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tequilamambo/Dropbox/Projects/ppi_lima/data/raw/"/>
    </mc:Choice>
  </mc:AlternateContent>
  <xr:revisionPtr revIDLastSave="0" documentId="13_ncr:1_{05B81088-D33B-ED4D-B3C5-CEEDA98E8C61}" xr6:coauthVersionLast="47" xr6:coauthVersionMax="47" xr10:uidLastSave="{00000000-0000-0000-0000-000000000000}"/>
  <bookViews>
    <workbookView xWindow="980" yWindow="800" windowWidth="23580" windowHeight="23560" tabRatio="865" xr2:uid="{3EF9AD8F-6740-4A07-9C74-93454CA3E453}"/>
  </bookViews>
  <sheets>
    <sheet name="Metadata" sheetId="3" r:id="rId1"/>
    <sheet name="Indicadores" sheetId="1" r:id="rId2"/>
  </sheets>
  <definedNames>
    <definedName name="_xlnm._FilterDatabase" localSheetId="0" hidden="1">Metadata!$A$1:$W$129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4" i="3" l="1"/>
  <c r="F100" i="3" l="1"/>
  <c r="L45" i="3"/>
  <c r="L68" i="3"/>
  <c r="N95" i="3"/>
  <c r="N93" i="3"/>
  <c r="N120" i="3"/>
  <c r="N122" i="3"/>
  <c r="N123" i="3"/>
  <c r="N126" i="3"/>
  <c r="N128" i="3"/>
  <c r="L12" i="3" l="1"/>
  <c r="AB117" i="1" l="1"/>
  <c r="AB116" i="1"/>
  <c r="P118" i="1" l="1"/>
  <c r="Q118" i="1"/>
  <c r="R118" i="1"/>
  <c r="S118" i="1"/>
  <c r="T118" i="1"/>
  <c r="U118" i="1"/>
  <c r="V118" i="1"/>
  <c r="W118" i="1"/>
  <c r="X118" i="1"/>
  <c r="Y118" i="1"/>
  <c r="Z118" i="1"/>
  <c r="AA118" i="1"/>
  <c r="O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X540L</author>
  </authors>
  <commentList>
    <comment ref="N2" authorId="0" shapeId="0" xr:uid="{F479A428-9613-4568-9D12-B83A442A1843}">
      <text>
        <r>
          <rPr>
            <b/>
            <sz val="9"/>
            <color indexed="81"/>
            <rFont val="Tahoma"/>
            <family val="2"/>
          </rPr>
          <t>X540L:</t>
        </r>
        <r>
          <rPr>
            <sz val="9"/>
            <color indexed="81"/>
            <rFont val="Tahoma"/>
            <family val="2"/>
          </rPr>
          <t xml:space="preserve">
Agenda 2030</t>
        </r>
      </text>
    </comment>
    <comment ref="N3" authorId="0" shapeId="0" xr:uid="{F5D14B0D-EBCE-43A8-9453-168759AA1981}">
      <text>
        <r>
          <rPr>
            <b/>
            <sz val="9"/>
            <color indexed="81"/>
            <rFont val="Tahoma"/>
            <family val="2"/>
          </rPr>
          <t>X540L:</t>
        </r>
        <r>
          <rPr>
            <sz val="9"/>
            <color indexed="81"/>
            <rFont val="Tahoma"/>
            <family val="2"/>
          </rPr>
          <t xml:space="preserve">
Agenda 2030</t>
        </r>
      </text>
    </comment>
    <comment ref="N5" authorId="0" shapeId="0" xr:uid="{9A2FF72C-236C-43FB-82B8-5E29BC001B55}">
      <text>
        <r>
          <rPr>
            <b/>
            <sz val="9"/>
            <color indexed="81"/>
            <rFont val="Tahoma"/>
            <family val="2"/>
          </rPr>
          <t xml:space="preserve">X540L:
</t>
        </r>
        <r>
          <rPr>
            <sz val="9"/>
            <color indexed="81"/>
            <rFont val="Tahoma"/>
            <family val="2"/>
          </rPr>
          <t>Se propone el 100% porque se espera que la totalidad de hogares pobres, que representan al 10.9% de la población, accedan al programa de alimentos.</t>
        </r>
      </text>
    </comment>
    <comment ref="N10" authorId="0" shapeId="0" xr:uid="{AF0CFF53-BFAE-4B54-95B7-B55D14EDD5AA}">
      <text>
        <r>
          <rPr>
            <b/>
            <sz val="9"/>
            <color indexed="81"/>
            <rFont val="Tahoma"/>
            <family val="2"/>
          </rPr>
          <t>X540L:</t>
        </r>
        <r>
          <rPr>
            <sz val="9"/>
            <color indexed="81"/>
            <rFont val="Tahoma"/>
            <family val="2"/>
          </rPr>
          <t xml:space="preserve">
Se propone esta meta, dado que el valor propuesto por la MML esta por debajo del valor máximo de la serie. Se ha aplicado la tasa de crecimiento de la serie 2009 - 2020. </t>
        </r>
      </text>
    </comment>
    <comment ref="N11" authorId="0" shapeId="0" xr:uid="{ED9E1C60-3D6E-424E-B318-FFE4B1FE5280}">
      <text>
        <r>
          <rPr>
            <b/>
            <sz val="9"/>
            <color indexed="81"/>
            <rFont val="Tahoma"/>
            <family val="2"/>
          </rPr>
          <t>X540L:</t>
        </r>
        <r>
          <rPr>
            <sz val="9"/>
            <color indexed="81"/>
            <rFont val="Tahoma"/>
            <family val="2"/>
          </rPr>
          <t xml:space="preserve">
Se realiza la propuesta que todas las viviendas propias cuenten con el título de propiedad en la capital del país, dado su impacto en las actividades económicas y la formalidad en el país.
</t>
        </r>
      </text>
    </comment>
    <comment ref="L12" authorId="0" shapeId="0" xr:uid="{FA052CCB-DF51-486F-BCCB-D6A324AEF059}">
      <text>
        <r>
          <rPr>
            <b/>
            <sz val="9"/>
            <color indexed="81"/>
            <rFont val="Tahoma"/>
            <family val="2"/>
          </rPr>
          <t>X540L:</t>
        </r>
        <r>
          <rPr>
            <sz val="9"/>
            <color indexed="81"/>
            <rFont val="Tahoma"/>
            <family val="2"/>
          </rPr>
          <t xml:space="preserve">
Es el máximo de la serie.</t>
        </r>
      </text>
    </comment>
    <comment ref="N12" authorId="0" shapeId="0" xr:uid="{4DCBDFD1-0AA5-4C71-9EF5-EE0DD4C93522}">
      <text>
        <r>
          <rPr>
            <b/>
            <sz val="9"/>
            <color indexed="81"/>
            <rFont val="Tahoma"/>
            <family val="2"/>
          </rPr>
          <t>X540L:</t>
        </r>
        <r>
          <rPr>
            <sz val="9"/>
            <color indexed="81"/>
            <rFont val="Tahoma"/>
            <family val="2"/>
          </rPr>
          <t xml:space="preserve">
Estamos colocando el valor más bajo de la serie.</t>
        </r>
      </text>
    </comment>
    <comment ref="N16" authorId="0" shapeId="0" xr:uid="{2FE0C3DC-F6D0-4B20-86E0-525629572715}">
      <text>
        <r>
          <rPr>
            <b/>
            <sz val="9"/>
            <color indexed="81"/>
            <rFont val="Tahoma"/>
            <family val="2"/>
          </rPr>
          <t>X540L:</t>
        </r>
        <r>
          <rPr>
            <sz val="9"/>
            <color indexed="81"/>
            <rFont val="Tahoma"/>
            <family val="2"/>
          </rPr>
          <t xml:space="preserve">
En base a la proporción de población pobre.</t>
        </r>
      </text>
    </comment>
    <comment ref="N17" authorId="0" shapeId="0" xr:uid="{47384113-8337-41CD-9874-9E8ECA4013DA}">
      <text>
        <r>
          <rPr>
            <b/>
            <sz val="9"/>
            <color indexed="81"/>
            <rFont val="Tahoma"/>
            <family val="2"/>
          </rPr>
          <t>X540L:</t>
        </r>
        <r>
          <rPr>
            <sz val="9"/>
            <color indexed="81"/>
            <rFont val="Tahoma"/>
            <family val="2"/>
          </rPr>
          <t xml:space="preserve">
El 50% de la población menor de 59 meses que sufria de desnutricón. Teniendo en cuenta la lógica del indicador de pobreza.</t>
        </r>
      </text>
    </comment>
    <comment ref="N19" authorId="0" shapeId="0" xr:uid="{9EDEDCEE-A979-4FEE-8043-0C8B86CBCB39}">
      <text>
        <r>
          <rPr>
            <b/>
            <sz val="9"/>
            <color indexed="81"/>
            <rFont val="Tahoma"/>
            <family val="2"/>
          </rPr>
          <t>X540L:</t>
        </r>
        <r>
          <rPr>
            <sz val="9"/>
            <color indexed="81"/>
            <rFont val="Tahoma"/>
            <family val="2"/>
          </rPr>
          <t xml:space="preserve">
El 50% de la población menor de 59 meses que sufria de desnutricón. Teniendo en cuenta la lógica del indicador de pobreza.</t>
        </r>
      </text>
    </comment>
    <comment ref="N25" authorId="0" shapeId="0" xr:uid="{946F711B-F87B-45B0-BAE1-7F503BC39DF0}">
      <text>
        <r>
          <rPr>
            <b/>
            <sz val="9"/>
            <color indexed="81"/>
            <rFont val="Tahoma"/>
            <family val="2"/>
          </rPr>
          <t>X540L:</t>
        </r>
        <r>
          <rPr>
            <sz val="9"/>
            <color indexed="81"/>
            <rFont val="Tahoma"/>
            <family val="2"/>
          </rPr>
          <t xml:space="preserve">
Según el Plan de acción para la prevención y el control de la infección por el VIH y las infecciones de transmisión sexual 2016-2021. Los casos nuevos de VIH entre el 2015 al 2020 debía reducirse a nivel mundial en un 74% al pasar de 100,000 a 26,000 casos. Es decir, solo deben mantenerse el 26 de los casos. Esta tasa se ha aplicado a la información del 2019 porque el 2020 es atípico. Link: https://iris.paho.org/bitstream/handle/10665.2/34079/DC552017-spa.pdf?sequence=1&amp;isAllowed=y, pág 10.</t>
        </r>
      </text>
    </comment>
    <comment ref="N26" authorId="0" shapeId="0" xr:uid="{82E0B443-9E0E-432C-8833-EFA6FE23F3D8}">
      <text>
        <r>
          <rPr>
            <b/>
            <sz val="9"/>
            <color indexed="81"/>
            <rFont val="Tahoma"/>
            <family val="2"/>
          </rPr>
          <t>X540L:</t>
        </r>
        <r>
          <rPr>
            <sz val="9"/>
            <color indexed="81"/>
            <rFont val="Tahoma"/>
            <family val="2"/>
          </rPr>
          <t xml:space="preserve">
Según el Plan de acción para la prevención y el control de la infección por el VIH y las infecciones de transmisión sexual 2016-2021. Los casos nuevos de VIH entre el 2015 al 2020 debía reducirse a nivel mundial en un 74% al pasar de 100,000 a 26,000 casos. Es decir, solo deben mantenerse el 26 de los casos. Esta tasa se ha aplicado a la información del 2019 porque el 2020 es atípico. Link: https://iris.paho.org/bitstream/handle/10665.2/34079/DC552017-spa.pdf?sequence=1&amp;isAllowed=y, pág 10.</t>
        </r>
      </text>
    </comment>
    <comment ref="N27" authorId="0" shapeId="0" xr:uid="{C2A94294-1DC8-48BF-9DAA-D8589210C1AD}">
      <text>
        <r>
          <rPr>
            <b/>
            <sz val="9"/>
            <color indexed="81"/>
            <rFont val="Tahoma"/>
            <family val="2"/>
          </rPr>
          <t>X540L:</t>
        </r>
        <r>
          <rPr>
            <sz val="9"/>
            <color indexed="81"/>
            <rFont val="Tahoma"/>
            <family val="2"/>
          </rPr>
          <t xml:space="preserve">
Se obtuvo la meta, dividiendo la meta física al 2030 entre la población total de LM.</t>
        </r>
      </text>
    </comment>
    <comment ref="N28" authorId="0" shapeId="0" xr:uid="{5E228018-8ABF-460B-B828-4B8A5C62C049}">
      <text>
        <r>
          <rPr>
            <b/>
            <sz val="9"/>
            <color indexed="81"/>
            <rFont val="Tahoma"/>
            <family val="2"/>
          </rPr>
          <t>X540L:</t>
        </r>
        <r>
          <rPr>
            <sz val="9"/>
            <color indexed="81"/>
            <rFont val="Tahoma"/>
            <family val="2"/>
          </rPr>
          <t xml:space="preserve">
OMS indica que se debe reducir los casos de malaria en un 90% al 2030. Link: https://apps.who.int/iris/bitstream/handle/10665/186671/9789243564999_spa.pdf?sequence=1, pág 8.</t>
        </r>
      </text>
    </comment>
    <comment ref="L31" authorId="0" shapeId="0" xr:uid="{497128FB-0214-4B98-90E3-ECC1F48BD499}">
      <text>
        <r>
          <rPr>
            <b/>
            <sz val="9"/>
            <color indexed="81"/>
            <rFont val="Tahoma"/>
            <family val="2"/>
          </rPr>
          <t>X540L:</t>
        </r>
        <r>
          <rPr>
            <sz val="9"/>
            <color indexed="81"/>
            <rFont val="Tahoma"/>
            <family val="2"/>
          </rPr>
          <t xml:space="preserve">
Es la tasa más alta a nivel mundial. https://es.wikipedia.org/wiki/Accidente_de_tr%C3%A1nsito#/media/Archivo:Death_rate_from_road_accidents,_OWID.svg</t>
        </r>
      </text>
    </comment>
    <comment ref="N31" authorId="0" shapeId="0" xr:uid="{92161B92-0995-486C-B3A9-339674EBD4B0}">
      <text>
        <r>
          <rPr>
            <b/>
            <sz val="9"/>
            <color indexed="81"/>
            <rFont val="Tahoma"/>
            <family val="2"/>
          </rPr>
          <t>X540L:</t>
        </r>
        <r>
          <rPr>
            <sz val="9"/>
            <color indexed="81"/>
            <rFont val="Tahoma"/>
            <family val="2"/>
          </rPr>
          <t xml:space="preserve">
La OMS planteo que para el 2020 se redujera al 50% los accidentes de tránsito. LinK: https://www.paho.org/es/noticias/19-11-2015-reducir-muertes-por-accidentes-transito-50-para-2020-como-podemos-lograrlo.</t>
        </r>
      </text>
    </comment>
    <comment ref="N32" authorId="0" shapeId="0" xr:uid="{5D746DF8-AA89-4819-83D0-562937CC6711}">
      <text>
        <r>
          <rPr>
            <b/>
            <sz val="9"/>
            <color indexed="81"/>
            <rFont val="Tahoma"/>
            <family val="2"/>
          </rPr>
          <t>X540L:</t>
        </r>
        <r>
          <rPr>
            <sz val="9"/>
            <color indexed="81"/>
            <rFont val="Tahoma"/>
            <family val="2"/>
          </rPr>
          <t xml:space="preserve">
El porcentaje de mujeres en edad reproductiva con las necesidades de planificación familiar satisfechas con métodos modernos (que corresponde al indicador 3.7.1 de los Objetivos de Desarrollo Sostenible [ODS]) era del 75,7% a nivel mundial en 2019. Este valor se esta utilizando como meta al 2030. 
https://www.who.int/es/news-room/fact-sheets/detail/family-planning-contraception</t>
        </r>
      </text>
    </comment>
    <comment ref="L36" authorId="0" shapeId="0" xr:uid="{159BC710-A4CA-4308-83B1-A559AA14966A}">
      <text>
        <r>
          <rPr>
            <b/>
            <sz val="9"/>
            <color indexed="81"/>
            <rFont val="Tahoma"/>
            <family val="2"/>
          </rPr>
          <t>X540L:</t>
        </r>
        <r>
          <rPr>
            <sz val="9"/>
            <color indexed="81"/>
            <rFont val="Tahoma"/>
            <family val="2"/>
          </rPr>
          <t xml:space="preserve">
Es la información de habiitantes por médico de la región San Martín - Perú al año 2019. </t>
        </r>
      </text>
    </comment>
    <comment ref="L37" authorId="0" shapeId="0" xr:uid="{B2B8591D-B349-4C07-B534-B44BBBF18551}">
      <text>
        <r>
          <rPr>
            <b/>
            <sz val="9"/>
            <color indexed="81"/>
            <rFont val="Tahoma"/>
            <family val="2"/>
          </rPr>
          <t>X540L:</t>
        </r>
        <r>
          <rPr>
            <sz val="9"/>
            <color indexed="81"/>
            <rFont val="Tahoma"/>
            <family val="2"/>
          </rPr>
          <t xml:space="preserve">
Es la información de habiitantes por enfermera de la región San Martín - Perú al año 2019. </t>
        </r>
      </text>
    </comment>
    <comment ref="N38" authorId="0" shapeId="0" xr:uid="{282B578F-3963-404D-9F6E-5CCE04B251F5}">
      <text>
        <r>
          <rPr>
            <b/>
            <sz val="9"/>
            <color rgb="FF000000"/>
            <rFont val="Tahoma"/>
            <family val="2"/>
          </rPr>
          <t>X540L:</t>
        </r>
        <r>
          <rPr>
            <sz val="9"/>
            <color rgb="FF000000"/>
            <rFont val="Tahoma"/>
            <family val="2"/>
          </rPr>
          <t xml:space="preserve">
</t>
        </r>
        <r>
          <rPr>
            <sz val="9"/>
            <color rgb="FF000000"/>
            <rFont val="Tahoma"/>
            <family val="2"/>
          </rPr>
          <t>Esta meta se elaboro en función al dato del año 2019 más un incremento del 50% de su valor.</t>
        </r>
      </text>
    </comment>
    <comment ref="N39" authorId="0" shapeId="0" xr:uid="{1A8C761A-2671-4B18-BA19-C24944414837}">
      <text>
        <r>
          <rPr>
            <b/>
            <sz val="9"/>
            <color indexed="81"/>
            <rFont val="Tahoma"/>
            <family val="2"/>
          </rPr>
          <t>X540L:</t>
        </r>
        <r>
          <rPr>
            <sz val="9"/>
            <color indexed="81"/>
            <rFont val="Tahoma"/>
            <family val="2"/>
          </rPr>
          <t xml:space="preserve">
El valor más alto de la serie, dado que el valor del 2019 es muy bajo.</t>
        </r>
      </text>
    </comment>
    <comment ref="N40" authorId="0" shapeId="0" xr:uid="{A84CA1EF-18FE-4183-A9D2-DF60CE161D6C}">
      <text>
        <r>
          <rPr>
            <b/>
            <sz val="9"/>
            <color indexed="81"/>
            <rFont val="Tahoma"/>
            <family val="2"/>
          </rPr>
          <t>X540L:</t>
        </r>
        <r>
          <rPr>
            <sz val="9"/>
            <color indexed="81"/>
            <rFont val="Tahoma"/>
            <family val="2"/>
          </rPr>
          <t xml:space="preserve">
Esta meta se elaboro en función al dato del año 2019 más un incremento del 50% de su valor.</t>
        </r>
      </text>
    </comment>
    <comment ref="N41" authorId="0" shapeId="0" xr:uid="{B3BBBA73-8D9C-44A1-AE61-DDFEDF34302A}">
      <text>
        <r>
          <rPr>
            <b/>
            <sz val="9"/>
            <color indexed="81"/>
            <rFont val="Tahoma"/>
            <family val="2"/>
          </rPr>
          <t>X540L:</t>
        </r>
        <r>
          <rPr>
            <sz val="9"/>
            <color indexed="81"/>
            <rFont val="Tahoma"/>
            <family val="2"/>
          </rPr>
          <t xml:space="preserve">
Esta meta se elaboro en función al dato del año 2019 más un incremento del 50% de su valor.</t>
        </r>
      </text>
    </comment>
    <comment ref="L45" authorId="0" shapeId="0" xr:uid="{1147C5BC-278D-4FE7-885D-7A6F8E97FD99}">
      <text>
        <r>
          <rPr>
            <b/>
            <sz val="9"/>
            <color indexed="81"/>
            <rFont val="Tahoma"/>
            <family val="2"/>
          </rPr>
          <t>X540L:</t>
        </r>
        <r>
          <rPr>
            <sz val="9"/>
            <color indexed="81"/>
            <rFont val="Tahoma"/>
            <family val="2"/>
          </rPr>
          <t xml:space="preserve">
50% del valor máximo.</t>
        </r>
      </text>
    </comment>
    <comment ref="N46" authorId="0" shapeId="0" xr:uid="{4D1299C7-16B7-48E9-9AF4-9D675203230D}">
      <text>
        <r>
          <rPr>
            <b/>
            <sz val="9"/>
            <color indexed="81"/>
            <rFont val="Tahoma"/>
            <family val="2"/>
          </rPr>
          <t>X540L:</t>
        </r>
        <r>
          <rPr>
            <sz val="9"/>
            <color indexed="81"/>
            <rFont val="Tahoma"/>
            <family val="2"/>
          </rPr>
          <t xml:space="preserve">
Tasa bruta de matriculación al año 2018 en Latinoamérica ha sido de 52%, según UNESCO. https://www.iesalc.unesco.org/wp-content/uploads/2020/11/acceso-universal-a-la-ES-ESPANOL.pdf.</t>
        </r>
      </text>
    </comment>
    <comment ref="N47" authorId="0" shapeId="0" xr:uid="{337A2A79-FCE9-4604-BDFB-7A09C7329869}">
      <text>
        <r>
          <rPr>
            <b/>
            <sz val="9"/>
            <color rgb="FF000000"/>
            <rFont val="Tahoma"/>
            <family val="2"/>
          </rPr>
          <t>X540L:</t>
        </r>
        <r>
          <rPr>
            <sz val="9"/>
            <color rgb="FF000000"/>
            <rFont val="Tahoma"/>
            <family val="2"/>
          </rPr>
          <t xml:space="preserve">
</t>
        </r>
        <r>
          <rPr>
            <sz val="9"/>
            <color rgb="FF000000"/>
            <rFont val="Tahoma"/>
            <family val="2"/>
          </rPr>
          <t>Esperando que todos los docentes, hombres y mujeres, cuenten con su título pedagógico.</t>
        </r>
      </text>
    </comment>
    <comment ref="N61" authorId="0" shapeId="0" xr:uid="{F860E686-75D4-4564-BBD2-6787D8AFD70A}">
      <text>
        <r>
          <rPr>
            <b/>
            <sz val="9"/>
            <color indexed="81"/>
            <rFont val="Tahoma"/>
            <family val="2"/>
          </rPr>
          <t>X540L:</t>
        </r>
        <r>
          <rPr>
            <sz val="9"/>
            <color indexed="81"/>
            <rFont val="Tahoma"/>
            <family val="2"/>
          </rPr>
          <t xml:space="preserve">
Erradicar la violencia al 2030.</t>
        </r>
      </text>
    </comment>
    <comment ref="N63" authorId="0" shapeId="0" xr:uid="{A5EAC93F-D647-4077-93AA-5FB52E6AECA9}">
      <text>
        <r>
          <rPr>
            <b/>
            <sz val="9"/>
            <color indexed="81"/>
            <rFont val="Tahoma"/>
            <family val="2"/>
          </rPr>
          <t>X540L:</t>
        </r>
        <r>
          <rPr>
            <sz val="9"/>
            <color indexed="81"/>
            <rFont val="Tahoma"/>
            <family val="2"/>
          </rPr>
          <t xml:space="preserve">
Leer el documento de la OMS. LinK: https://iris.paho.org/bitstream/handle/10665.2/34853/9789275319765_spa.pdf?sequence=1&amp;isAllowed=y.
El embarazo en adolescentes lleva a graves problemas sociales</t>
        </r>
      </text>
    </comment>
    <comment ref="N65" authorId="0" shapeId="0" xr:uid="{77EF6A9A-8C14-4DDA-8231-DB68933848CF}">
      <text>
        <r>
          <rPr>
            <b/>
            <sz val="9"/>
            <color indexed="81"/>
            <rFont val="Tahoma"/>
            <family val="2"/>
          </rPr>
          <t>X540L:</t>
        </r>
        <r>
          <rPr>
            <sz val="9"/>
            <color indexed="81"/>
            <rFont val="Tahoma"/>
            <family val="2"/>
          </rPr>
          <t xml:space="preserve">
La cifra más alta de la serie. En el 2018, en América Latina el 34.1% de los puestos directivos estaban a cargo de mujeres. Sobre esta información una meta a mantener al 2030 es tomar el valor más alto de la serie. https://www.revistalideres.ec/lideres/mujeres-cargos-directivos-america-latina.html.</t>
        </r>
      </text>
    </comment>
    <comment ref="L70" authorId="0" shapeId="0" xr:uid="{116AFA97-CDE5-4285-8E4D-C64F43A8A66F}">
      <text>
        <r>
          <rPr>
            <b/>
            <sz val="9"/>
            <color indexed="81"/>
            <rFont val="Tahoma"/>
            <family val="2"/>
          </rPr>
          <t>X540L:</t>
        </r>
        <r>
          <rPr>
            <sz val="9"/>
            <color indexed="81"/>
            <rFont val="Tahoma"/>
            <family val="2"/>
          </rPr>
          <t xml:space="preserve">
Es el ingreso laboral medio mensual de los trabajadores del servicio doméstico, dado su mayor relación al ingreso laboral que se maneja en el Perú. Información es al año 2017. Pag 70. https://repositorio.cepal.org/bitstream/handle/11362/44969/5/S1901133_es.pdf.</t>
        </r>
      </text>
    </comment>
    <comment ref="N76" authorId="0" shapeId="0" xr:uid="{7C3D2F87-5D48-4008-B86B-206FF7306F80}">
      <text>
        <r>
          <rPr>
            <b/>
            <sz val="9"/>
            <color indexed="81"/>
            <rFont val="Tahoma"/>
            <family val="2"/>
          </rPr>
          <t>X540L:</t>
        </r>
        <r>
          <rPr>
            <sz val="9"/>
            <color indexed="81"/>
            <rFont val="Tahoma"/>
            <family val="2"/>
          </rPr>
          <t xml:space="preserve">
Al año 2024 se estima que se producirá 4 842 579 m3/lt de aguas residuales,y el 50% es producido por Lima aproximadamente.  
Aplicando la tasa de crecimiento 2012 - 2024, al 2030 se producira 
5078476 m3/lt que se paso a lt/seg y se dividió entre 2.
https://www.oefa.gob.pe/?wpfb_dl=7827#:~:text=Lima%20genera%20aproximadamente%201%20202,de%20aguas%20residuales%20al%20d%C3%ADa.</t>
        </r>
      </text>
    </comment>
    <comment ref="N81" authorId="0" shapeId="0" xr:uid="{F5C3670C-711B-4917-8ED5-DC71B1609B6F}">
      <text>
        <r>
          <rPr>
            <b/>
            <sz val="9"/>
            <color rgb="FF000000"/>
            <rFont val="Tahoma"/>
            <family val="2"/>
          </rPr>
          <t>X540L:</t>
        </r>
        <r>
          <rPr>
            <sz val="9"/>
            <color rgb="FF000000"/>
            <rFont val="Tahoma"/>
            <family val="2"/>
          </rPr>
          <t xml:space="preserve">
</t>
        </r>
        <r>
          <rPr>
            <sz val="9"/>
            <color rgb="FF000000"/>
            <rFont val="Tahoma"/>
            <family val="2"/>
          </rPr>
          <t>Es un valor intermedio entre el máx de la serie y el mín de la serie.</t>
        </r>
      </text>
    </comment>
    <comment ref="N83" authorId="0" shapeId="0" xr:uid="{CA785384-6839-42E1-8DDA-15A4608253B2}">
      <text>
        <r>
          <rPr>
            <b/>
            <sz val="9"/>
            <color indexed="81"/>
            <rFont val="Tahoma"/>
            <family val="2"/>
          </rPr>
          <t>X540L:</t>
        </r>
        <r>
          <rPr>
            <sz val="9"/>
            <color indexed="81"/>
            <rFont val="Tahoma"/>
            <family val="2"/>
          </rPr>
          <t xml:space="preserve">
Es la tasa de trabajo informal del quintil más alto en el Perú en el año 2018. https://ideasparaelfuturo.caf.com/media/1731/c%C3%B3mo-se-combate-la-informalidad-en-am%C3%A9rica-latina-y-el-caribe_.pdf.</t>
        </r>
      </text>
    </comment>
    <comment ref="N85" authorId="0" shapeId="0" xr:uid="{835D2805-7C34-49D5-B608-AFE71FB2955A}">
      <text>
        <r>
          <rPr>
            <b/>
            <sz val="9"/>
            <color indexed="81"/>
            <rFont val="Tahoma"/>
            <family val="2"/>
          </rPr>
          <t>X540L:</t>
        </r>
        <r>
          <rPr>
            <sz val="9"/>
            <color indexed="81"/>
            <rFont val="Tahoma"/>
            <family val="2"/>
          </rPr>
          <t xml:space="preserve">
Es la tasa más baja de empleo informal en América Latina, que pertenece a Uruguay para el año 2018. https://ideasparaelfuturo.caf.com/media/1731/c%C3%B3mo-se-combate-la-informalidad-en-am%C3%A9rica-latina-y-el-caribe_.pdf</t>
        </r>
      </text>
    </comment>
    <comment ref="N86" authorId="0" shapeId="0" xr:uid="{1CA894F4-EFE8-4256-9789-C06E4997F0DF}">
      <text>
        <r>
          <rPr>
            <b/>
            <sz val="9"/>
            <color indexed="81"/>
            <rFont val="Tahoma"/>
            <family val="2"/>
          </rPr>
          <t>X540L:</t>
        </r>
        <r>
          <rPr>
            <sz val="9"/>
            <color indexed="81"/>
            <rFont val="Tahoma"/>
            <family val="2"/>
          </rPr>
          <t xml:space="preserve">
Siguiendo la lógica de la reducción de la pobreza total.</t>
        </r>
      </text>
    </comment>
    <comment ref="N87" authorId="0" shapeId="0" xr:uid="{C19FE561-68C1-46BA-8931-9ED98EECD6B2}">
      <text>
        <r>
          <rPr>
            <b/>
            <sz val="9"/>
            <color indexed="81"/>
            <rFont val="Tahoma"/>
            <family val="2"/>
          </rPr>
          <t>X540L:</t>
        </r>
        <r>
          <rPr>
            <sz val="9"/>
            <color indexed="81"/>
            <rFont val="Tahoma"/>
            <family val="2"/>
          </rPr>
          <t xml:space="preserve">
Siguiendo la lógica de la reducción de la pobreza total.</t>
        </r>
      </text>
    </comment>
    <comment ref="N88" authorId="0" shapeId="0" xr:uid="{D29C3259-F778-4B8A-8138-114AD45C0D29}">
      <text>
        <r>
          <rPr>
            <b/>
            <sz val="9"/>
            <color indexed="81"/>
            <rFont val="Tahoma"/>
            <family val="2"/>
          </rPr>
          <t>X540L:</t>
        </r>
        <r>
          <rPr>
            <sz val="9"/>
            <color indexed="81"/>
            <rFont val="Tahoma"/>
            <family val="2"/>
          </rPr>
          <t xml:space="preserve">
Siguiendo la lógica de la reducción de la pobreza total.</t>
        </r>
      </text>
    </comment>
    <comment ref="N89" authorId="0" shapeId="0" xr:uid="{7942DE19-350B-4DB3-AABA-DE8883F010AE}">
      <text>
        <r>
          <rPr>
            <b/>
            <sz val="9"/>
            <color indexed="81"/>
            <rFont val="Tahoma"/>
            <family val="2"/>
          </rPr>
          <t>X540L:</t>
        </r>
        <r>
          <rPr>
            <sz val="9"/>
            <color indexed="81"/>
            <rFont val="Tahoma"/>
            <family val="2"/>
          </rPr>
          <t xml:space="preserve">
Al 2019, Chile tenía el 22% de su empleo en este sector. Por ello se plantea que se incremente en un 50% el empleo en este sector, a comparación del año 2019. https://datos.bancomundial.org/indicator/SL.IND.EMPL.ZS.</t>
        </r>
      </text>
    </comment>
    <comment ref="N90" authorId="0" shapeId="0" xr:uid="{F6A1679F-3F85-4B9A-8D16-530808D126AD}">
      <text>
        <r>
          <rPr>
            <b/>
            <sz val="9"/>
            <color indexed="81"/>
            <rFont val="Tahoma"/>
            <family val="2"/>
          </rPr>
          <t>X540L:</t>
        </r>
        <r>
          <rPr>
            <sz val="9"/>
            <color indexed="81"/>
            <rFont val="Tahoma"/>
            <family val="2"/>
          </rPr>
          <t xml:space="preserve">
Se ha tomado la tasa de crecximiento anual del periodo 2018 - 2011, para que esta sea positiva. Esta tasa anual se ha aplicado al periodo 2019 - 2030, llegando a 39%.  </t>
        </r>
      </text>
    </comment>
    <comment ref="N91" authorId="0" shapeId="0" xr:uid="{EE6E0271-FDF7-4AE0-B522-547A0AB89348}">
      <text>
        <r>
          <rPr>
            <b/>
            <sz val="9"/>
            <color indexed="81"/>
            <rFont val="Tahoma"/>
            <family val="2"/>
          </rPr>
          <t>X540L:</t>
        </r>
        <r>
          <rPr>
            <sz val="9"/>
            <color indexed="81"/>
            <rFont val="Tahoma"/>
            <family val="2"/>
          </rPr>
          <t xml:space="preserve">
Se ha tomado el valor máximo de la serie, dado que la serie ha ido en caida desde el año 2007. </t>
        </r>
      </text>
    </comment>
    <comment ref="N92" authorId="0" shapeId="0" xr:uid="{1D515091-0897-4032-9F2E-66566CC1796F}">
      <text>
        <r>
          <rPr>
            <b/>
            <sz val="9"/>
            <color indexed="81"/>
            <rFont val="Tahoma"/>
            <family val="2"/>
          </rPr>
          <t>X540L:</t>
        </r>
        <r>
          <rPr>
            <sz val="9"/>
            <color indexed="81"/>
            <rFont val="Tahoma"/>
            <family val="2"/>
          </rPr>
          <t xml:space="preserve">
Colombia 2018: 0,24. Se tomo es valor por ser el más actual y el más próximo al valor del Perú. Sin embargo, se pone como referencia los valores de los otros países de la región:
Argentina 2017: 0,54.
Chile 2017: 0,36.
Ecuador 2014: 0,44.
Paraguay 2015: 0,15
Perú 2018: 0,13.
Uruguay 2017: 0,48  
https://datos.bancomundial.org/indicador/GB.XPD.RSDV.GD.ZS?view=chart</t>
        </r>
      </text>
    </comment>
    <comment ref="N93" authorId="0" shapeId="0" xr:uid="{013FD6DC-1337-4314-BFFB-7AC4CE3B3182}">
      <text>
        <r>
          <rPr>
            <b/>
            <sz val="9"/>
            <color indexed="81"/>
            <rFont val="Tahoma"/>
            <family val="2"/>
          </rPr>
          <t>X540L:</t>
        </r>
        <r>
          <rPr>
            <sz val="9"/>
            <color indexed="81"/>
            <rFont val="Tahoma"/>
            <family val="2"/>
          </rPr>
          <t xml:space="preserve">
50% más del valor del año 2019.</t>
        </r>
      </text>
    </comment>
    <comment ref="N94" authorId="0" shapeId="0" xr:uid="{6AE56FD2-24E7-43CE-BF76-837B02261E84}">
      <text>
        <r>
          <rPr>
            <b/>
            <sz val="9"/>
            <color indexed="81"/>
            <rFont val="Tahoma"/>
            <family val="2"/>
          </rPr>
          <t>X540L:</t>
        </r>
        <r>
          <rPr>
            <sz val="9"/>
            <color indexed="81"/>
            <rFont val="Tahoma"/>
            <family val="2"/>
          </rPr>
          <t xml:space="preserve">
El valor más alto de la serie.</t>
        </r>
      </text>
    </comment>
    <comment ref="N95" authorId="0" shapeId="0" xr:uid="{1AEF3C26-445D-4226-84BE-5F1140D96E5E}">
      <text>
        <r>
          <rPr>
            <b/>
            <sz val="9"/>
            <color indexed="81"/>
            <rFont val="Tahoma"/>
            <family val="2"/>
          </rPr>
          <t>X540L:</t>
        </r>
        <r>
          <rPr>
            <sz val="9"/>
            <color indexed="81"/>
            <rFont val="Tahoma"/>
            <family val="2"/>
          </rPr>
          <t xml:space="preserve">
50% del valor del año 2019.</t>
        </r>
      </text>
    </comment>
    <comment ref="L98" authorId="0" shapeId="0" xr:uid="{42E8E93F-2318-440B-8546-91DE330E0789}">
      <text>
        <r>
          <rPr>
            <b/>
            <sz val="9"/>
            <color indexed="81"/>
            <rFont val="Tahoma"/>
            <family val="2"/>
          </rPr>
          <t>X540L:</t>
        </r>
        <r>
          <rPr>
            <sz val="9"/>
            <color indexed="81"/>
            <rFont val="Tahoma"/>
            <family val="2"/>
          </rPr>
          <t xml:space="preserve">
Lima Metropolitana en el año 2016 concentró el 65% del parque automotor del Perú. Este valor se aplico al parque automotor de Chile, cuyo índice de motorización es óptimo y su parque automotor asciende a más de 5 millones en el año 2016. https://aap.org.pe/descarga/conferencias/12Foro-EESS-Chatarreo.pdf. Ver diapositiva 6.</t>
        </r>
      </text>
    </comment>
    <comment ref="K100" authorId="0" shapeId="0" xr:uid="{7B3905F7-2668-4A6E-A2BF-3998F0EC091A}">
      <text>
        <r>
          <rPr>
            <b/>
            <sz val="9"/>
            <color rgb="FF000000"/>
            <rFont val="Tahoma"/>
            <family val="2"/>
          </rPr>
          <t>X540L:</t>
        </r>
        <r>
          <rPr>
            <sz val="9"/>
            <color rgb="FF000000"/>
            <rFont val="Tahoma"/>
            <family val="2"/>
          </rPr>
          <t xml:space="preserve">
</t>
        </r>
        <r>
          <rPr>
            <sz val="9"/>
            <color rgb="FF000000"/>
            <rFont val="Tahoma"/>
            <family val="2"/>
          </rPr>
          <t>Data de 1940</t>
        </r>
      </text>
    </comment>
    <comment ref="N100" authorId="0" shapeId="0" xr:uid="{3A0DA909-58DF-4248-85FF-E8C2CC84C709}">
      <text>
        <r>
          <rPr>
            <b/>
            <sz val="9"/>
            <color rgb="FF000000"/>
            <rFont val="Tahoma"/>
            <family val="2"/>
          </rPr>
          <t>X540L:</t>
        </r>
        <r>
          <rPr>
            <sz val="9"/>
            <color rgb="FF000000"/>
            <rFont val="Tahoma"/>
            <family val="2"/>
          </rPr>
          <t xml:space="preserve">
</t>
        </r>
        <r>
          <rPr>
            <sz val="9"/>
            <color rgb="FF000000"/>
            <rFont val="Tahoma"/>
            <family val="2"/>
          </rPr>
          <t>Con la información del INEI, se realizó la proyección de la población al año 2030 y, dado la información del territorio se encontró el estimado de la densidad ponlación al 2030, dado como constante el desempeño de las otras variables. http://proyectos.inei.gob.pe/web/biblioineipub/bancopub/Est/Lib0846/index.htm</t>
        </r>
      </text>
    </comment>
    <comment ref="N101" authorId="0" shapeId="0" xr:uid="{5F753461-06DD-4B52-94D1-96F4368486D2}">
      <text>
        <r>
          <rPr>
            <b/>
            <sz val="9"/>
            <color indexed="81"/>
            <rFont val="Tahoma"/>
            <family val="2"/>
          </rPr>
          <t>X540L:</t>
        </r>
        <r>
          <rPr>
            <sz val="9"/>
            <color indexed="81"/>
            <rFont val="Tahoma"/>
            <family val="2"/>
          </rPr>
          <t xml:space="preserve">
50% del 2019</t>
        </r>
      </text>
    </comment>
    <comment ref="N102" authorId="0" shapeId="0" xr:uid="{C2FE719B-6BBE-4685-86A2-C05D0C007BDB}">
      <text>
        <r>
          <rPr>
            <b/>
            <sz val="9"/>
            <color indexed="81"/>
            <rFont val="Tahoma"/>
            <family val="2"/>
          </rPr>
          <t>X540L:</t>
        </r>
        <r>
          <rPr>
            <sz val="9"/>
            <color indexed="81"/>
            <rFont val="Tahoma"/>
            <family val="2"/>
          </rPr>
          <t xml:space="preserve">
50% del 2019</t>
        </r>
      </text>
    </comment>
    <comment ref="L103" authorId="0" shapeId="0" xr:uid="{DB26BC28-D420-471D-8EAE-051C84F487CD}">
      <text>
        <r>
          <rPr>
            <b/>
            <sz val="9"/>
            <color indexed="81"/>
            <rFont val="Tahoma"/>
            <family val="2"/>
          </rPr>
          <t>X540L:</t>
        </r>
        <r>
          <rPr>
            <sz val="9"/>
            <color indexed="81"/>
            <rFont val="Tahoma"/>
            <family val="2"/>
          </rPr>
          <t xml:space="preserve">
Valor estimado.</t>
        </r>
      </text>
    </comment>
    <comment ref="L104" authorId="0" shapeId="0" xr:uid="{95ABCA1E-1AF4-4F93-A4E4-E36F41C652E9}">
      <text>
        <r>
          <rPr>
            <b/>
            <sz val="9"/>
            <color indexed="81"/>
            <rFont val="Tahoma"/>
            <family val="2"/>
          </rPr>
          <t>X540L:</t>
        </r>
        <r>
          <rPr>
            <sz val="9"/>
            <color indexed="81"/>
            <rFont val="Tahoma"/>
            <family val="2"/>
          </rPr>
          <t xml:space="preserve">
Valor estimado.</t>
        </r>
      </text>
    </comment>
    <comment ref="L105" authorId="0" shapeId="0" xr:uid="{17C7509B-B585-487A-BB6E-AEA6E3FE4EC9}">
      <text>
        <r>
          <rPr>
            <b/>
            <sz val="9"/>
            <color indexed="81"/>
            <rFont val="Tahoma"/>
            <family val="2"/>
          </rPr>
          <t>X540L:</t>
        </r>
        <r>
          <rPr>
            <sz val="9"/>
            <color indexed="81"/>
            <rFont val="Tahoma"/>
            <family val="2"/>
          </rPr>
          <t xml:space="preserve">
Valor estimado.</t>
        </r>
      </text>
    </comment>
    <comment ref="N106" authorId="0" shapeId="0" xr:uid="{27B68C57-9988-45E2-8A84-D757EDC85230}">
      <text>
        <r>
          <rPr>
            <b/>
            <sz val="9"/>
            <color indexed="81"/>
            <rFont val="Tahoma"/>
            <family val="2"/>
          </rPr>
          <t>X540L:</t>
        </r>
        <r>
          <rPr>
            <sz val="9"/>
            <color indexed="81"/>
            <rFont val="Tahoma"/>
            <family val="2"/>
          </rPr>
          <t xml:space="preserve">
50% menos del 2019.</t>
        </r>
      </text>
    </comment>
    <comment ref="N107" authorId="0" shapeId="0" xr:uid="{64F7CFCB-B2D7-4DA7-8529-92BE9AB347D5}">
      <text>
        <r>
          <rPr>
            <b/>
            <sz val="9"/>
            <color indexed="81"/>
            <rFont val="Tahoma"/>
            <family val="2"/>
          </rPr>
          <t>X540L:</t>
        </r>
        <r>
          <rPr>
            <sz val="9"/>
            <color indexed="81"/>
            <rFont val="Tahoma"/>
            <family val="2"/>
          </rPr>
          <t xml:space="preserve">
50% menos del 2019.</t>
        </r>
      </text>
    </comment>
    <comment ref="N108" authorId="0" shapeId="0" xr:uid="{E0A4AEAC-1CE8-4588-B4DF-A62E0878562F}">
      <text>
        <r>
          <rPr>
            <b/>
            <sz val="9"/>
            <color indexed="81"/>
            <rFont val="Tahoma"/>
            <family val="2"/>
          </rPr>
          <t>X540L:</t>
        </r>
        <r>
          <rPr>
            <sz val="9"/>
            <color indexed="81"/>
            <rFont val="Tahoma"/>
            <family val="2"/>
          </rPr>
          <t xml:space="preserve">
Se ha incrementado el 50% con relación al valor del año 2019.</t>
        </r>
      </text>
    </comment>
    <comment ref="N109" authorId="0" shapeId="0" xr:uid="{F44EB1D5-DAE3-482E-BCE6-EB9D9058437E}">
      <text>
        <r>
          <rPr>
            <b/>
            <sz val="9"/>
            <color indexed="81"/>
            <rFont val="Tahoma"/>
            <family val="2"/>
          </rPr>
          <t>X540L:</t>
        </r>
        <r>
          <rPr>
            <sz val="9"/>
            <color indexed="81"/>
            <rFont val="Tahoma"/>
            <family val="2"/>
          </rPr>
          <t xml:space="preserve">
Se incrementa en un 50%.</t>
        </r>
      </text>
    </comment>
    <comment ref="N110" authorId="0" shapeId="0" xr:uid="{DBD185C9-E3E3-454C-9ED5-687FE1F42225}">
      <text>
        <r>
          <rPr>
            <b/>
            <sz val="9"/>
            <color indexed="81"/>
            <rFont val="Tahoma"/>
            <family val="2"/>
          </rPr>
          <t>X540L:</t>
        </r>
        <r>
          <rPr>
            <sz val="9"/>
            <color indexed="81"/>
            <rFont val="Tahoma"/>
            <family val="2"/>
          </rPr>
          <t xml:space="preserve">
Se incrementa en un 50%.</t>
        </r>
      </text>
    </comment>
    <comment ref="N111" authorId="0" shapeId="0" xr:uid="{347A690D-CE25-4210-AD15-693D4569F97F}">
      <text>
        <r>
          <rPr>
            <b/>
            <sz val="9"/>
            <color indexed="81"/>
            <rFont val="Tahoma"/>
            <family val="2"/>
          </rPr>
          <t>X540L:</t>
        </r>
        <r>
          <rPr>
            <sz val="9"/>
            <color indexed="81"/>
            <rFont val="Tahoma"/>
            <family val="2"/>
          </rPr>
          <t xml:space="preserve">
Se incrementa en un 50%.</t>
        </r>
      </text>
    </comment>
    <comment ref="N112" authorId="0" shapeId="0" xr:uid="{CD5F0839-DBC8-4C70-AE6C-822B1E1FF913}">
      <text>
        <r>
          <rPr>
            <b/>
            <sz val="9"/>
            <color indexed="81"/>
            <rFont val="Tahoma"/>
            <family val="2"/>
          </rPr>
          <t>X540L:</t>
        </r>
        <r>
          <rPr>
            <sz val="9"/>
            <color indexed="81"/>
            <rFont val="Tahoma"/>
            <family val="2"/>
          </rPr>
          <t xml:space="preserve">
Se incrementa en un 50%.</t>
        </r>
      </text>
    </comment>
    <comment ref="N113" authorId="0" shapeId="0" xr:uid="{961646BB-42C7-44F2-B266-0D04CD09BE9A}">
      <text>
        <r>
          <rPr>
            <b/>
            <sz val="9"/>
            <color indexed="81"/>
            <rFont val="Tahoma"/>
            <family val="2"/>
          </rPr>
          <t>X540L:</t>
        </r>
        <r>
          <rPr>
            <sz val="9"/>
            <color indexed="81"/>
            <rFont val="Tahoma"/>
            <family val="2"/>
          </rPr>
          <t xml:space="preserve">
Se incrementa en un 50%.</t>
        </r>
      </text>
    </comment>
    <comment ref="N114" authorId="0" shapeId="0" xr:uid="{99BDCA3C-6A60-45A5-98EF-2163E0B212E6}">
      <text>
        <r>
          <rPr>
            <b/>
            <sz val="9"/>
            <color indexed="81"/>
            <rFont val="Tahoma"/>
            <family val="2"/>
          </rPr>
          <t>X540L:</t>
        </r>
        <r>
          <rPr>
            <sz val="9"/>
            <color indexed="81"/>
            <rFont val="Tahoma"/>
            <family val="2"/>
          </rPr>
          <t xml:space="preserve">
Se incrementa en un 50%.</t>
        </r>
      </text>
    </comment>
    <comment ref="N115" authorId="0" shapeId="0" xr:uid="{FA415BCC-0798-4205-B04C-A8F19ED303B2}">
      <text>
        <r>
          <rPr>
            <b/>
            <sz val="9"/>
            <color indexed="81"/>
            <rFont val="Tahoma"/>
            <family val="2"/>
          </rPr>
          <t>X540L:</t>
        </r>
        <r>
          <rPr>
            <sz val="9"/>
            <color indexed="81"/>
            <rFont val="Tahoma"/>
            <family val="2"/>
          </rPr>
          <t xml:space="preserve">
Se incrementa en un 50%.</t>
        </r>
      </text>
    </comment>
    <comment ref="L116" authorId="0" shapeId="0" xr:uid="{D8697793-D09B-46E8-A19C-DB7D6409D379}">
      <text>
        <r>
          <rPr>
            <b/>
            <sz val="9"/>
            <color indexed="81"/>
            <rFont val="Tahoma"/>
            <family val="2"/>
          </rPr>
          <t>X540L:</t>
        </r>
        <r>
          <rPr>
            <sz val="9"/>
            <color indexed="81"/>
            <rFont val="Tahoma"/>
            <family val="2"/>
          </rPr>
          <t xml:space="preserve">
Es el dato del distrito de San Isidro. Ver Ver el artículo https://rpp.pe/peru/actualidad/areas-verdes-lima-tiene-un-deficit-de-56-millones-de-metros-cuadrados-noticia-1242505.</t>
        </r>
      </text>
    </comment>
    <comment ref="L117" authorId="0" shapeId="0" xr:uid="{C47FC674-74FC-4D3A-9609-8EA86226D60D}">
      <text>
        <r>
          <rPr>
            <b/>
            <sz val="9"/>
            <color rgb="FF000000"/>
            <rFont val="Tahoma"/>
            <family val="2"/>
          </rPr>
          <t>X540L:</t>
        </r>
        <r>
          <rPr>
            <sz val="9"/>
            <color rgb="FF000000"/>
            <rFont val="Tahoma"/>
            <family val="2"/>
          </rPr>
          <t xml:space="preserve">
</t>
        </r>
        <r>
          <rPr>
            <sz val="9"/>
            <color rgb="FF000000"/>
            <rFont val="Tahoma"/>
            <family val="2"/>
          </rPr>
          <t xml:space="preserve">Un pH inferior a 7 es ácido, uno de 7 es neutro y un pH por encima de 7 es básico.
</t>
        </r>
        <r>
          <rPr>
            <sz val="9"/>
            <color rgb="FF000000"/>
            <rFont val="Tahoma"/>
            <family val="2"/>
          </rPr>
          <t>Tomada en su conjunto, la superficie de los océanos tiene una gama básica de pH que va de 8.0 a 8.3. Los organismos marinos han evolucionado en un medio marino con ese pH y, por esa razón, están particularmente adaptados a ese entorno. https://www1.undp.org/content/undp/es/home/blog/2017/3/14/Ocean-Acidification-What-it-means-and-how-to-stop-it.html.</t>
        </r>
      </text>
    </comment>
    <comment ref="N117" authorId="0" shapeId="0" xr:uid="{AF491F97-E647-422D-BB02-F3AEC6A0D100}">
      <text>
        <r>
          <rPr>
            <b/>
            <sz val="9"/>
            <color rgb="FF000000"/>
            <rFont val="Tahoma"/>
            <family val="2"/>
          </rPr>
          <t>X540L:</t>
        </r>
        <r>
          <rPr>
            <sz val="9"/>
            <color rgb="FF000000"/>
            <rFont val="Tahoma"/>
            <family val="2"/>
          </rPr>
          <t xml:space="preserve">
</t>
        </r>
        <r>
          <rPr>
            <sz val="9"/>
            <color rgb="FF000000"/>
            <rFont val="Tahoma"/>
            <family val="2"/>
          </rPr>
          <t>Es neutro</t>
        </r>
      </text>
    </comment>
    <comment ref="L118" authorId="0" shapeId="0" xr:uid="{C6108FB3-B0C7-4D4C-886C-E99455C74F34}">
      <text>
        <r>
          <rPr>
            <b/>
            <sz val="9"/>
            <color rgb="FF000000"/>
            <rFont val="Tahoma"/>
            <family val="2"/>
          </rPr>
          <t>X540L:</t>
        </r>
        <r>
          <rPr>
            <sz val="9"/>
            <color rgb="FF000000"/>
            <rFont val="Tahoma"/>
            <family val="2"/>
          </rPr>
          <t xml:space="preserve">
</t>
        </r>
        <r>
          <rPr>
            <sz val="9"/>
            <color rgb="FF000000"/>
            <rFont val="Tahoma"/>
            <family val="2"/>
          </rPr>
          <t xml:space="preserve">Un pH inferior a 7 es ácido, uno de 7 es neutro y un pH por encima de 7 es básico.
</t>
        </r>
        <r>
          <rPr>
            <sz val="9"/>
            <color rgb="FF000000"/>
            <rFont val="Tahoma"/>
            <family val="2"/>
          </rPr>
          <t>Tomada en su conjunto, la superficie de los océanos tiene una gama básica de pH que va de 8.0 a 8.3. Los organismos marinos han evolucionado en un medio marino con ese pH y, por esa razón, están particularmente adaptados a ese entorno. https://www1.undp.org/content/undp/es/home/blog/2017/3/14/Ocean-Acidification-What-it-means-and-how-to-stop-it.html.</t>
        </r>
      </text>
    </comment>
    <comment ref="N118" authorId="0" shapeId="0" xr:uid="{E5908C9A-4811-4E03-BF57-52AAA8AA323A}">
      <text>
        <r>
          <rPr>
            <b/>
            <sz val="9"/>
            <color indexed="81"/>
            <rFont val="Tahoma"/>
            <family val="2"/>
          </rPr>
          <t>X540L:</t>
        </r>
        <r>
          <rPr>
            <sz val="9"/>
            <color indexed="81"/>
            <rFont val="Tahoma"/>
            <family val="2"/>
          </rPr>
          <t xml:space="preserve">
Es neutro</t>
        </r>
      </text>
    </comment>
    <comment ref="N119" authorId="0" shapeId="0" xr:uid="{94FC6CF8-6FA3-4BE4-8526-4F1D3C1C9152}">
      <text>
        <r>
          <rPr>
            <b/>
            <sz val="9"/>
            <color indexed="81"/>
            <rFont val="Tahoma"/>
            <family val="2"/>
          </rPr>
          <t>X540L:</t>
        </r>
        <r>
          <rPr>
            <sz val="9"/>
            <color indexed="81"/>
            <rFont val="Tahoma"/>
            <family val="2"/>
          </rPr>
          <t xml:space="preserve">
Para determinar esta meta se ha tomado en consideración la tasa de crecimiento delperiodo de la serie, la cual es decreciente porque se supone que a mayor reforestación y al disminuir las tierras degradadas, la superficie por reforestar disminuye. </t>
        </r>
      </text>
    </comment>
    <comment ref="N120" authorId="0" shapeId="0" xr:uid="{897BBD2B-3364-4CD9-8F92-1D0A3D62B905}">
      <text>
        <r>
          <rPr>
            <b/>
            <sz val="9"/>
            <color indexed="81"/>
            <rFont val="Tahoma"/>
            <family val="2"/>
          </rPr>
          <t>X540L:</t>
        </r>
        <r>
          <rPr>
            <sz val="9"/>
            <color indexed="81"/>
            <rFont val="Tahoma"/>
            <family val="2"/>
          </rPr>
          <t xml:space="preserve">
El 50% del año 2018.</t>
        </r>
      </text>
    </comment>
    <comment ref="N121" authorId="0" shapeId="0" xr:uid="{CEBA89AD-6557-4798-9C54-7530DD6A2643}">
      <text>
        <r>
          <rPr>
            <b/>
            <sz val="9"/>
            <color indexed="81"/>
            <rFont val="Tahoma"/>
            <family val="2"/>
          </rPr>
          <t>X540L:</t>
        </r>
        <r>
          <rPr>
            <sz val="9"/>
            <color indexed="81"/>
            <rFont val="Tahoma"/>
            <family val="2"/>
          </rPr>
          <t xml:space="preserve">
Es el valor más bajo de la serie.</t>
        </r>
      </text>
    </comment>
    <comment ref="N122" authorId="0" shapeId="0" xr:uid="{D9FFED6B-58D7-47E4-9FA3-6A60A30CA7BC}">
      <text>
        <r>
          <rPr>
            <b/>
            <sz val="9"/>
            <color indexed="81"/>
            <rFont val="Tahoma"/>
            <family val="2"/>
          </rPr>
          <t>X540L:</t>
        </r>
        <r>
          <rPr>
            <sz val="9"/>
            <color indexed="81"/>
            <rFont val="Tahoma"/>
            <family val="2"/>
          </rPr>
          <t xml:space="preserve">
El 50% del año 2020.</t>
        </r>
      </text>
    </comment>
    <comment ref="N123" authorId="0" shapeId="0" xr:uid="{9620867D-8282-4BE8-92D0-5A045AFC28ED}">
      <text>
        <r>
          <rPr>
            <b/>
            <sz val="9"/>
            <color indexed="81"/>
            <rFont val="Tahoma"/>
            <family val="2"/>
          </rPr>
          <t>X540L:</t>
        </r>
        <r>
          <rPr>
            <sz val="9"/>
            <color indexed="81"/>
            <rFont val="Tahoma"/>
            <family val="2"/>
          </rPr>
          <t xml:space="preserve">
El 50% del 2020.</t>
        </r>
      </text>
    </comment>
    <comment ref="N124" authorId="0" shapeId="0" xr:uid="{5BA4CD63-A34A-4F9F-B716-255309F35967}">
      <text>
        <r>
          <rPr>
            <b/>
            <sz val="9"/>
            <color indexed="81"/>
            <rFont val="Tahoma"/>
            <family val="2"/>
          </rPr>
          <t>X540L:</t>
        </r>
        <r>
          <rPr>
            <sz val="9"/>
            <color indexed="81"/>
            <rFont val="Tahoma"/>
            <family val="2"/>
          </rPr>
          <t xml:space="preserve">
El 50% del 2020.</t>
        </r>
      </text>
    </comment>
    <comment ref="N125" authorId="0" shapeId="0" xr:uid="{74B6D298-87F8-4B55-8A3A-D428EF77F5A0}">
      <text>
        <r>
          <rPr>
            <b/>
            <sz val="9"/>
            <color indexed="81"/>
            <rFont val="Tahoma"/>
            <family val="2"/>
          </rPr>
          <t>X540L:</t>
        </r>
        <r>
          <rPr>
            <sz val="9"/>
            <color indexed="81"/>
            <rFont val="Tahoma"/>
            <family val="2"/>
          </rPr>
          <t xml:space="preserve">
El 50% del 2020.</t>
        </r>
      </text>
    </comment>
    <comment ref="N126" authorId="0" shapeId="0" xr:uid="{49E5E271-F752-45B1-9BED-E5503565308E}">
      <text>
        <r>
          <rPr>
            <b/>
            <sz val="9"/>
            <color indexed="81"/>
            <rFont val="Tahoma"/>
            <family val="2"/>
          </rPr>
          <t>X540L:</t>
        </r>
        <r>
          <rPr>
            <sz val="9"/>
            <color indexed="81"/>
            <rFont val="Tahoma"/>
            <family val="2"/>
          </rPr>
          <t xml:space="preserve">
Se incrementa en 50%</t>
        </r>
      </text>
    </comment>
    <comment ref="N127" authorId="0" shapeId="0" xr:uid="{0F16A159-F653-41EB-8BEB-A3EDC89E6C30}">
      <text>
        <r>
          <rPr>
            <b/>
            <sz val="9"/>
            <color rgb="FF000000"/>
            <rFont val="Tahoma"/>
            <family val="2"/>
          </rPr>
          <t>X540L:</t>
        </r>
        <r>
          <rPr>
            <sz val="9"/>
            <color rgb="FF000000"/>
            <rFont val="Tahoma"/>
            <family val="2"/>
          </rPr>
          <t xml:space="preserve">
</t>
        </r>
        <r>
          <rPr>
            <sz val="9"/>
            <color rgb="FF000000"/>
            <rFont val="Tahoma"/>
            <family val="2"/>
          </rPr>
          <t xml:space="preserve">En el Perú muy pocas personas denuncian un hecho delictivo, es por ello que se propone un incremento al 100% </t>
        </r>
      </text>
    </comment>
    <comment ref="N128" authorId="0" shapeId="0" xr:uid="{20C16406-075F-4003-8CDD-3F710BCCB3C8}">
      <text>
        <r>
          <rPr>
            <b/>
            <sz val="9"/>
            <color indexed="81"/>
            <rFont val="Tahoma"/>
            <family val="2"/>
          </rPr>
          <t>X540L:</t>
        </r>
        <r>
          <rPr>
            <sz val="9"/>
            <color indexed="81"/>
            <rFont val="Tahoma"/>
            <family val="2"/>
          </rPr>
          <t xml:space="preserve">
Que se reduzca en un 50%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X540L</author>
  </authors>
  <commentList>
    <comment ref="AB37" authorId="0" shapeId="0" xr:uid="{535911BA-BFF2-4069-BC4F-CDE8B4AD2AAE}">
      <text>
        <r>
          <rPr>
            <b/>
            <sz val="9"/>
            <color rgb="FF000000"/>
            <rFont val="Tahoma"/>
            <family val="2"/>
          </rPr>
          <t>X540L:</t>
        </r>
        <r>
          <rPr>
            <sz val="9"/>
            <color rgb="FF000000"/>
            <rFont val="Tahoma"/>
            <family val="2"/>
          </rPr>
          <t xml:space="preserve">
</t>
        </r>
        <r>
          <rPr>
            <sz val="9"/>
            <color rgb="FF000000"/>
            <rFont val="Tahoma"/>
            <family val="2"/>
          </rPr>
          <t>2020 - 2021</t>
        </r>
      </text>
    </comment>
    <comment ref="V140" authorId="0" shapeId="0" xr:uid="{AF332D83-5589-4387-A81C-75365D6D6FF3}">
      <text>
        <r>
          <rPr>
            <b/>
            <sz val="9"/>
            <color indexed="81"/>
            <rFont val="Tahoma"/>
            <family val="2"/>
          </rPr>
          <t>X540L:</t>
        </r>
        <r>
          <rPr>
            <sz val="9"/>
            <color indexed="81"/>
            <rFont val="Tahoma"/>
            <family val="2"/>
          </rPr>
          <t xml:space="preserve">
1940 - 1961</t>
        </r>
      </text>
    </comment>
    <comment ref="W140" authorId="0" shapeId="0" xr:uid="{347F860C-A3DC-4D00-A4D9-D74A742E5E8B}">
      <text>
        <r>
          <rPr>
            <b/>
            <sz val="9"/>
            <color indexed="81"/>
            <rFont val="Tahoma"/>
            <family val="2"/>
          </rPr>
          <t>X540L:</t>
        </r>
        <r>
          <rPr>
            <sz val="9"/>
            <color indexed="81"/>
            <rFont val="Tahoma"/>
            <family val="2"/>
          </rPr>
          <t xml:space="preserve">
1961-1972
</t>
        </r>
      </text>
    </comment>
    <comment ref="X140" authorId="0" shapeId="0" xr:uid="{18C84D51-AEF1-4806-BEBA-13F53C9C0CE9}">
      <text>
        <r>
          <rPr>
            <b/>
            <sz val="9"/>
            <color indexed="81"/>
            <rFont val="Tahoma"/>
            <family val="2"/>
          </rPr>
          <t>X540L:</t>
        </r>
        <r>
          <rPr>
            <sz val="9"/>
            <color indexed="81"/>
            <rFont val="Tahoma"/>
            <family val="2"/>
          </rPr>
          <t xml:space="preserve">
1972 - 1981</t>
        </r>
      </text>
    </comment>
    <comment ref="Y140" authorId="0" shapeId="0" xr:uid="{D9978A46-2962-4810-9FF3-03626CEF9B13}">
      <text>
        <r>
          <rPr>
            <b/>
            <sz val="9"/>
            <color indexed="81"/>
            <rFont val="Tahoma"/>
            <family val="2"/>
          </rPr>
          <t>X540L:</t>
        </r>
        <r>
          <rPr>
            <sz val="9"/>
            <color indexed="81"/>
            <rFont val="Tahoma"/>
            <family val="2"/>
          </rPr>
          <t xml:space="preserve">
1981 - 1993</t>
        </r>
      </text>
    </comment>
    <comment ref="Z140" authorId="0" shapeId="0" xr:uid="{25CE8693-19F4-4537-8B93-65609D2663DF}">
      <text>
        <r>
          <rPr>
            <b/>
            <sz val="9"/>
            <color rgb="FF000000"/>
            <rFont val="Tahoma"/>
            <family val="2"/>
          </rPr>
          <t>X540L:</t>
        </r>
        <r>
          <rPr>
            <sz val="9"/>
            <color rgb="FF000000"/>
            <rFont val="Tahoma"/>
            <family val="2"/>
          </rPr>
          <t xml:space="preserve">
</t>
        </r>
        <r>
          <rPr>
            <sz val="9"/>
            <color rgb="FF000000"/>
            <rFont val="Tahoma"/>
            <family val="2"/>
          </rPr>
          <t>1993-2007</t>
        </r>
      </text>
    </comment>
    <comment ref="AA140" authorId="0" shapeId="0" xr:uid="{9475097F-BD2F-41BD-B7F6-6021FDB34F79}">
      <text>
        <r>
          <rPr>
            <b/>
            <sz val="9"/>
            <color indexed="81"/>
            <rFont val="Tahoma"/>
            <family val="2"/>
          </rPr>
          <t>X540L:</t>
        </r>
        <r>
          <rPr>
            <sz val="9"/>
            <color indexed="81"/>
            <rFont val="Tahoma"/>
            <family val="2"/>
          </rPr>
          <t xml:space="preserve">
2007 - 2017</t>
        </r>
      </text>
    </comment>
    <comment ref="U141" authorId="0" shapeId="0" xr:uid="{FDA1AAAF-3F48-489C-9F65-A143B4E248A7}">
      <text>
        <r>
          <rPr>
            <b/>
            <sz val="9"/>
            <color indexed="81"/>
            <rFont val="Tahoma"/>
            <family val="2"/>
          </rPr>
          <t>X540L:</t>
        </r>
        <r>
          <rPr>
            <sz val="9"/>
            <color indexed="81"/>
            <rFont val="Tahoma"/>
            <family val="2"/>
          </rPr>
          <t xml:space="preserve">
Data de 1940</t>
        </r>
      </text>
    </comment>
    <comment ref="V141" authorId="0" shapeId="0" xr:uid="{4ACE5D03-515C-4BE5-B4CD-06236AD680B4}">
      <text>
        <r>
          <rPr>
            <b/>
            <sz val="9"/>
            <color indexed="81"/>
            <rFont val="Tahoma"/>
            <family val="2"/>
          </rPr>
          <t>X540L:</t>
        </r>
        <r>
          <rPr>
            <sz val="9"/>
            <color indexed="81"/>
            <rFont val="Tahoma"/>
            <family val="2"/>
          </rPr>
          <t xml:space="preserve">
Data de 1961</t>
        </r>
      </text>
    </comment>
    <comment ref="W141" authorId="0" shapeId="0" xr:uid="{F1388299-CFD1-4FE1-81E4-4B361539BB73}">
      <text>
        <r>
          <rPr>
            <b/>
            <sz val="9"/>
            <color rgb="FF000000"/>
            <rFont val="Tahoma"/>
            <family val="2"/>
          </rPr>
          <t>X540L:</t>
        </r>
        <r>
          <rPr>
            <sz val="9"/>
            <color rgb="FF000000"/>
            <rFont val="Tahoma"/>
            <family val="2"/>
          </rPr>
          <t xml:space="preserve">
</t>
        </r>
        <r>
          <rPr>
            <sz val="9"/>
            <color rgb="FF000000"/>
            <rFont val="Tahoma"/>
            <family val="2"/>
          </rPr>
          <t>Data de 1972</t>
        </r>
      </text>
    </comment>
    <comment ref="X141" authorId="0" shapeId="0" xr:uid="{B0585D20-8652-4EB1-A693-8AAAA368286D}">
      <text>
        <r>
          <rPr>
            <b/>
            <sz val="9"/>
            <color indexed="81"/>
            <rFont val="Tahoma"/>
            <family val="2"/>
          </rPr>
          <t>X540L:</t>
        </r>
        <r>
          <rPr>
            <sz val="9"/>
            <color indexed="81"/>
            <rFont val="Tahoma"/>
            <family val="2"/>
          </rPr>
          <t xml:space="preserve">
Data de 1981</t>
        </r>
      </text>
    </comment>
    <comment ref="Y141" authorId="0" shapeId="0" xr:uid="{4ABC4FBA-C479-454A-B453-F9628F3924B7}">
      <text>
        <r>
          <rPr>
            <b/>
            <sz val="9"/>
            <color rgb="FF000000"/>
            <rFont val="Tahoma"/>
            <family val="2"/>
          </rPr>
          <t>X540L:</t>
        </r>
        <r>
          <rPr>
            <sz val="9"/>
            <color rgb="FF000000"/>
            <rFont val="Tahoma"/>
            <family val="2"/>
          </rPr>
          <t xml:space="preserve">
</t>
        </r>
        <r>
          <rPr>
            <sz val="9"/>
            <color rgb="FF000000"/>
            <rFont val="Tahoma"/>
            <family val="2"/>
          </rPr>
          <t>Data de 1993</t>
        </r>
      </text>
    </comment>
    <comment ref="Z141" authorId="0" shapeId="0" xr:uid="{504659AD-87E3-477D-B3AE-8DC1355F772A}">
      <text>
        <r>
          <rPr>
            <b/>
            <sz val="9"/>
            <color indexed="81"/>
            <rFont val="Tahoma"/>
            <family val="2"/>
          </rPr>
          <t>X540L:</t>
        </r>
        <r>
          <rPr>
            <sz val="9"/>
            <color indexed="81"/>
            <rFont val="Tahoma"/>
            <family val="2"/>
          </rPr>
          <t xml:space="preserve">
Data del 2007</t>
        </r>
      </text>
    </comment>
    <comment ref="AA141" authorId="0" shapeId="0" xr:uid="{A7C553F0-483B-4C58-849D-2661C322F102}">
      <text>
        <r>
          <rPr>
            <b/>
            <sz val="9"/>
            <color indexed="81"/>
            <rFont val="Tahoma"/>
            <family val="2"/>
          </rPr>
          <t>X540L:</t>
        </r>
        <r>
          <rPr>
            <sz val="9"/>
            <color indexed="81"/>
            <rFont val="Tahoma"/>
            <family val="2"/>
          </rPr>
          <t xml:space="preserve">
Data del 2017</t>
        </r>
      </text>
    </comment>
  </commentList>
</comments>
</file>

<file path=xl/sharedStrings.xml><?xml version="1.0" encoding="utf-8"?>
<sst xmlns="http://schemas.openxmlformats.org/spreadsheetml/2006/main" count="1583" uniqueCount="593">
  <si>
    <t>Número de emergencias en LM</t>
  </si>
  <si>
    <t>Viviendas destruidas por emergencia en LM</t>
  </si>
  <si>
    <t>Viviendas afectadas por emergencia en LM</t>
  </si>
  <si>
    <t>Código</t>
  </si>
  <si>
    <t>Nombre del indicador</t>
  </si>
  <si>
    <t>Máximo</t>
  </si>
  <si>
    <t>Mínimo</t>
  </si>
  <si>
    <t>Dirección</t>
  </si>
  <si>
    <t>Población en situación de pobreza extrema monetaria</t>
  </si>
  <si>
    <t>Territorio</t>
  </si>
  <si>
    <t>Lima Metropolitana</t>
  </si>
  <si>
    <t>Población con al menos una necesidad básica insatisfecha</t>
  </si>
  <si>
    <t>Provincia de Lima</t>
  </si>
  <si>
    <t>Población en situación de pobreza monetaria</t>
  </si>
  <si>
    <t>Hogares pobres con al menos un miembro beneficiado de programas alimentarios</t>
  </si>
  <si>
    <t>Población con acceso a seguro social de salud - EsSalud</t>
  </si>
  <si>
    <t>Población afiliada al seguro integral de salud</t>
  </si>
  <si>
    <t>Viviendas particulares propias con título de propiedad (% respecto del total de viviendas particulares propias)</t>
  </si>
  <si>
    <t>Viviendas particulares propias (% del total de viviendas particulares)</t>
  </si>
  <si>
    <t xml:space="preserve">Desnutrición crónica de niños/as menores de 5 años </t>
  </si>
  <si>
    <t>Proporción del gasto público de capital destinado a sectores en beneficio de las mujeres, los pobres y los grupos vulnerables (%)</t>
  </si>
  <si>
    <t>Prevalencia de anemia en niñas y niños de 6 a 59 meses de edad</t>
  </si>
  <si>
    <t>ENAHO - INEI</t>
  </si>
  <si>
    <t>Número de muertes maternas directas</t>
  </si>
  <si>
    <t>Drección General de Epidemiología - MINSA</t>
  </si>
  <si>
    <t>Casos de infección por VIH notificados, según sexo, año de diagnóstico y departamento Total</t>
  </si>
  <si>
    <t>Casos de infección por VIH notificados, según sexo, año de diagnóstico y departamento mujer</t>
  </si>
  <si>
    <t>Casos de infección por VIH notificados, según sexo, año de diagnóstico y departamento hombre</t>
  </si>
  <si>
    <t>Población con tuberculosis</t>
  </si>
  <si>
    <t>Casos notificados de malaria</t>
  </si>
  <si>
    <t>Número de habitantes por cada médico</t>
  </si>
  <si>
    <t>Lima</t>
  </si>
  <si>
    <t>Número de habitantes por cada enfermera</t>
  </si>
  <si>
    <t>Proporción asignado en salud del gasto real promedio per cápita mensual</t>
  </si>
  <si>
    <t>Promedio de años de estudio alcanzado por la población de 15 y más años de edad</t>
  </si>
  <si>
    <t>Nivel educativo alcanzado por la población de 15 y más años de edad: primaria</t>
  </si>
  <si>
    <t>Nivel educativo alcanzado por la población de 15 y más años de edad: secundaria</t>
  </si>
  <si>
    <t>Nivel educativo alcanzado por la población de 15 y más años de edad: superior no universitaria</t>
  </si>
  <si>
    <t>Nivel educativo alcanzado por la población de 15 y más años de edad: superior universitaria</t>
  </si>
  <si>
    <t>Tasa neta de matrícula, educación inicial (% de población con edades 3-5)</t>
  </si>
  <si>
    <t>Tasa total de asistencia, edades de 3 a 5 años (% del total)</t>
  </si>
  <si>
    <t>Porcentaje de locales escolares públicos que cuentan con alumbrado eléctrico por red pública</t>
  </si>
  <si>
    <t>Porcentaje de locales escolares públicos en que se obtiene agua directamente de la red pública dentro del local</t>
  </si>
  <si>
    <t>Porcentaje de locales escolares públicos en que el baño o servicio higiénico está conectado a la red pública de desague dentro del local o a un pozo séptico</t>
  </si>
  <si>
    <t>Locales públicos con los tres servicios básicos (% del total)</t>
  </si>
  <si>
    <t>Porcentaje de escuelas que cuentan con acceso a Internet, primaria (% del total)</t>
  </si>
  <si>
    <t>Porcentaje de escuelas que cuentan con acceso a Internet, secundaria (% del total)</t>
  </si>
  <si>
    <t>Relación alumnos-computadoras, primaria (número de alumnos)</t>
  </si>
  <si>
    <t>Ratio alumnos por computadora, secundaria (número de alumnos)</t>
  </si>
  <si>
    <t>Porcentaje de docentes nombrados en instituciones públicas, superior no universitaria (% del total)</t>
  </si>
  <si>
    <t>4.c</t>
  </si>
  <si>
    <t>Índice de paridad de género del porcentaje de docentes con título pedagógico, superior no universitaria (proporción de mujeres con respecto a hombres)</t>
  </si>
  <si>
    <t>Número de alumnos por docente, inicial (número de alumnos)</t>
  </si>
  <si>
    <t>Número de alumnos por docente, secundaria (número de alumnos)</t>
  </si>
  <si>
    <t xml:space="preserve">Número de alumnos por docente, primaria (número de alumnos) </t>
  </si>
  <si>
    <t>Tasa de analfabetismo (% del grupo de edades 15 a más)</t>
  </si>
  <si>
    <t>Escale - MINEDU</t>
  </si>
  <si>
    <t>Ministerio Público, Ministerio de la Mujer y Poblaciones Vulnerables (MIMP), Policía Nacional del Perú (PNP) e Instituto Nacional de Estadística e Informática. Tomado INEI</t>
  </si>
  <si>
    <t>Mujeres en edad fértil con necesidad insatisfecha de planificación familiar</t>
  </si>
  <si>
    <t>ENDES INEI</t>
  </si>
  <si>
    <t>Madres adolescentes o embarazadas por primera vez</t>
  </si>
  <si>
    <t>Mujeres y hombres sin ingresos propios total</t>
  </si>
  <si>
    <t>Mujeres y hombres sin ingresos propios mujeres</t>
  </si>
  <si>
    <t>Mujeres y hombres sin ingresos propios hombres</t>
  </si>
  <si>
    <t>Hombres en el parlamento</t>
  </si>
  <si>
    <t>Mujeres y hombres en el parlamento</t>
  </si>
  <si>
    <t>-</t>
  </si>
  <si>
    <t>Mujeres alcaldesas</t>
  </si>
  <si>
    <t>Hombres alcaldes</t>
  </si>
  <si>
    <t>Regidoras elegidas por distritos</t>
  </si>
  <si>
    <t>Regidores elegidos por distritos</t>
  </si>
  <si>
    <t>Tasa de informalidad de mujeres y hombres</t>
  </si>
  <si>
    <t>Mujeres en el parlamento</t>
  </si>
  <si>
    <t>Jurado Nacional de Elecciones</t>
  </si>
  <si>
    <t>Ingreso promedio real mensual proveniente del trabajo de mujeres y hombres</t>
  </si>
  <si>
    <t>Ingreso promedio real mensual proveniente del trabajo de mujeres</t>
  </si>
  <si>
    <t>Ingreso promedio real mensual proveniente del trabajo de hombres</t>
  </si>
  <si>
    <t>Servicio de Agua Potable y Alcantarillado de Lima (SEDAPAL) - Gerencia de Gestión de Aguas Residuales</t>
  </si>
  <si>
    <t>INEI</t>
  </si>
  <si>
    <t>Encuesta permanente de trabajo</t>
  </si>
  <si>
    <t>Tasa de PEA desocupada</t>
  </si>
  <si>
    <t>Fuente</t>
  </si>
  <si>
    <t>Compendio Estadístico del INDECI 2020. En la preparación, Respuesta y Rehabilitación de la GRD. III Información Estadística de Emergencia y Daños Periodo 2003 - 2019</t>
  </si>
  <si>
    <t>Ministerio Público - Sistema de Información de Apoyo al Trabajo Fiscal (SIATF) y el Sistema de Gestión Fiscal (SGF).</t>
  </si>
  <si>
    <t>Víctimas de feminicidio (casos determinados)</t>
  </si>
  <si>
    <t>Casos intervenidos  por el delito de trata de personas, según distrito fiscal</t>
  </si>
  <si>
    <t>Generación de agua residual en Lima Metropolitana tratadas (litros/segundo)</t>
  </si>
  <si>
    <t>Tasa de empleo informal</t>
  </si>
  <si>
    <t>Proporción correspondiente a las industrias a pequeña escala del valor añadido total</t>
  </si>
  <si>
    <t>Nacional</t>
  </si>
  <si>
    <t>Sistema de monitoreo y seguimiento de los indicadores de los ODS</t>
  </si>
  <si>
    <t>Proporción de las industrias a pequeña escala que han obtenido un préstamo o una línea de crédito</t>
  </si>
  <si>
    <t>Superintendencia de Banca y Seguros y AFP - INEI</t>
  </si>
  <si>
    <t>Ministerio de Economía y Finanzas. INEi</t>
  </si>
  <si>
    <t>Porcentaje del gastos en investigación y desarrollo como proporción del PBI</t>
  </si>
  <si>
    <t>Porcentaje del valor agregado de actividades de tecnología mediana y alta en el valor</t>
  </si>
  <si>
    <t>Créditos Atrasados (criterio SBS)* / Créditos Directos de la banca múltiple</t>
  </si>
  <si>
    <t>Gastos de Administración Anualizados / Activo Productivo Promedio de la banca múltiple</t>
  </si>
  <si>
    <t>Utilidad Neta Anualizada / Patrimonio Promedio de la banca múltiple</t>
  </si>
  <si>
    <t xml:space="preserve">Porcentaje de partos institucionales </t>
  </si>
  <si>
    <t>Número de casos de hepatitis B</t>
  </si>
  <si>
    <t>Total de casos positivos del COVID 19</t>
  </si>
  <si>
    <t>Personas de 15 y más años de edad con trastorno por consumo de alcohol en los últimos 12 meses</t>
  </si>
  <si>
    <t>ENDES</t>
  </si>
  <si>
    <t>Proporción de personas de 15 y más años de edad que fuman diariamente</t>
  </si>
  <si>
    <t>Docentes del sistema educativo del sector público</t>
  </si>
  <si>
    <t>Docentes del sistema educativo del sector privado</t>
  </si>
  <si>
    <t>PEA ocupada (miles de personas)</t>
  </si>
  <si>
    <t>PBI a Valores a Precios Constantes de 2007 (miles de soles Valores a Precios Constantes de 2007)</t>
  </si>
  <si>
    <t>Denuncias de delitos</t>
  </si>
  <si>
    <t>Delitos de robo ingresados en las fiscalías provinciales penales y mixtas</t>
  </si>
  <si>
    <t>Delitos de hurto ingresados en las fiscalías provinciales penales y mixtas</t>
  </si>
  <si>
    <t>Denuncias registradas por el delito de trata de personas</t>
  </si>
  <si>
    <t>MEF. INEI</t>
  </si>
  <si>
    <t>Mujeres de 15 a 49 años de edad que practican la planificación familiar con métodos modernos</t>
  </si>
  <si>
    <t>Departamento de Lima</t>
  </si>
  <si>
    <t>Parque automotor en circulación</t>
  </si>
  <si>
    <t>MTC - Compendio Estadístico 2020 INEI</t>
  </si>
  <si>
    <t>Densidad poblacional por años censal</t>
  </si>
  <si>
    <t>Departamento de Lima sin Callao</t>
  </si>
  <si>
    <t>Censos Nacionales de Población y Vivienda 1940, 1961, 1972, 1981, 1993, 2007 y 2017. INEI</t>
  </si>
  <si>
    <t>Tasa de crecimiento promedio anual de la población censada</t>
  </si>
  <si>
    <t>Residuos sólidos domiciliarios generados</t>
  </si>
  <si>
    <t>MML - Compendio Estadístico 2020 INEI</t>
  </si>
  <si>
    <t>Proporción de la población urbana que vive en barrios marginales, asentamientos improvisados o viviendas inadecuadas</t>
  </si>
  <si>
    <t>Gasto para manejo de residuos sólidos municipales (soles)</t>
  </si>
  <si>
    <t>Gasto municipal per cápita en gestión de residuos sólidos (soles/persona)</t>
  </si>
  <si>
    <t>SINIA - MINAM</t>
  </si>
  <si>
    <t>ODS-INEI</t>
  </si>
  <si>
    <t>Proporción de población de 14 a más años de edad con seguro de pensión</t>
  </si>
  <si>
    <t>Proporción de la población que vive en hogares con acceso a los servicios básicos</t>
  </si>
  <si>
    <t>Número de personas muertas, desaparecidas y afectadas por desastres</t>
  </si>
  <si>
    <t>Tasa de desnutrición aguda entre las niñas y niños menores de 5 años (OMS)</t>
  </si>
  <si>
    <t>Incidencia de la tuberculosis por cada 100 mil habitantes</t>
  </si>
  <si>
    <t>ODS - INEI</t>
  </si>
  <si>
    <t>Incidencia de la hepatitis B por cada 100 mil habitantes</t>
  </si>
  <si>
    <t>Tasa de fallecidos por accidentes de tránsito</t>
  </si>
  <si>
    <t>ODS - INEI (Censo Nacional de Comisaria)</t>
  </si>
  <si>
    <t>Proporción de la población con seguro de salud</t>
  </si>
  <si>
    <t>Alumnos que logran los aprendizajes del grado (% de alumnos de 2º grado primaria participantes en evaluación censal) en matemáticas</t>
  </si>
  <si>
    <t>Alumnos que logran los aprendizajes del grado (% de alumnos de 2º grado primaria participantes en evaluación censal) en comprensión de texto</t>
  </si>
  <si>
    <t>Alumnos que logran los aprendizajes del grado (% de alumnos de 2º grado secundaria participantes en evaluación censal) en comprensión de texto</t>
  </si>
  <si>
    <t>Alumnos que logran los aprendizajes del grado (% de alumnos de 2º grado secundaria participantes en evaluación censal) en matemáticas</t>
  </si>
  <si>
    <t>Tasa de asistencia a educación superior de la población de 17 a 24 años de edad</t>
  </si>
  <si>
    <t>Mujeres de 15 a 49 años de edad que han sufrido violencia física infligida por el esposo o conviviente en los últimos 12 meses anteriores a la encuesta</t>
  </si>
  <si>
    <t>ENDES - INEI</t>
  </si>
  <si>
    <t>Proporción de mujeres en cargos directivos</t>
  </si>
  <si>
    <t>Proporción del total de la población agrícola con derechos de propiedad o derechos seguros sobre las tierras agrícolas, desglosada por sexo</t>
  </si>
  <si>
    <t>Proporción de la población que tiene acceso a la electricidad</t>
  </si>
  <si>
    <t>Proporción de la población cuya fuente primaria de energía para cocinar consiste en combustible y tecnologías limpios</t>
  </si>
  <si>
    <t>Tasa de crecimiento anual del PBI real per cápita</t>
  </si>
  <si>
    <t>Tasa de crecimiento anual del PBI real por persona ocupada</t>
  </si>
  <si>
    <t>Proporción de empleo informal en el sector no agrícola</t>
  </si>
  <si>
    <t>Tasa de desempleo en el área urbana</t>
  </si>
  <si>
    <t>Proporción de jóvenes (entre 15 y 24 años) que no cursan estudios, no están empleados ni reciben capacitación</t>
  </si>
  <si>
    <t>Proporción de niños, niñas y adolescents de 5 a 17 años en actividad económica</t>
  </si>
  <si>
    <t>Tasa de crecimiento del gasto real promedio per cápita mensual del 40% más pobre de la población</t>
  </si>
  <si>
    <t>Proporción de personas que viven por debajo del 50% de la mediana de los ingresos</t>
  </si>
  <si>
    <t>Proporción de población de 18 y más años de edad que señalan que en los últimos cinco años se han sentido maltratadas o han intentado discriminarlas</t>
  </si>
  <si>
    <t>Cercado de Lima</t>
  </si>
  <si>
    <t>Promedio de partículas inferiores a 2.5 micras y 10 micras en el aire del Cercado de Lima (PM 2,5)</t>
  </si>
  <si>
    <t>Promedio de partículas inferiores a 2.5 micras y 10 micras en el aire del Cercado de Lima (PM 10)</t>
  </si>
  <si>
    <t>Tendencia de denuncias de violencia familiar mujer</t>
  </si>
  <si>
    <t>Tendencia de denuncias de violencia familiar hombre</t>
  </si>
  <si>
    <t>Tasa de homicidios dolosos por cada 100 mil habitantes</t>
  </si>
  <si>
    <t>Proporción de la población de 15 a más años de edad que se siente segura al caminar de noche en su zona o barrio</t>
  </si>
  <si>
    <t>Proporción de la población de 15 a más años de edad, víctima de algún hecho delictivo, que realizó la denuncia</t>
  </si>
  <si>
    <t>Proporción de detenidos que no han sido condenados en el conjunto de la población reclusa total</t>
  </si>
  <si>
    <t>Proporción de hogares que han tenido por  lo menos un contacto con un funcionario público y que pagaron un soborno a un funcionario público, o tuvieron la experiencia de que un funcionario público les piiera que lo pagaran, durante los 12 meses anteriores.</t>
  </si>
  <si>
    <t>Proporción de la población menor de 5 años de edad cuyo nacimiento fue registrado en la municipalidad o RENIEC</t>
  </si>
  <si>
    <t>Proporción de población de 18 y más años de edad que señalan que en los últimos cinco años se han sentido maltratados o han intentado discriminarlas</t>
  </si>
  <si>
    <t>Proporción de la población de 6 y más años de edad que usan internet</t>
  </si>
  <si>
    <t>Número de empresas que publican informes sobre sostenibilidad</t>
  </si>
  <si>
    <t>Proporción de aguas residuales tratadas por las EPS</t>
  </si>
  <si>
    <t>Chorrillo</t>
  </si>
  <si>
    <t>Pucusana</t>
  </si>
  <si>
    <t>Superficie por reforestar (hectáreas)</t>
  </si>
  <si>
    <t>Porcentaje de superficie por reforestar (hectáreas)</t>
  </si>
  <si>
    <t>Superficie reforestada anualmente (hectáreas)</t>
  </si>
  <si>
    <t>Superficie de los ecosistemas degradados (hectáreas)</t>
  </si>
  <si>
    <t>Proporción de la superficie de los ecosistemas degradados (hectáreas)</t>
  </si>
  <si>
    <t>El ratio es trabajado por el equipo PNUD. Superficie en hectáreas del departamento de Lima: 34801590</t>
  </si>
  <si>
    <t>Pérdida de la cobertura vegetal en ecosistemas costeros y andinos (hectáreas)</t>
  </si>
  <si>
    <t xml:space="preserve"> MINAM - Dirección General de Ordenamiento Territorial Ambiental - DGOTA / SINIA</t>
  </si>
  <si>
    <t>Hogares que acceden al servicio de internet</t>
  </si>
  <si>
    <t>Porcentaje de la población que se siente satisfecho de vivir en Lima</t>
  </si>
  <si>
    <t>Porcentaje de la población que se siente segura viviendo en Lima</t>
  </si>
  <si>
    <t>Porcentaje de la población que considera que Lima es segura en términos de delincuencia y violencia</t>
  </si>
  <si>
    <t>Porcentaje de la población que están satisfechos con la cantidad de áreas verdes y árboles</t>
  </si>
  <si>
    <t>Porcentaje de la población que está satisfecha con el sistema de recojo de basura</t>
  </si>
  <si>
    <t>Porcentaje de la población que está satisfecha con la calidad del aire</t>
  </si>
  <si>
    <t>Porcentaje de la población que está satisfecha con los niveles de ruido de la calle</t>
  </si>
  <si>
    <t>Porcentaje de la población que está satisfecha con la calidad de las playas</t>
  </si>
  <si>
    <t>Porcentaje de la población que está satisfecha con el espacio público disponible</t>
  </si>
  <si>
    <t>Porcentaje de municipalidades que cuentan con planes de desarrollo urbano</t>
  </si>
  <si>
    <t>Porcentaje de municipalidades que incluyen elementos de gestión de riesgos de desastres en algunos de sus planes</t>
  </si>
  <si>
    <t>Área total dedicada a áreas verdes en m2</t>
  </si>
  <si>
    <t>RENAMU-INEI</t>
  </si>
  <si>
    <t>Lima Como Vamos</t>
  </si>
  <si>
    <t>var1</t>
  </si>
  <si>
    <t>var2</t>
  </si>
  <si>
    <t>var3</t>
  </si>
  <si>
    <t>var4</t>
  </si>
  <si>
    <t>var5</t>
  </si>
  <si>
    <t>var6</t>
  </si>
  <si>
    <t>var7</t>
  </si>
  <si>
    <t>var8</t>
  </si>
  <si>
    <t>var9</t>
  </si>
  <si>
    <t>var11</t>
  </si>
  <si>
    <t>var12</t>
  </si>
  <si>
    <t>var13</t>
  </si>
  <si>
    <t>var14</t>
  </si>
  <si>
    <t>var15</t>
  </si>
  <si>
    <t>var16</t>
  </si>
  <si>
    <t>var17</t>
  </si>
  <si>
    <t>var18</t>
  </si>
  <si>
    <t>var19</t>
  </si>
  <si>
    <t>var20</t>
  </si>
  <si>
    <t>var21</t>
  </si>
  <si>
    <t>var22</t>
  </si>
  <si>
    <t>var23</t>
  </si>
  <si>
    <t>var24</t>
  </si>
  <si>
    <t>var25</t>
  </si>
  <si>
    <t>var26</t>
  </si>
  <si>
    <t>var27</t>
  </si>
  <si>
    <t>var28</t>
  </si>
  <si>
    <t>var29</t>
  </si>
  <si>
    <t>var31</t>
  </si>
  <si>
    <t>var32</t>
  </si>
  <si>
    <t>var33</t>
  </si>
  <si>
    <t>var34</t>
  </si>
  <si>
    <t>var35</t>
  </si>
  <si>
    <t>var36</t>
  </si>
  <si>
    <t>var37</t>
  </si>
  <si>
    <t>var38</t>
  </si>
  <si>
    <t>var39</t>
  </si>
  <si>
    <t>var40</t>
  </si>
  <si>
    <t>var41</t>
  </si>
  <si>
    <t>var42</t>
  </si>
  <si>
    <t>var43</t>
  </si>
  <si>
    <t>var44</t>
  </si>
  <si>
    <t>var45</t>
  </si>
  <si>
    <t>var46</t>
  </si>
  <si>
    <t>var47</t>
  </si>
  <si>
    <t>var48</t>
  </si>
  <si>
    <t>var49</t>
  </si>
  <si>
    <t>var50</t>
  </si>
  <si>
    <t>var51</t>
  </si>
  <si>
    <t>var52</t>
  </si>
  <si>
    <t>var53</t>
  </si>
  <si>
    <t>var54</t>
  </si>
  <si>
    <t>var55</t>
  </si>
  <si>
    <t>var57</t>
  </si>
  <si>
    <t>var58</t>
  </si>
  <si>
    <t>var59</t>
  </si>
  <si>
    <t>var60</t>
  </si>
  <si>
    <t>var61</t>
  </si>
  <si>
    <t>var62</t>
  </si>
  <si>
    <t>var63</t>
  </si>
  <si>
    <t>var64</t>
  </si>
  <si>
    <t>var65</t>
  </si>
  <si>
    <t>var66</t>
  </si>
  <si>
    <t>var67</t>
  </si>
  <si>
    <t>var68</t>
  </si>
  <si>
    <t>var69</t>
  </si>
  <si>
    <t>var70</t>
  </si>
  <si>
    <t>var71</t>
  </si>
  <si>
    <t>var72</t>
  </si>
  <si>
    <t>var73</t>
  </si>
  <si>
    <t>var74</t>
  </si>
  <si>
    <t>var75</t>
  </si>
  <si>
    <t>var76</t>
  </si>
  <si>
    <t>var77</t>
  </si>
  <si>
    <t>var78</t>
  </si>
  <si>
    <t>var79</t>
  </si>
  <si>
    <t>var80</t>
  </si>
  <si>
    <t>var81</t>
  </si>
  <si>
    <t>var82</t>
  </si>
  <si>
    <t>var83</t>
  </si>
  <si>
    <t>var84</t>
  </si>
  <si>
    <t>var85</t>
  </si>
  <si>
    <t>var86</t>
  </si>
  <si>
    <t>var87</t>
  </si>
  <si>
    <t>var88</t>
  </si>
  <si>
    <t>var89</t>
  </si>
  <si>
    <t>var90</t>
  </si>
  <si>
    <t>var91</t>
  </si>
  <si>
    <t>var92</t>
  </si>
  <si>
    <t>var93</t>
  </si>
  <si>
    <t>var94</t>
  </si>
  <si>
    <t>var95</t>
  </si>
  <si>
    <t>var96</t>
  </si>
  <si>
    <t>var97</t>
  </si>
  <si>
    <t>var98</t>
  </si>
  <si>
    <t>var99</t>
  </si>
  <si>
    <t>var100</t>
  </si>
  <si>
    <t>var101</t>
  </si>
  <si>
    <t>var102</t>
  </si>
  <si>
    <t>var103</t>
  </si>
  <si>
    <t>var104</t>
  </si>
  <si>
    <t>var105</t>
  </si>
  <si>
    <t>var106</t>
  </si>
  <si>
    <t>var107</t>
  </si>
  <si>
    <t>var108</t>
  </si>
  <si>
    <t>var109</t>
  </si>
  <si>
    <t>var110</t>
  </si>
  <si>
    <t>var111</t>
  </si>
  <si>
    <t>var112</t>
  </si>
  <si>
    <t>var113</t>
  </si>
  <si>
    <t>var114</t>
  </si>
  <si>
    <t>var115</t>
  </si>
  <si>
    <t>var116</t>
  </si>
  <si>
    <t>var117</t>
  </si>
  <si>
    <t>var118</t>
  </si>
  <si>
    <t>var119</t>
  </si>
  <si>
    <t>var121</t>
  </si>
  <si>
    <t>var122</t>
  </si>
  <si>
    <t>var123</t>
  </si>
  <si>
    <t>var124</t>
  </si>
  <si>
    <t>var125</t>
  </si>
  <si>
    <t>var126</t>
  </si>
  <si>
    <t>var127</t>
  </si>
  <si>
    <t>var128</t>
  </si>
  <si>
    <t>var129</t>
  </si>
  <si>
    <t>var130</t>
  </si>
  <si>
    <t>var131</t>
  </si>
  <si>
    <t>var132</t>
  </si>
  <si>
    <t>var133</t>
  </si>
  <si>
    <t>var134</t>
  </si>
  <si>
    <t>var135</t>
  </si>
  <si>
    <t>var136</t>
  </si>
  <si>
    <t>var137</t>
  </si>
  <si>
    <t>var138</t>
  </si>
  <si>
    <t>var139</t>
  </si>
  <si>
    <t>var140</t>
  </si>
  <si>
    <t>var141</t>
  </si>
  <si>
    <t>var142</t>
  </si>
  <si>
    <t>var143</t>
  </si>
  <si>
    <t>var144</t>
  </si>
  <si>
    <t>var145</t>
  </si>
  <si>
    <t>var146</t>
  </si>
  <si>
    <t>var147</t>
  </si>
  <si>
    <t>var148</t>
  </si>
  <si>
    <t>var149</t>
  </si>
  <si>
    <t>var150</t>
  </si>
  <si>
    <t>var151</t>
  </si>
  <si>
    <t>var152</t>
  </si>
  <si>
    <t>var153</t>
  </si>
  <si>
    <t>var154</t>
  </si>
  <si>
    <t>var155</t>
  </si>
  <si>
    <t>var156</t>
  </si>
  <si>
    <t>var157</t>
  </si>
  <si>
    <t>var158</t>
  </si>
  <si>
    <t>var159</t>
  </si>
  <si>
    <t>var160</t>
  </si>
  <si>
    <t>var161</t>
  </si>
  <si>
    <t>var162</t>
  </si>
  <si>
    <t>var163</t>
  </si>
  <si>
    <t>var164</t>
  </si>
  <si>
    <t>var165</t>
  </si>
  <si>
    <t>var166</t>
  </si>
  <si>
    <t>var167</t>
  </si>
  <si>
    <t>var168</t>
  </si>
  <si>
    <t>var169</t>
  </si>
  <si>
    <t>var170</t>
  </si>
  <si>
    <t>var171</t>
  </si>
  <si>
    <t>var172</t>
  </si>
  <si>
    <t>var173</t>
  </si>
  <si>
    <t>var174</t>
  </si>
  <si>
    <t>var175</t>
  </si>
  <si>
    <t>var176</t>
  </si>
  <si>
    <t>var177</t>
  </si>
  <si>
    <t>var178</t>
  </si>
  <si>
    <t>var179</t>
  </si>
  <si>
    <t>var180</t>
  </si>
  <si>
    <t>var181</t>
  </si>
  <si>
    <t>var182</t>
  </si>
  <si>
    <t>var183</t>
  </si>
  <si>
    <t>var184</t>
  </si>
  <si>
    <t>var185</t>
  </si>
  <si>
    <t>var186</t>
  </si>
  <si>
    <t>var187</t>
  </si>
  <si>
    <t>var188</t>
  </si>
  <si>
    <t>var189</t>
  </si>
  <si>
    <t>var190</t>
  </si>
  <si>
    <t>var191</t>
  </si>
  <si>
    <t>var192</t>
  </si>
  <si>
    <t>Área total dedicada a áreas verdes por persona (m2 por persona)</t>
  </si>
  <si>
    <t>Porcentaje de la Inversión privada (de fuente extranjera) como proporción del Costo Total de Inversión de los Proyectos, con la finalidad de medir la presencia de la Inversión Extranjera Directa en la MML.</t>
  </si>
  <si>
    <t>Personas damnificadas por emergencia en LM por 100 mil personas</t>
  </si>
  <si>
    <t>Personas afectadas por emergencia en LM por 100 mil personas</t>
  </si>
  <si>
    <t>Porcentaje de población con déficit calórico (%)</t>
  </si>
  <si>
    <t>var56</t>
  </si>
  <si>
    <t>var120</t>
  </si>
  <si>
    <t>Proporción de población con acceso al servicio de agua</t>
  </si>
  <si>
    <t>Proporción de población con acceso al servicio de saneamiento</t>
  </si>
  <si>
    <t>Proporción de mujeres y hombres ocupadas/os con seguro de salud</t>
  </si>
  <si>
    <t>Proporción de mujeres ocupadas con seguro de salud</t>
  </si>
  <si>
    <t>Proporción de hombres ocupados con seguro de salud</t>
  </si>
  <si>
    <t>Proporción de mujeres y hombres que usan Internet</t>
  </si>
  <si>
    <t>Proporción de mujeres que usan Internet</t>
  </si>
  <si>
    <t>Proporción de hombres que usan Internet</t>
  </si>
  <si>
    <t>Proporción de mujeres y hombres de la población económicamente activa que usa Internet</t>
  </si>
  <si>
    <t>Proporción de mujeres de la población económicamente activa que usa Internet</t>
  </si>
  <si>
    <t>Proporción de hombres de la población económicamente activa que usa Internet</t>
  </si>
  <si>
    <t xml:space="preserve">Tasa de ocupación </t>
  </si>
  <si>
    <t>Proporción del empleo del sector manufacturero en relación al empleo total</t>
  </si>
  <si>
    <t>Tasa de victimización por personas</t>
  </si>
  <si>
    <t>Porcentaje de la población víctima de robo de dinero, cartera y celular en los últimos 12 meses</t>
  </si>
  <si>
    <t>Número de muertes maternas indirectas</t>
  </si>
  <si>
    <t>Nombre</t>
  </si>
  <si>
    <t>Unidades</t>
  </si>
  <si>
    <t>Observaciones</t>
  </si>
  <si>
    <t>Datos faltantes</t>
  </si>
  <si>
    <t>Periodo inicial</t>
  </si>
  <si>
    <t>Periodo final</t>
  </si>
  <si>
    <t>Máx teórico</t>
  </si>
  <si>
    <t>Min teórico</t>
  </si>
  <si>
    <t>Periodo meta</t>
  </si>
  <si>
    <t>var10</t>
  </si>
  <si>
    <t>var30</t>
  </si>
  <si>
    <t>ENAPRES - INEI</t>
  </si>
  <si>
    <t>Porcentaje</t>
  </si>
  <si>
    <t>Número</t>
  </si>
  <si>
    <t>Tasa</t>
  </si>
  <si>
    <t>Soles</t>
  </si>
  <si>
    <t>Tasa de informalidad de mujeres</t>
  </si>
  <si>
    <t>Tasa de informalidad de hombres</t>
  </si>
  <si>
    <t>+</t>
  </si>
  <si>
    <t>Residuos sólidos controlados en los rellenos sanitarios</t>
  </si>
  <si>
    <t>Razón</t>
  </si>
  <si>
    <t>soles</t>
  </si>
  <si>
    <t>colateral</t>
  </si>
  <si>
    <t>Instrumental al territorio</t>
  </si>
  <si>
    <t>Instrumental a la MML</t>
  </si>
  <si>
    <t>Proporción de la población con seguro de salud -todo tipo</t>
  </si>
  <si>
    <t>años</t>
  </si>
  <si>
    <t>Inversión privada en dólares americanos de los Contratos suscritos con participación de la inversión privada, diferenciando en APP (alianza público - privado) y PA (Proyectos en activos)</t>
  </si>
  <si>
    <t>instrumental</t>
  </si>
  <si>
    <t>Porcentaje de la población víctima de intento de robo de dinero, cartera y celular en los últimos 12 meses</t>
  </si>
  <si>
    <t>Acidez media del mar (pH) medida en un conjunto convenido de estaciones de muestreo representativas (pH) (valores mínimo) Chorrillos</t>
  </si>
  <si>
    <t>Acidez media del mar (pH) medida en un conjunto convenido de estaciones de muestreo representativas (pH) (valores máximo) Chorrillos</t>
  </si>
  <si>
    <t>Acidez media del mar (pH) medida en un conjunto convenido de estaciones de muestreo representativas (pH) (valores mínimo) Pucusana</t>
  </si>
  <si>
    <t>Acidez media del mar (pH) medida en un conjunto convenido de estaciones de muestreo representativas (pH) (valores máximo) Pucusana</t>
  </si>
  <si>
    <t>Porcentaje de partos con personal de salud calificada</t>
  </si>
  <si>
    <t>Mortalidad neonatal por cada 1000 nacidos vivos</t>
  </si>
  <si>
    <t>Adolescentes (15-19 años) que ya son madres o que están embarazadas por primera vez.</t>
  </si>
  <si>
    <t>Urbano Perú</t>
  </si>
  <si>
    <t>micras</t>
  </si>
  <si>
    <t>pH</t>
  </si>
  <si>
    <t>ODS meta</t>
  </si>
  <si>
    <t>Meta PNUD</t>
  </si>
  <si>
    <t>Meta MML</t>
  </si>
  <si>
    <t>1.b</t>
  </si>
  <si>
    <t>3.a</t>
  </si>
  <si>
    <t>3.c</t>
  </si>
  <si>
    <t>4.a</t>
  </si>
  <si>
    <t>5.a</t>
  </si>
  <si>
    <t>5.b</t>
  </si>
  <si>
    <t>9.b</t>
  </si>
  <si>
    <t>ODS2</t>
  </si>
  <si>
    <t>ODS1</t>
  </si>
  <si>
    <t>Abreviatura</t>
  </si>
  <si>
    <t>pobr_extre</t>
  </si>
  <si>
    <t>pobr_mone</t>
  </si>
  <si>
    <t>nece_basic</t>
  </si>
  <si>
    <t>prog-alime</t>
  </si>
  <si>
    <t>segu-pens</t>
  </si>
  <si>
    <t>segur_socia</t>
  </si>
  <si>
    <t>segur_integ</t>
  </si>
  <si>
    <t>hogar_servi</t>
  </si>
  <si>
    <t>vivi_prop</t>
  </si>
  <si>
    <t>titu_prop</t>
  </si>
  <si>
    <t>nume_desa</t>
  </si>
  <si>
    <t>pers_damn</t>
  </si>
  <si>
    <t>pers_afect</t>
  </si>
  <si>
    <t>gasto_vulne</t>
  </si>
  <si>
    <t>defi_calori</t>
  </si>
  <si>
    <t>desn_croni</t>
  </si>
  <si>
    <t>desn_aguda</t>
  </si>
  <si>
    <t>prev_anemi</t>
  </si>
  <si>
    <t>muer_direc</t>
  </si>
  <si>
    <t>muer_indire</t>
  </si>
  <si>
    <t>parto_pers</t>
  </si>
  <si>
    <t>parto_inst</t>
  </si>
  <si>
    <t>mort_neon</t>
  </si>
  <si>
    <t>VIH_total</t>
  </si>
  <si>
    <t>VIH_muje</t>
  </si>
  <si>
    <t>inci_tuber</t>
  </si>
  <si>
    <t>caso_mala</t>
  </si>
  <si>
    <t>inci_hepat</t>
  </si>
  <si>
    <t>trans_alcoh</t>
  </si>
  <si>
    <t>acci_vial</t>
  </si>
  <si>
    <t>plani_fami</t>
  </si>
  <si>
    <t>pobl_segur</t>
  </si>
  <si>
    <t>segur_gasto</t>
  </si>
  <si>
    <t>perso_fuma</t>
  </si>
  <si>
    <t>habit_medi</t>
  </si>
  <si>
    <t>habit_enfer</t>
  </si>
  <si>
    <t>apre2p_compr</t>
  </si>
  <si>
    <t>apre2p_mate</t>
  </si>
  <si>
    <t>apre2s_compr</t>
  </si>
  <si>
    <t>apre2s_mate</t>
  </si>
  <si>
    <t>prom_estu</t>
  </si>
  <si>
    <t>matr5_educ</t>
  </si>
  <si>
    <t>asist5_educ</t>
  </si>
  <si>
    <t>doce_publ</t>
  </si>
  <si>
    <t>asist24_educ</t>
  </si>
  <si>
    <t>parid_docen</t>
  </si>
  <si>
    <t>tasa_analfa</t>
  </si>
  <si>
    <t>escue_luz</t>
  </si>
  <si>
    <t>escue_agua</t>
  </si>
  <si>
    <t>escue_baño</t>
  </si>
  <si>
    <t>prima_inter</t>
  </si>
  <si>
    <t>secun_inter</t>
  </si>
  <si>
    <t>prima_compu</t>
  </si>
  <si>
    <t>secun_compu</t>
  </si>
  <si>
    <t>doce_supe</t>
  </si>
  <si>
    <t>doce_incia</t>
  </si>
  <si>
    <t>doce_secu</t>
  </si>
  <si>
    <t>doce_prim</t>
  </si>
  <si>
    <t>victi_femi</t>
  </si>
  <si>
    <t>muje_viole</t>
  </si>
  <si>
    <t>trata_pers</t>
  </si>
  <si>
    <t>adole_emba</t>
  </si>
  <si>
    <t>muje_sinin</t>
  </si>
  <si>
    <t>muje_direc</t>
  </si>
  <si>
    <t>muje_parl</t>
  </si>
  <si>
    <t>muje_alcal</t>
  </si>
  <si>
    <t>muje_regi</t>
  </si>
  <si>
    <t>info_muje</t>
  </si>
  <si>
    <t>ingre_muje</t>
  </si>
  <si>
    <t>muje_segur</t>
  </si>
  <si>
    <t>pobl_inter</t>
  </si>
  <si>
    <t>muje_inter</t>
  </si>
  <si>
    <t>acces_agua</t>
  </si>
  <si>
    <t>acces_sanea</t>
  </si>
  <si>
    <t>agua_trata</t>
  </si>
  <si>
    <t>agua_resid</t>
  </si>
  <si>
    <t>acces_elect</t>
  </si>
  <si>
    <t>ener_limp</t>
  </si>
  <si>
    <t>pbi_ocup</t>
  </si>
  <si>
    <t>cre_pbioc</t>
  </si>
  <si>
    <t>tasa_ocup</t>
  </si>
  <si>
    <t>tasa_info</t>
  </si>
  <si>
    <t>pea_deso</t>
  </si>
  <si>
    <t>info_noagr</t>
  </si>
  <si>
    <t>dese_urba</t>
  </si>
  <si>
    <t>ninis</t>
  </si>
  <si>
    <t>traba_infan</t>
  </si>
  <si>
    <t>manu_empl</t>
  </si>
  <si>
    <t>peque_valor</t>
  </si>
  <si>
    <t>peque_cred</t>
  </si>
  <si>
    <t>iyd_pbi</t>
  </si>
  <si>
    <t>agre_tecno</t>
  </si>
  <si>
    <t>cgast_pobr</t>
  </si>
  <si>
    <t>pob_medi</t>
  </si>
  <si>
    <t>pobl_malt</t>
  </si>
  <si>
    <t>marg_urba</t>
  </si>
  <si>
    <t>paq_auto</t>
  </si>
  <si>
    <t>creci_pobl</t>
  </si>
  <si>
    <t>dens_pobl</t>
  </si>
  <si>
    <t>vivi_dest</t>
  </si>
  <si>
    <t>vivi_afec</t>
  </si>
  <si>
    <t>resid_soli</t>
  </si>
  <si>
    <t>resid_contr</t>
  </si>
  <si>
    <t>gasto_resid</t>
  </si>
  <si>
    <t>pm_2.5</t>
  </si>
  <si>
    <t>pm_10</t>
  </si>
  <si>
    <t>calid_aire</t>
  </si>
  <si>
    <t>calid_ruido</t>
  </si>
  <si>
    <t>satis_vida</t>
  </si>
  <si>
    <t>segur_lima</t>
  </si>
  <si>
    <t>satis_verde</t>
  </si>
  <si>
    <t>satis_basu</t>
  </si>
  <si>
    <t>satis_playa</t>
  </si>
  <si>
    <t>satis_espa</t>
  </si>
  <si>
    <t>area_verde</t>
  </si>
  <si>
    <t>acide_chor</t>
  </si>
  <si>
    <t>acide_pucu</t>
  </si>
  <si>
    <t>supe_refor</t>
  </si>
  <si>
    <t>supe_degra</t>
  </si>
  <si>
    <t>perd_vege</t>
  </si>
  <si>
    <t>tasa_victim</t>
  </si>
  <si>
    <t>tasa_robo</t>
  </si>
  <si>
    <t>intent_robo</t>
  </si>
  <si>
    <t>tasa_homi</t>
  </si>
  <si>
    <t>segu_noche</t>
  </si>
  <si>
    <t>tasa_delito</t>
  </si>
  <si>
    <t>sin_conden</t>
  </si>
  <si>
    <t>pobl_soborn</t>
  </si>
  <si>
    <t>Instrumental</t>
  </si>
  <si>
    <t>Proporción de hogares que han tenido por  lo menos un contacto con un funcionario público y que pagaron un soborno a un funcionario público, o tuvieron la experiencia de que un funcionario público les pidiera que lo pagaran, durante los 12 meses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</si>
</sst>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 #,##0.00_-;_-* &quot;-&quot;??_-;_-@_-"/>
    <numFmt numFmtId="165" formatCode="_ * #,##0.00_ ;_ * \-#,##0.00_ ;_ * &quot;-&quot;??_ ;_ @_ "/>
    <numFmt numFmtId="166" formatCode="General_)"/>
    <numFmt numFmtId="167" formatCode="0.0"/>
    <numFmt numFmtId="168" formatCode="_-[$€-2]* #,##0.00_-;\-[$€-2]* #,##0.00_-;_-[$€-2]* &quot;-&quot;??_-"/>
    <numFmt numFmtId="169" formatCode="_ [$€]* #.##0.00_ ;_ [$€]* \-#.##0.00_ ;_ [$€]* &quot;-&quot;??_ ;_ @_ "/>
    <numFmt numFmtId="170" formatCode="_ #,##0.0__\ ;_ \-#,##0.0__\ ;_ \ &quot;-.-&quot;__\ ;_ @__"/>
    <numFmt numFmtId="171" formatCode="_ #,##0.0__\ ;_ \-#,##0.0__\ ;_ \ &quot;-.-&quot;__\ ;_ @\ __"/>
    <numFmt numFmtId="172" formatCode="_ * #,##0_ ;_ * \-#,##0_ ;_ * &quot;-&quot;_ ;_ @_ \l"/>
    <numFmt numFmtId="173" formatCode="#,##0.0;\-#,##0.0"/>
    <numFmt numFmtId="174" formatCode="\$#.00"/>
    <numFmt numFmtId="175" formatCode="#.00"/>
    <numFmt numFmtId="176" formatCode="_ * #.##0.00_ ;_ * \-#.##0.00_ ;_ * &quot;-&quot;??_ ;_ @_ "/>
    <numFmt numFmtId="177" formatCode="_(* #.##0.00_);_(* \(#.##0.00\);_(* &quot;-&quot;??_);_(@_)"/>
    <numFmt numFmtId="178" formatCode="_(&quot;S/.&quot;\ * #,##0.00_);_(&quot;S/.&quot;\ * \(#,##0.00\);_(&quot;S/.&quot;\ * &quot;-&quot;??_);_(@_)"/>
    <numFmt numFmtId="179" formatCode="%#.00"/>
    <numFmt numFmtId="180" formatCode="#\ ##0.0"/>
    <numFmt numFmtId="181" formatCode="_([$€-2]\ * #,##0.00_);_([$€-2]\ * \(#,##0.00\);_([$€-2]\ * &quot;-&quot;??_)"/>
  </numFmts>
  <fonts count="76">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2"/>
      <color indexed="8"/>
      <name val="Courier"/>
      <family val="3"/>
    </font>
    <font>
      <b/>
      <u/>
      <sz val="8"/>
      <name val="Tms Rmn"/>
    </font>
    <font>
      <sz val="8"/>
      <name val="Helv"/>
    </font>
    <font>
      <b/>
      <sz val="18"/>
      <color indexed="8"/>
      <name val="Courier"/>
      <family val="3"/>
    </font>
    <font>
      <b/>
      <sz val="12"/>
      <color indexed="8"/>
      <name val="Courier"/>
      <family val="3"/>
    </font>
    <font>
      <sz val="10"/>
      <name val="Times New Roman"/>
      <family val="1"/>
    </font>
    <font>
      <b/>
      <i/>
      <sz val="8"/>
      <name val="Tms Rmn"/>
    </font>
    <font>
      <sz val="12"/>
      <name val="Times New Roman"/>
      <family val="1"/>
    </font>
    <font>
      <sz val="6"/>
      <name val="Helv"/>
    </font>
    <font>
      <i/>
      <sz val="6"/>
      <name val="Helv"/>
    </font>
    <font>
      <b/>
      <i/>
      <sz val="8"/>
      <name val="Helv"/>
    </font>
    <font>
      <b/>
      <sz val="8"/>
      <name val="Tms Rmn"/>
    </font>
    <font>
      <sz val="10"/>
      <color indexed="64"/>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indexed="8"/>
      <name val="MS Sans Serif"/>
      <family val="2"/>
    </font>
    <font>
      <b/>
      <sz val="18"/>
      <color theme="3"/>
      <name val="Calibri Light"/>
      <family val="2"/>
      <scheme val="major"/>
    </font>
    <font>
      <sz val="11"/>
      <color rgb="FF9C6500"/>
      <name val="Calibri"/>
      <family val="2"/>
      <scheme val="minor"/>
    </font>
    <font>
      <sz val="9"/>
      <color indexed="10"/>
      <name val="Geneva"/>
      <family val="2"/>
    </font>
    <font>
      <sz val="9"/>
      <color indexed="10"/>
      <name val="Geneva"/>
      <family val="2"/>
    </font>
    <font>
      <sz val="12"/>
      <color indexed="24"/>
      <name val="Arial"/>
      <family val="2"/>
    </font>
    <font>
      <b/>
      <sz val="12"/>
      <name val="Helv"/>
    </font>
    <font>
      <u/>
      <sz val="10"/>
      <color theme="10"/>
      <name val="Arial"/>
      <family val="2"/>
    </font>
    <font>
      <u/>
      <sz val="10"/>
      <color indexed="12"/>
      <name val="Arial"/>
      <family val="2"/>
    </font>
    <font>
      <sz val="9"/>
      <name val="Arial"/>
      <family val="2"/>
    </font>
    <font>
      <sz val="8"/>
      <name val="Arial"/>
      <family val="2"/>
    </font>
    <font>
      <sz val="10"/>
      <name val="Bookman Old Style"/>
      <family val="1"/>
    </font>
    <font>
      <u/>
      <sz val="10"/>
      <color indexed="36"/>
      <name val="Arial"/>
      <family val="2"/>
    </font>
    <font>
      <b/>
      <i/>
      <sz val="10"/>
      <color indexed="8"/>
      <name val="Times New Roman"/>
      <family val="1"/>
    </font>
    <font>
      <sz val="10"/>
      <color rgb="FF333333"/>
      <name val="Calibri"/>
      <family val="2"/>
      <scheme val="minor"/>
    </font>
    <font>
      <sz val="10"/>
      <color indexed="8"/>
      <name val="Calibri"/>
      <family val="2"/>
      <scheme val="minor"/>
    </font>
    <font>
      <sz val="10"/>
      <name val="Calibri"/>
      <family val="2"/>
      <scheme val="minor"/>
    </font>
    <font>
      <sz val="10"/>
      <color theme="1"/>
      <name val="Calibri"/>
      <family val="2"/>
      <scheme val="minor"/>
    </font>
    <font>
      <sz val="10"/>
      <color rgb="FF000000"/>
      <name val="Calibri"/>
      <family val="2"/>
      <scheme val="minor"/>
    </font>
    <font>
      <sz val="18"/>
      <color theme="3"/>
      <name val="Calibri Light"/>
      <family val="2"/>
      <scheme val="major"/>
    </font>
    <font>
      <sz val="11"/>
      <color rgb="FF9C5700"/>
      <name val="Calibri"/>
      <family val="2"/>
      <scheme val="minor"/>
    </font>
    <font>
      <sz val="9"/>
      <color indexed="81"/>
      <name val="Tahoma"/>
      <family val="2"/>
    </font>
    <font>
      <b/>
      <sz val="9"/>
      <color indexed="81"/>
      <name val="Tahoma"/>
      <family val="2"/>
    </font>
    <font>
      <sz val="12"/>
      <name val="Calibri"/>
      <family val="2"/>
    </font>
    <font>
      <sz val="8"/>
      <name val="Calibri"/>
      <family val="2"/>
      <scheme val="minor"/>
    </font>
    <font>
      <b/>
      <sz val="9"/>
      <color rgb="FF000000"/>
      <name val="Tahoma"/>
      <family val="2"/>
    </font>
    <font>
      <sz val="9"/>
      <color rgb="FF000000"/>
      <name val="Tahoma"/>
      <family val="2"/>
    </font>
    <font>
      <sz val="12"/>
      <name val="Calibri"/>
      <family val="2"/>
    </font>
    <font>
      <b/>
      <sz val="10"/>
      <color theme="0"/>
      <name val="Calibri"/>
      <family val="2"/>
      <scheme val="minor"/>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
      <patternFill patternType="solid">
        <fgColor theme="7"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38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8" fillId="4" borderId="0" applyNumberFormat="0" applyBorder="0" applyAlignment="0" applyProtection="0"/>
    <xf numFmtId="0" fontId="9" fillId="20" borderId="2" applyNumberFormat="0" applyAlignment="0" applyProtection="0"/>
    <xf numFmtId="0" fontId="10" fillId="21" borderId="3" applyNumberFormat="0" applyAlignment="0" applyProtection="0"/>
    <xf numFmtId="0" fontId="11" fillId="0" borderId="4" applyNumberFormat="0" applyFill="0" applyAlignment="0" applyProtection="0"/>
    <xf numFmtId="0" fontId="10" fillId="21" borderId="3" applyNumberFormat="0" applyAlignment="0" applyProtection="0"/>
    <xf numFmtId="166" fontId="23" fillId="0" borderId="0"/>
    <xf numFmtId="166" fontId="24" fillId="0" borderId="0"/>
    <xf numFmtId="0" fontId="22" fillId="0" borderId="0">
      <protection locked="0"/>
    </xf>
    <xf numFmtId="0" fontId="12"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3" fillId="7" borderId="2" applyNumberFormat="0" applyAlignment="0" applyProtection="0"/>
    <xf numFmtId="0" fontId="4" fillId="0" borderId="0"/>
    <xf numFmtId="168" fontId="4" fillId="0" borderId="0" applyFont="0" applyFill="0" applyBorder="0" applyAlignment="0" applyProtection="0"/>
    <xf numFmtId="169" fontId="4" fillId="0" borderId="0" applyFont="0" applyFill="0" applyBorder="0" applyAlignment="0" applyProtection="0"/>
    <xf numFmtId="15" fontId="4" fillId="0" borderId="1" applyFill="0" applyBorder="0" applyProtection="0">
      <alignment horizontal="center" wrapText="1" shrinkToFit="1"/>
    </xf>
    <xf numFmtId="1" fontId="4" fillId="0" borderId="0" applyFont="0" applyFill="0" applyBorder="0" applyAlignment="0" applyProtection="0">
      <protection locked="0"/>
    </xf>
    <xf numFmtId="0" fontId="8" fillId="4" borderId="0" applyNumberFormat="0" applyBorder="0" applyAlignment="0" applyProtection="0"/>
    <xf numFmtId="0" fontId="15" fillId="0" borderId="5" applyNumberFormat="0" applyFill="0" applyAlignment="0" applyProtection="0"/>
    <xf numFmtId="0" fontId="12" fillId="0" borderId="0" applyNumberFormat="0" applyFill="0" applyBorder="0" applyAlignment="0" applyProtection="0"/>
    <xf numFmtId="0" fontId="25" fillId="0" borderId="0">
      <protection locked="0"/>
    </xf>
    <xf numFmtId="0" fontId="26" fillId="0" borderId="0">
      <protection locked="0"/>
    </xf>
    <xf numFmtId="0" fontId="7" fillId="3" borderId="0" applyNumberFormat="0" applyBorder="0" applyAlignment="0" applyProtection="0"/>
    <xf numFmtId="0" fontId="13" fillId="7" borderId="2" applyNumberFormat="0" applyAlignment="0" applyProtection="0"/>
    <xf numFmtId="0" fontId="11" fillId="0" borderId="4" applyNumberFormat="0" applyFill="0" applyAlignment="0" applyProtection="0"/>
    <xf numFmtId="170" fontId="27" fillId="0" borderId="0" applyFont="0" applyFill="0" applyBorder="0" applyAlignment="0" applyProtection="0"/>
    <xf numFmtId="171" fontId="27" fillId="0" borderId="0" applyFill="0" applyBorder="0" applyAlignment="0" applyProtection="0"/>
    <xf numFmtId="0" fontId="17" fillId="22"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5"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166" fontId="28" fillId="0" borderId="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172" fontId="29" fillId="0" borderId="0" applyFont="0" applyFill="0" applyBorder="0" applyAlignment="0" applyProtection="0"/>
    <xf numFmtId="4" fontId="30" fillId="0" borderId="10" applyBorder="0"/>
    <xf numFmtId="3" fontId="30" fillId="0" borderId="10" applyBorder="0"/>
    <xf numFmtId="0" fontId="31" fillId="0" borderId="10" applyBorder="0">
      <alignment horizontal="center"/>
    </xf>
    <xf numFmtId="0" fontId="31" fillId="0" borderId="0"/>
    <xf numFmtId="0" fontId="32" fillId="0" borderId="10" applyBorder="0"/>
    <xf numFmtId="9" fontId="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166" fontId="33" fillId="24" borderId="0"/>
    <xf numFmtId="0" fontId="18" fillId="20" borderId="9" applyNumberFormat="0" applyAlignment="0" applyProtection="0"/>
    <xf numFmtId="0" fontId="19" fillId="0" borderId="0" applyNumberFormat="0" applyFill="0" applyBorder="0" applyAlignment="0" applyProtection="0"/>
    <xf numFmtId="0" fontId="14" fillId="0" borderId="0" applyNumberFormat="0" applyFill="0" applyBorder="0" applyAlignment="0" applyProtection="0"/>
    <xf numFmtId="166" fontId="33" fillId="0" borderId="0"/>
    <xf numFmtId="0" fontId="15" fillId="0" borderId="5" applyNumberFormat="0" applyFill="0" applyAlignment="0" applyProtection="0"/>
    <xf numFmtId="0" fontId="16" fillId="0" borderId="6" applyNumberFormat="0" applyFill="0" applyAlignment="0" applyProtection="0"/>
    <xf numFmtId="0" fontId="12" fillId="0" borderId="7" applyNumberFormat="0" applyFill="0" applyAlignment="0" applyProtection="0"/>
    <xf numFmtId="0" fontId="20" fillId="0" borderId="0" applyNumberFormat="0" applyFill="0" applyBorder="0" applyAlignment="0" applyProtection="0"/>
    <xf numFmtId="0" fontId="21" fillId="0" borderId="11" applyNumberFormat="0" applyFill="0" applyAlignment="0" applyProtection="0"/>
    <xf numFmtId="0" fontId="19" fillId="0" borderId="0" applyNumberFormat="0" applyFill="0" applyBorder="0" applyAlignment="0" applyProtection="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23" borderId="8"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168" fontId="4" fillId="0" borderId="0" applyFont="0" applyFill="0" applyBorder="0" applyAlignment="0" applyProtection="0"/>
    <xf numFmtId="169" fontId="4" fillId="0" borderId="0" applyFont="0" applyFill="0" applyBorder="0" applyAlignment="0" applyProtection="0"/>
    <xf numFmtId="15" fontId="4" fillId="0" borderId="1" applyFill="0" applyBorder="0" applyProtection="0">
      <alignment horizontal="center" wrapText="1" shrinkToFit="1"/>
    </xf>
    <xf numFmtId="1" fontId="4" fillId="0" borderId="0" applyFont="0" applyFill="0" applyBorder="0" applyAlignment="0" applyProtection="0">
      <protection locked="0"/>
    </xf>
    <xf numFmtId="164" fontId="4" fillId="0" borderId="0" applyFont="0" applyFill="0" applyBorder="0" applyAlignment="0" applyProtection="0"/>
    <xf numFmtId="0" fontId="4" fillId="23" borderId="8" applyNumberFormat="0" applyFont="0" applyAlignment="0" applyProtection="0"/>
    <xf numFmtId="0" fontId="4" fillId="23" borderId="8" applyNumberFormat="0" applyFont="0" applyAlignment="0" applyProtection="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9" fontId="4"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8" fillId="4" borderId="0" applyNumberFormat="0" applyBorder="0" applyAlignment="0" applyProtection="0"/>
    <xf numFmtId="0" fontId="9" fillId="20" borderId="2" applyNumberFormat="0" applyAlignment="0" applyProtection="0"/>
    <xf numFmtId="0" fontId="10" fillId="21" borderId="3" applyNumberFormat="0" applyAlignment="0" applyProtection="0"/>
    <xf numFmtId="0" fontId="11" fillId="0" borderId="4" applyNumberFormat="0" applyFill="0" applyAlignment="0" applyProtection="0"/>
    <xf numFmtId="0" fontId="12"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3" fillId="7" borderId="2" applyNumberFormat="0" applyAlignment="0" applyProtection="0"/>
    <xf numFmtId="0" fontId="7" fillId="3" borderId="0" applyNumberFormat="0" applyBorder="0" applyAlignment="0" applyProtection="0"/>
    <xf numFmtId="164" fontId="4" fillId="0" borderId="0" applyFont="0" applyFill="0" applyBorder="0" applyAlignment="0" applyProtection="0"/>
    <xf numFmtId="0" fontId="17" fillId="22" borderId="0" applyNumberFormat="0" applyBorder="0" applyAlignment="0" applyProtection="0"/>
    <xf numFmtId="0" fontId="4" fillId="23" borderId="8" applyNumberFormat="0" applyFont="0" applyAlignment="0" applyProtection="0"/>
    <xf numFmtId="0" fontId="18" fillId="20" borderId="9" applyNumberFormat="0" applyAlignment="0" applyProtection="0"/>
    <xf numFmtId="0" fontId="19" fillId="0" borderId="0" applyNumberForma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2" fillId="0" borderId="7" applyNumberFormat="0" applyFill="0" applyAlignment="0" applyProtection="0"/>
    <xf numFmtId="0" fontId="20" fillId="0" borderId="0" applyNumberFormat="0" applyFill="0" applyBorder="0" applyAlignment="0" applyProtection="0"/>
    <xf numFmtId="0" fontId="21" fillId="0" borderId="11" applyNumberFormat="0" applyFill="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168"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165" fontId="34"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4" fillId="0" borderId="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46" fillId="35" borderId="0" applyNumberFormat="0" applyBorder="0" applyAlignment="0" applyProtection="0"/>
    <xf numFmtId="0" fontId="46" fillId="39" borderId="0" applyNumberFormat="0" applyBorder="0" applyAlignment="0" applyProtection="0"/>
    <xf numFmtId="0" fontId="46" fillId="43" borderId="0" applyNumberFormat="0" applyBorder="0" applyAlignment="0" applyProtection="0"/>
    <xf numFmtId="0" fontId="46" fillId="47"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38" fillId="25" borderId="0" applyNumberFormat="0" applyBorder="0" applyAlignment="0" applyProtection="0"/>
    <xf numFmtId="0" fontId="42" fillId="29" borderId="15" applyNumberFormat="0" applyAlignment="0" applyProtection="0"/>
    <xf numFmtId="0" fontId="50" fillId="0" borderId="0"/>
    <xf numFmtId="0" fontId="51" fillId="0" borderId="0"/>
    <xf numFmtId="0" fontId="44" fillId="30" borderId="18" applyNumberFormat="0" applyAlignment="0" applyProtection="0"/>
    <xf numFmtId="0" fontId="43" fillId="0" borderId="17" applyNumberFormat="0" applyFill="0" applyAlignment="0" applyProtection="0"/>
    <xf numFmtId="0" fontId="10" fillId="21" borderId="3" applyNumberFormat="0" applyAlignment="0" applyProtection="0"/>
    <xf numFmtId="4" fontId="22" fillId="0" borderId="0">
      <protection locked="0"/>
    </xf>
    <xf numFmtId="174" fontId="22" fillId="0" borderId="0">
      <protection locked="0"/>
    </xf>
    <xf numFmtId="0" fontId="4" fillId="0" borderId="0"/>
    <xf numFmtId="0" fontId="4" fillId="0" borderId="0"/>
    <xf numFmtId="0" fontId="4" fillId="0" borderId="0"/>
    <xf numFmtId="0" fontId="4" fillId="0" borderId="0"/>
    <xf numFmtId="0" fontId="4" fillId="0" borderId="0"/>
    <xf numFmtId="0" fontId="37" fillId="0" borderId="0" applyNumberFormat="0" applyFill="0" applyBorder="0" applyAlignment="0" applyProtection="0"/>
    <xf numFmtId="0" fontId="46" fillId="32"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44" borderId="0" applyNumberFormat="0" applyBorder="0" applyAlignment="0" applyProtection="0"/>
    <xf numFmtId="0" fontId="46" fillId="48" borderId="0" applyNumberFormat="0" applyBorder="0" applyAlignment="0" applyProtection="0"/>
    <xf numFmtId="0" fontId="46" fillId="52" borderId="0" applyNumberFormat="0" applyBorder="0" applyAlignment="0" applyProtection="0"/>
    <xf numFmtId="0" fontId="40" fillId="28" borderId="15"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52" fillId="0" borderId="0" applyNumberFormat="0" applyFill="0" applyBorder="0" applyAlignment="0" applyProtection="0"/>
    <xf numFmtId="15" fontId="4" fillId="0" borderId="1" applyFill="0" applyBorder="0" applyProtection="0">
      <alignment horizontal="center" wrapText="1" shrinkToFit="1"/>
    </xf>
    <xf numFmtId="17" fontId="4" fillId="0" borderId="1" applyFill="0" applyBorder="0" applyProtection="0">
      <alignment horizontal="center" wrapText="1" shrinkToFit="1"/>
    </xf>
    <xf numFmtId="17" fontId="4" fillId="0" borderId="1" applyFill="0" applyBorder="0" applyProtection="0">
      <alignment horizontal="center" wrapText="1" shrinkToFit="1"/>
    </xf>
    <xf numFmtId="15" fontId="4" fillId="0" borderId="1" applyFill="0" applyBorder="0" applyProtection="0">
      <alignment horizontal="center" wrapText="1" shrinkToFit="1"/>
    </xf>
    <xf numFmtId="15" fontId="4" fillId="0" borderId="1" applyFill="0" applyBorder="0" applyProtection="0">
      <alignment horizontal="center" wrapText="1" shrinkToFit="1"/>
    </xf>
    <xf numFmtId="15" fontId="4" fillId="0" borderId="1" applyFill="0" applyBorder="0" applyProtection="0">
      <alignment horizontal="center" wrapText="1" shrinkToFit="1"/>
    </xf>
    <xf numFmtId="2" fontId="52" fillId="0" borderId="0" applyFill="0" applyBorder="0" applyAlignment="0" applyProtection="0"/>
    <xf numFmtId="175" fontId="22" fillId="0" borderId="0">
      <protection locked="0"/>
    </xf>
    <xf numFmtId="0" fontId="8" fillId="4" borderId="0" applyNumberFormat="0" applyBorder="0" applyAlignment="0" applyProtection="0"/>
    <xf numFmtId="0" fontId="53" fillId="0" borderId="0"/>
    <xf numFmtId="0" fontId="15" fillId="0" borderId="5" applyNumberFormat="0" applyFill="0" applyAlignment="0" applyProtection="0"/>
    <xf numFmtId="0" fontId="12" fillId="0" borderId="0" applyNumberFormat="0" applyFill="0" applyBorder="0" applyAlignment="0" applyProtection="0"/>
    <xf numFmtId="0" fontId="54"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39" fillId="26" borderId="0" applyNumberFormat="0" applyBorder="0" applyAlignment="0" applyProtection="0"/>
    <xf numFmtId="0" fontId="13" fillId="7" borderId="2" applyNumberFormat="0" applyAlignment="0" applyProtection="0"/>
    <xf numFmtId="0" fontId="11" fillId="0" borderId="4" applyNumberFormat="0" applyFill="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0" fontId="49" fillId="2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 fillId="0" borderId="0"/>
    <xf numFmtId="0" fontId="4"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1" fillId="31" borderId="19"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0" fontId="4" fillId="23" borderId="8" applyNumberFormat="0" applyFont="0" applyAlignment="0" applyProtection="0"/>
    <xf numFmtId="179" fontId="22" fillId="0" borderId="0">
      <protection locked="0"/>
    </xf>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1" fillId="29" borderId="16"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0" fontId="2" fillId="0" borderId="0" applyNumberFormat="0" applyFill="0" applyBorder="0" applyAlignment="0" applyProtection="0"/>
    <xf numFmtId="0" fontId="45" fillId="0" borderId="0" applyNumberFormat="0" applyFill="0" applyBorder="0" applyAlignment="0" applyProtection="0"/>
    <xf numFmtId="0" fontId="35" fillId="0" borderId="12"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8" fillId="0" borderId="0" applyNumberFormat="0" applyFill="0" applyBorder="0" applyAlignment="0" applyProtection="0"/>
    <xf numFmtId="0" fontId="4" fillId="0" borderId="0" applyBorder="0"/>
    <xf numFmtId="0" fontId="36" fillId="0" borderId="13" applyNumberFormat="0" applyFill="0" applyAlignment="0" applyProtection="0"/>
    <xf numFmtId="0" fontId="4" fillId="0" borderId="0" applyBorder="0"/>
    <xf numFmtId="0" fontId="37" fillId="0" borderId="14" applyNumberFormat="0" applyFill="0" applyAlignment="0" applyProtection="0"/>
    <xf numFmtId="0" fontId="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 fillId="0" borderId="0"/>
    <xf numFmtId="0" fontId="3" fillId="0" borderId="20" applyNumberFormat="0" applyFill="0" applyAlignment="0" applyProtection="0"/>
    <xf numFmtId="0" fontId="19" fillId="0" borderId="0" applyNumberFormat="0" applyFill="0" applyBorder="0" applyAlignment="0" applyProtection="0"/>
    <xf numFmtId="0" fontId="36" fillId="0" borderId="13" applyNumberFormat="0" applyFill="0" applyAlignment="0" applyProtection="0"/>
    <xf numFmtId="0" fontId="37" fillId="0" borderId="14" applyNumberFormat="0" applyFill="0" applyAlignment="0" applyProtection="0"/>
    <xf numFmtId="0" fontId="39" fillId="26" borderId="0" applyNumberFormat="0" applyBorder="0" applyAlignment="0" applyProtection="0"/>
    <xf numFmtId="0" fontId="41" fillId="29" borderId="16" applyNumberFormat="0" applyAlignment="0" applyProtection="0"/>
    <xf numFmtId="0" fontId="42" fillId="29" borderId="15" applyNumberFormat="0" applyAlignment="0" applyProtection="0"/>
    <xf numFmtId="0" fontId="45" fillId="0" borderId="0" applyNumberFormat="0" applyFill="0" applyBorder="0" applyAlignment="0" applyProtection="0"/>
    <xf numFmtId="0" fontId="3" fillId="0" borderId="20" applyNumberFormat="0" applyFill="0" applyAlignment="0" applyProtection="0"/>
    <xf numFmtId="0" fontId="46" fillId="32" borderId="0" applyNumberFormat="0" applyBorder="0" applyAlignment="0" applyProtection="0"/>
    <xf numFmtId="0" fontId="1" fillId="34" borderId="0" applyNumberFormat="0" applyBorder="0" applyAlignment="0" applyProtection="0"/>
    <xf numFmtId="0" fontId="46" fillId="36" borderId="0" applyNumberFormat="0" applyBorder="0" applyAlignment="0" applyProtection="0"/>
    <xf numFmtId="0" fontId="1" fillId="38" borderId="0" applyNumberFormat="0" applyBorder="0" applyAlignment="0" applyProtection="0"/>
    <xf numFmtId="0" fontId="46" fillId="40" borderId="0" applyNumberFormat="0" applyBorder="0" applyAlignment="0" applyProtection="0"/>
    <xf numFmtId="0" fontId="46" fillId="44" borderId="0" applyNumberFormat="0" applyBorder="0" applyAlignment="0" applyProtection="0"/>
    <xf numFmtId="0" fontId="1" fillId="46" borderId="0" applyNumberFormat="0" applyBorder="0" applyAlignment="0" applyProtection="0"/>
    <xf numFmtId="0" fontId="46"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46"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4"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5" borderId="0" applyNumberFormat="0" applyBorder="0" applyAlignment="0" applyProtection="0"/>
    <xf numFmtId="0" fontId="4" fillId="0" borderId="0" applyNumberFormat="0" applyFill="0" applyBorder="0" applyAlignment="0" applyProtection="0"/>
    <xf numFmtId="0" fontId="1" fillId="0" borderId="0"/>
    <xf numFmtId="0" fontId="4" fillId="0" borderId="0"/>
    <xf numFmtId="0" fontId="1" fillId="0" borderId="0"/>
    <xf numFmtId="0" fontId="4" fillId="0" borderId="0"/>
    <xf numFmtId="0" fontId="5" fillId="31" borderId="19" applyNumberFormat="0" applyFont="0" applyAlignment="0" applyProtection="0"/>
    <xf numFmtId="0" fontId="4" fillId="0" borderId="0"/>
    <xf numFmtId="0" fontId="48" fillId="0" borderId="0" applyNumberFormat="0" applyFill="0" applyBorder="0" applyAlignment="0" applyProtection="0"/>
    <xf numFmtId="0" fontId="4" fillId="0" borderId="0" applyNumberForma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0"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0" borderId="0"/>
    <xf numFmtId="0" fontId="1" fillId="0" borderId="0"/>
    <xf numFmtId="0" fontId="4" fillId="0" borderId="0"/>
    <xf numFmtId="0" fontId="56" fillId="0" borderId="0"/>
    <xf numFmtId="181" fontId="56" fillId="0" borderId="0" applyFont="0" applyFill="0" applyBorder="0" applyAlignment="0" applyProtection="0"/>
    <xf numFmtId="181" fontId="56" fillId="0" borderId="0" applyFont="0" applyFill="0" applyBorder="0" applyAlignment="0" applyProtection="0"/>
    <xf numFmtId="181" fontId="56" fillId="0" borderId="0" applyFont="0" applyFill="0" applyBorder="0" applyAlignment="0" applyProtection="0"/>
    <xf numFmtId="0" fontId="58" fillId="0" borderId="0"/>
    <xf numFmtId="0" fontId="56" fillId="0" borderId="0"/>
    <xf numFmtId="0" fontId="56" fillId="0" borderId="0"/>
    <xf numFmtId="0" fontId="57" fillId="2" borderId="0" applyNumberFormat="0" applyBorder="0" applyAlignment="0" applyProtection="0"/>
    <xf numFmtId="0" fontId="57" fillId="3" borderId="0" applyNumberFormat="0" applyBorder="0" applyAlignment="0" applyProtection="0"/>
    <xf numFmtId="0" fontId="57" fillId="4" borderId="0" applyNumberFormat="0" applyBorder="0" applyAlignment="0" applyProtection="0"/>
    <xf numFmtId="0" fontId="57" fillId="5" borderId="0" applyNumberFormat="0" applyBorder="0" applyAlignment="0" applyProtection="0"/>
    <xf numFmtId="0" fontId="57" fillId="6" borderId="0" applyNumberFormat="0" applyBorder="0" applyAlignment="0" applyProtection="0"/>
    <xf numFmtId="0" fontId="57" fillId="7" borderId="0" applyNumberFormat="0" applyBorder="0" applyAlignment="0" applyProtection="0"/>
    <xf numFmtId="0" fontId="1" fillId="33" borderId="0" applyNumberFormat="0" applyBorder="0" applyAlignment="0" applyProtection="0"/>
    <xf numFmtId="0" fontId="57" fillId="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57" fillId="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57" fillId="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57" fillId="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57" fillId="6"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57"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57" fillId="8" borderId="0" applyNumberFormat="0" applyBorder="0" applyAlignment="0" applyProtection="0"/>
    <xf numFmtId="0" fontId="57" fillId="9" borderId="0" applyNumberFormat="0" applyBorder="0" applyAlignment="0" applyProtection="0"/>
    <xf numFmtId="0" fontId="57" fillId="10" borderId="0" applyNumberFormat="0" applyBorder="0" applyAlignment="0" applyProtection="0"/>
    <xf numFmtId="0" fontId="57" fillId="5" borderId="0" applyNumberFormat="0" applyBorder="0" applyAlignment="0" applyProtection="0"/>
    <xf numFmtId="0" fontId="57" fillId="8" borderId="0" applyNumberFormat="0" applyBorder="0" applyAlignment="0" applyProtection="0"/>
    <xf numFmtId="0" fontId="57" fillId="11" borderId="0" applyNumberFormat="0" applyBorder="0" applyAlignment="0" applyProtection="0"/>
    <xf numFmtId="0" fontId="57" fillId="8"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57" fillId="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57" fillId="10"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11"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6" fillId="35" borderId="0" applyNumberFormat="0" applyBorder="0" applyAlignment="0" applyProtection="0"/>
    <xf numFmtId="0" fontId="5" fillId="12" borderId="0" applyNumberFormat="0" applyBorder="0" applyAlignment="0" applyProtection="0"/>
    <xf numFmtId="0" fontId="46" fillId="35" borderId="0" applyNumberFormat="0" applyBorder="0" applyAlignment="0" applyProtection="0"/>
    <xf numFmtId="0" fontId="46" fillId="39" borderId="0" applyNumberFormat="0" applyBorder="0" applyAlignment="0" applyProtection="0"/>
    <xf numFmtId="0" fontId="5" fillId="9" borderId="0" applyNumberFormat="0" applyBorder="0" applyAlignment="0" applyProtection="0"/>
    <xf numFmtId="0" fontId="46" fillId="39" borderId="0" applyNumberFormat="0" applyBorder="0" applyAlignment="0" applyProtection="0"/>
    <xf numFmtId="0" fontId="46" fillId="43" borderId="0" applyNumberFormat="0" applyBorder="0" applyAlignment="0" applyProtection="0"/>
    <xf numFmtId="0" fontId="5" fillId="10" borderId="0" applyNumberFormat="0" applyBorder="0" applyAlignment="0" applyProtection="0"/>
    <xf numFmtId="0" fontId="46" fillId="43" borderId="0" applyNumberFormat="0" applyBorder="0" applyAlignment="0" applyProtection="0"/>
    <xf numFmtId="0" fontId="46" fillId="47" borderId="0" applyNumberFormat="0" applyBorder="0" applyAlignment="0" applyProtection="0"/>
    <xf numFmtId="0" fontId="5" fillId="13" borderId="0" applyNumberFormat="0" applyBorder="0" applyAlignment="0" applyProtection="0"/>
    <xf numFmtId="0" fontId="46" fillId="47" borderId="0" applyNumberFormat="0" applyBorder="0" applyAlignment="0" applyProtection="0"/>
    <xf numFmtId="0" fontId="46" fillId="51" borderId="0" applyNumberFormat="0" applyBorder="0" applyAlignment="0" applyProtection="0"/>
    <xf numFmtId="0" fontId="5" fillId="14"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5" fillId="15" borderId="0" applyNumberFormat="0" applyBorder="0" applyAlignment="0" applyProtection="0"/>
    <xf numFmtId="0" fontId="46" fillId="5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38" fillId="25" borderId="0" applyNumberFormat="0" applyBorder="0" applyAlignment="0" applyProtection="0"/>
    <xf numFmtId="0" fontId="7" fillId="4" borderId="0" applyNumberFormat="0" applyBorder="0" applyAlignment="0" applyProtection="0"/>
    <xf numFmtId="0" fontId="38" fillId="25" borderId="0" applyNumberFormat="0" applyBorder="0" applyAlignment="0" applyProtection="0"/>
    <xf numFmtId="0" fontId="8" fillId="20" borderId="2" applyNumberFormat="0" applyAlignment="0" applyProtection="0"/>
    <xf numFmtId="0" fontId="42" fillId="29" borderId="15" applyNumberFormat="0" applyAlignment="0" applyProtection="0"/>
    <xf numFmtId="0" fontId="8" fillId="20" borderId="2" applyNumberFormat="0" applyAlignment="0" applyProtection="0"/>
    <xf numFmtId="0" fontId="42" fillId="29" borderId="15" applyNumberFormat="0" applyAlignment="0" applyProtection="0"/>
    <xf numFmtId="0" fontId="44" fillId="30" borderId="18" applyNumberFormat="0" applyAlignment="0" applyProtection="0"/>
    <xf numFmtId="0" fontId="9" fillId="21" borderId="3" applyNumberFormat="0" applyAlignment="0" applyProtection="0"/>
    <xf numFmtId="0" fontId="44" fillId="30" borderId="18" applyNumberFormat="0" applyAlignment="0" applyProtection="0"/>
    <xf numFmtId="0" fontId="43" fillId="0" borderId="17" applyNumberFormat="0" applyFill="0" applyAlignment="0" applyProtection="0"/>
    <xf numFmtId="0" fontId="10" fillId="0" borderId="4" applyNumberFormat="0" applyFill="0" applyAlignment="0" applyProtection="0"/>
    <xf numFmtId="0" fontId="43" fillId="0" borderId="17" applyNumberFormat="0" applyFill="0" applyAlignment="0" applyProtection="0"/>
    <xf numFmtId="0" fontId="9" fillId="21" borderId="3" applyNumberFormat="0" applyAlignment="0" applyProtection="0"/>
    <xf numFmtId="166" fontId="22" fillId="0" borderId="0"/>
    <xf numFmtId="166" fontId="23" fillId="0" borderId="0"/>
    <xf numFmtId="0" fontId="11" fillId="0" borderId="0">
      <protection locked="0"/>
    </xf>
    <xf numFmtId="0" fontId="37" fillId="0" borderId="0" applyNumberFormat="0" applyFill="0" applyBorder="0" applyAlignment="0" applyProtection="0"/>
    <xf numFmtId="0" fontId="24" fillId="0" borderId="0" applyNumberFormat="0" applyFill="0" applyBorder="0" applyAlignment="0" applyProtection="0"/>
    <xf numFmtId="0" fontId="37" fillId="0" borderId="0" applyNumberFormat="0" applyFill="0" applyBorder="0" applyAlignment="0" applyProtection="0"/>
    <xf numFmtId="0" fontId="46" fillId="32" borderId="0" applyNumberFormat="0" applyBorder="0" applyAlignment="0" applyProtection="0"/>
    <xf numFmtId="0" fontId="5" fillId="16" borderId="0" applyNumberFormat="0" applyBorder="0" applyAlignment="0" applyProtection="0"/>
    <xf numFmtId="0" fontId="46" fillId="32" borderId="0" applyNumberFormat="0" applyBorder="0" applyAlignment="0" applyProtection="0"/>
    <xf numFmtId="0" fontId="46" fillId="36" borderId="0" applyNumberFormat="0" applyBorder="0" applyAlignment="0" applyProtection="0"/>
    <xf numFmtId="0" fontId="5" fillId="17"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5" fillId="18" borderId="0" applyNumberFormat="0" applyBorder="0" applyAlignment="0" applyProtection="0"/>
    <xf numFmtId="0" fontId="46" fillId="40" borderId="0" applyNumberFormat="0" applyBorder="0" applyAlignment="0" applyProtection="0"/>
    <xf numFmtId="0" fontId="46" fillId="44" borderId="0" applyNumberFormat="0" applyBorder="0" applyAlignment="0" applyProtection="0"/>
    <xf numFmtId="0" fontId="5" fillId="13" borderId="0" applyNumberFormat="0" applyBorder="0" applyAlignment="0" applyProtection="0"/>
    <xf numFmtId="0" fontId="46" fillId="44" borderId="0" applyNumberFormat="0" applyBorder="0" applyAlignment="0" applyProtection="0"/>
    <xf numFmtId="0" fontId="46" fillId="48" borderId="0" applyNumberFormat="0" applyBorder="0" applyAlignment="0" applyProtection="0"/>
    <xf numFmtId="0" fontId="5" fillId="14" borderId="0" applyNumberFormat="0" applyBorder="0" applyAlignment="0" applyProtection="0"/>
    <xf numFmtId="0" fontId="46" fillId="48" borderId="0" applyNumberFormat="0" applyBorder="0" applyAlignment="0" applyProtection="0"/>
    <xf numFmtId="0" fontId="46" fillId="52" borderId="0" applyNumberFormat="0" applyBorder="0" applyAlignment="0" applyProtection="0"/>
    <xf numFmtId="0" fontId="5" fillId="19" borderId="0" applyNumberFormat="0" applyBorder="0" applyAlignment="0" applyProtection="0"/>
    <xf numFmtId="0" fontId="46" fillId="52" borderId="0" applyNumberFormat="0" applyBorder="0" applyAlignment="0" applyProtection="0"/>
    <xf numFmtId="0" fontId="40" fillId="28" borderId="15" applyNumberFormat="0" applyAlignment="0" applyProtection="0"/>
    <xf numFmtId="0" fontId="12" fillId="7" borderId="2" applyNumberFormat="0" applyAlignment="0" applyProtection="0"/>
    <xf numFmtId="0" fontId="40" fillId="28" borderId="15" applyNumberFormat="0" applyAlignment="0" applyProtection="0"/>
    <xf numFmtId="0" fontId="13" fillId="0" borderId="0" applyNumberFormat="0" applyFill="0" applyBorder="0" applyAlignment="0" applyProtection="0"/>
    <xf numFmtId="15" fontId="14" fillId="0" borderId="1" applyFill="0" applyBorder="0" applyProtection="0">
      <alignment horizontal="center" wrapText="1" shrinkToFit="1"/>
    </xf>
    <xf numFmtId="175" fontId="11" fillId="0" borderId="0">
      <protection locked="0"/>
    </xf>
    <xf numFmtId="0" fontId="7" fillId="4" borderId="0" applyNumberFormat="0" applyBorder="0" applyAlignment="0" applyProtection="0"/>
    <xf numFmtId="0" fontId="4" fillId="0" borderId="5" applyNumberFormat="0" applyFill="0" applyAlignment="0" applyProtection="0"/>
    <xf numFmtId="0" fontId="15"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16" fillId="0" borderId="0">
      <protection locked="0"/>
    </xf>
    <xf numFmtId="0" fontId="25" fillId="0" borderId="0">
      <protection locked="0"/>
    </xf>
    <xf numFmtId="0" fontId="39" fillId="26" borderId="0" applyNumberFormat="0" applyBorder="0" applyAlignment="0" applyProtection="0"/>
    <xf numFmtId="0" fontId="6" fillId="3" borderId="0" applyNumberFormat="0" applyBorder="0" applyAlignment="0" applyProtection="0"/>
    <xf numFmtId="0" fontId="39" fillId="26" borderId="0" applyNumberFormat="0" applyBorder="0" applyAlignment="0" applyProtection="0"/>
    <xf numFmtId="0" fontId="12" fillId="7" borderId="2" applyNumberFormat="0" applyAlignment="0" applyProtection="0"/>
    <xf numFmtId="0" fontId="10" fillId="0" borderId="4" applyNumberFormat="0" applyFill="0" applyAlignment="0" applyProtection="0"/>
    <xf numFmtId="170" fontId="59" fillId="0" borderId="0" applyFont="0" applyFill="0" applyBorder="0" applyAlignment="0" applyProtection="0"/>
    <xf numFmtId="171" fontId="59" fillId="0" borderId="0" applyFill="0" applyBorder="0" applyAlignment="0" applyProtection="0"/>
    <xf numFmtId="0" fontId="49" fillId="27" borderId="0" applyNumberFormat="0" applyBorder="0" applyAlignment="0" applyProtection="0"/>
    <xf numFmtId="0" fontId="27" fillId="22" borderId="0" applyNumberFormat="0" applyBorder="0" applyAlignment="0" applyProtection="0"/>
    <xf numFmtId="0" fontId="49" fillId="27" borderId="0" applyNumberFormat="0" applyBorder="0" applyAlignment="0" applyProtection="0"/>
    <xf numFmtId="0" fontId="14" fillId="0" borderId="0"/>
    <xf numFmtId="0" fontId="60" fillId="0" borderId="0" applyNumberFormat="0" applyFill="0" applyBorder="0" applyAlignment="0" applyProtection="0"/>
    <xf numFmtId="0" fontId="1" fillId="0" borderId="0"/>
    <xf numFmtId="166" fontId="17" fillId="0" borderId="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4" fillId="23" borderId="8"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0" fontId="1" fillId="31" borderId="19" applyNumberFormat="0" applyFont="0" applyAlignment="0" applyProtection="0"/>
    <xf numFmtId="172" fontId="28" fillId="0" borderId="0" applyFont="0" applyFill="0" applyBorder="0" applyAlignment="0" applyProtection="0"/>
    <xf numFmtId="0" fontId="29" fillId="20" borderId="9" applyNumberFormat="0" applyAlignment="0" applyProtection="0"/>
    <xf numFmtId="4" fontId="18" fillId="0" borderId="10" applyBorder="0"/>
    <xf numFmtId="3" fontId="18" fillId="0" borderId="10" applyBorder="0"/>
    <xf numFmtId="0" fontId="30" fillId="0" borderId="10" applyBorder="0">
      <alignment horizontal="center"/>
    </xf>
    <xf numFmtId="0" fontId="30" fillId="0" borderId="0"/>
    <xf numFmtId="0" fontId="31" fillId="0" borderId="10" applyBorder="0"/>
    <xf numFmtId="166" fontId="32" fillId="24" borderId="0"/>
    <xf numFmtId="0" fontId="41" fillId="29" borderId="16" applyNumberFormat="0" applyAlignment="0" applyProtection="0"/>
    <xf numFmtId="0" fontId="29" fillId="20" borderId="9" applyNumberFormat="0" applyAlignment="0" applyProtection="0"/>
    <xf numFmtId="0" fontId="41" fillId="29" borderId="16" applyNumberFormat="0" applyAlignment="0" applyProtection="0"/>
    <xf numFmtId="0" fontId="2" fillId="0" borderId="0" applyNumberFormat="0" applyFill="0" applyBorder="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45" fillId="0" borderId="0" applyNumberFormat="0" applyFill="0" applyBorder="0" applyAlignment="0" applyProtection="0"/>
    <xf numFmtId="0" fontId="13" fillId="0" borderId="0" applyNumberFormat="0" applyFill="0" applyBorder="0" applyAlignment="0" applyProtection="0"/>
    <xf numFmtId="0" fontId="45" fillId="0" borderId="0" applyNumberFormat="0" applyFill="0" applyBorder="0" applyAlignment="0" applyProtection="0"/>
    <xf numFmtId="0" fontId="19" fillId="0" borderId="0" applyNumberFormat="0" applyFill="0" applyBorder="0" applyAlignment="0" applyProtection="0"/>
    <xf numFmtId="166" fontId="32" fillId="0" borderId="0"/>
    <xf numFmtId="0" fontId="35" fillId="0" borderId="12" applyNumberFormat="0" applyFill="0" applyAlignment="0" applyProtection="0"/>
    <xf numFmtId="0" fontId="4" fillId="0" borderId="5" applyNumberFormat="0" applyFill="0" applyAlignment="0" applyProtection="0"/>
    <xf numFmtId="0" fontId="35" fillId="0" borderId="12"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6" fillId="0" borderId="13" applyNumberFormat="0" applyFill="0" applyAlignment="0" applyProtection="0"/>
    <xf numFmtId="0" fontId="15" fillId="0" borderId="6" applyNumberFormat="0" applyFill="0" applyAlignment="0" applyProtection="0"/>
    <xf numFmtId="0" fontId="36" fillId="0" borderId="13"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7" fillId="0" borderId="14" applyNumberFormat="0" applyFill="0" applyAlignment="0" applyProtection="0"/>
    <xf numFmtId="0" fontId="24" fillId="0" borderId="7" applyNumberFormat="0" applyFill="0" applyAlignment="0" applyProtection="0"/>
    <xf numFmtId="0" fontId="37" fillId="0" borderId="14"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 fillId="0" borderId="20" applyNumberFormat="0" applyFill="0" applyAlignment="0" applyProtection="0"/>
    <xf numFmtId="0" fontId="20" fillId="0" borderId="11" applyNumberFormat="0" applyFill="0" applyAlignment="0" applyProtection="0"/>
    <xf numFmtId="0" fontId="3" fillId="0" borderId="20" applyNumberFormat="0" applyFill="0" applyAlignment="0" applyProtection="0"/>
    <xf numFmtId="0" fontId="33" fillId="0" borderId="0" applyNumberFormat="0" applyFill="0" applyBorder="0" applyAlignment="0" applyProtection="0"/>
    <xf numFmtId="0" fontId="66" fillId="0" borderId="0" applyNumberFormat="0" applyFill="0" applyBorder="0" applyAlignment="0" applyProtection="0"/>
    <xf numFmtId="0" fontId="67" fillId="27"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70" fillId="0" borderId="0"/>
    <xf numFmtId="0" fontId="74" fillId="0" borderId="0"/>
  </cellStyleXfs>
  <cellXfs count="108">
    <xf numFmtId="0" fontId="0" fillId="0" borderId="0" xfId="0"/>
    <xf numFmtId="0" fontId="64" fillId="0" borderId="0" xfId="0" applyFont="1" applyAlignment="1">
      <alignment wrapText="1"/>
    </xf>
    <xf numFmtId="0" fontId="64" fillId="0" borderId="1" xfId="0" applyFont="1" applyFill="1" applyBorder="1" applyAlignment="1">
      <alignment horizontal="center" wrapText="1"/>
    </xf>
    <xf numFmtId="0" fontId="64" fillId="0" borderId="1" xfId="0" applyFont="1" applyFill="1" applyBorder="1" applyAlignment="1">
      <alignment wrapText="1"/>
    </xf>
    <xf numFmtId="0" fontId="64" fillId="0" borderId="1" xfId="0" applyFont="1" applyFill="1" applyBorder="1"/>
    <xf numFmtId="0" fontId="64" fillId="0" borderId="0" xfId="0" applyFont="1" applyFill="1" applyAlignment="1">
      <alignment wrapText="1"/>
    </xf>
    <xf numFmtId="0" fontId="64" fillId="0" borderId="0" xfId="0" applyFont="1" applyAlignment="1">
      <alignment vertical="center" wrapText="1"/>
    </xf>
    <xf numFmtId="0" fontId="63" fillId="0" borderId="1" xfId="0" applyFont="1" applyFill="1" applyBorder="1" applyAlignment="1">
      <alignment wrapText="1"/>
    </xf>
    <xf numFmtId="2" fontId="64" fillId="0" borderId="1" xfId="0" applyNumberFormat="1" applyFont="1" applyFill="1" applyBorder="1" applyAlignment="1">
      <alignment wrapText="1"/>
    </xf>
    <xf numFmtId="0" fontId="64" fillId="0" borderId="1" xfId="0" applyFont="1" applyFill="1" applyBorder="1" applyAlignment="1">
      <alignment vertical="center" wrapText="1"/>
    </xf>
    <xf numFmtId="0" fontId="64" fillId="0" borderId="21" xfId="0" applyFont="1" applyFill="1" applyBorder="1" applyAlignment="1">
      <alignment horizontal="center" wrapText="1"/>
    </xf>
    <xf numFmtId="2" fontId="0" fillId="0" borderId="1" xfId="0" applyNumberFormat="1" applyFill="1" applyBorder="1" applyAlignment="1">
      <alignment wrapText="1"/>
    </xf>
    <xf numFmtId="167" fontId="64" fillId="0" borderId="1" xfId="0" applyNumberFormat="1" applyFont="1" applyFill="1" applyBorder="1"/>
    <xf numFmtId="0" fontId="64" fillId="0" borderId="1" xfId="0" applyFont="1" applyBorder="1"/>
    <xf numFmtId="167" fontId="64" fillId="0" borderId="1" xfId="0" applyNumberFormat="1" applyFont="1" applyBorder="1"/>
    <xf numFmtId="1" fontId="64" fillId="0" borderId="1" xfId="0" applyNumberFormat="1" applyFont="1" applyBorder="1"/>
    <xf numFmtId="0" fontId="64" fillId="0" borderId="1" xfId="0" applyFont="1" applyBorder="1" applyAlignment="1">
      <alignment wrapText="1"/>
    </xf>
    <xf numFmtId="0" fontId="0" fillId="0" borderId="1" xfId="0" applyBorder="1"/>
    <xf numFmtId="1" fontId="64" fillId="0" borderId="0" xfId="0" applyNumberFormat="1" applyFont="1" applyFill="1" applyAlignment="1">
      <alignment wrapText="1"/>
    </xf>
    <xf numFmtId="0" fontId="64" fillId="0" borderId="22" xfId="0" applyFont="1" applyFill="1" applyBorder="1"/>
    <xf numFmtId="0" fontId="0" fillId="0" borderId="0" xfId="0" applyFill="1"/>
    <xf numFmtId="2" fontId="64" fillId="0" borderId="1" xfId="0" applyNumberFormat="1" applyFont="1" applyFill="1" applyBorder="1" applyAlignment="1">
      <alignment horizontal="left" wrapText="1" indent="2"/>
    </xf>
    <xf numFmtId="2" fontId="64" fillId="0" borderId="1" xfId="0" applyNumberFormat="1" applyFont="1" applyFill="1" applyBorder="1" applyAlignment="1">
      <alignment horizontal="right" wrapText="1" indent="2"/>
    </xf>
    <xf numFmtId="2" fontId="64" fillId="0" borderId="1" xfId="0" applyNumberFormat="1" applyFont="1" applyFill="1" applyBorder="1" applyAlignment="1">
      <alignment horizontal="center" wrapText="1"/>
    </xf>
    <xf numFmtId="0" fontId="65" fillId="0" borderId="1" xfId="0" applyFont="1" applyFill="1" applyBorder="1" applyAlignment="1">
      <alignment horizontal="center" wrapText="1"/>
    </xf>
    <xf numFmtId="0" fontId="64" fillId="0" borderId="1" xfId="0" applyFont="1" applyFill="1" applyBorder="1" applyAlignment="1">
      <alignment horizontal="center" vertical="center" wrapText="1"/>
    </xf>
    <xf numFmtId="0" fontId="0" fillId="0" borderId="0" xfId="0" applyFill="1" applyAlignment="1">
      <alignment horizontal="center"/>
    </xf>
    <xf numFmtId="0" fontId="63" fillId="0" borderId="1" xfId="0" applyFont="1" applyFill="1" applyBorder="1"/>
    <xf numFmtId="0" fontId="64" fillId="0" borderId="1" xfId="0" applyFont="1" applyBorder="1" applyAlignment="1">
      <alignment horizontal="center" wrapText="1"/>
    </xf>
    <xf numFmtId="167" fontId="63" fillId="0" borderId="1" xfId="77" applyNumberFormat="1" applyFont="1" applyBorder="1" applyAlignment="1">
      <alignment horizontal="center" vertical="center" wrapText="1"/>
    </xf>
    <xf numFmtId="0" fontId="75" fillId="56" borderId="1" xfId="0" applyFont="1" applyFill="1" applyBorder="1" applyAlignment="1">
      <alignment horizontal="center" wrapText="1"/>
    </xf>
    <xf numFmtId="2" fontId="64" fillId="0" borderId="1" xfId="0" applyNumberFormat="1" applyFont="1" applyFill="1" applyBorder="1" applyAlignment="1">
      <alignment horizontal="right" wrapText="1"/>
    </xf>
    <xf numFmtId="2" fontId="64" fillId="0" borderId="1" xfId="0" applyNumberFormat="1" applyFont="1" applyFill="1" applyBorder="1"/>
    <xf numFmtId="0" fontId="64" fillId="58" borderId="1" xfId="0" applyFont="1" applyFill="1" applyBorder="1" applyAlignment="1">
      <alignment horizontal="center" wrapText="1"/>
    </xf>
    <xf numFmtId="0" fontId="75" fillId="56" borderId="1" xfId="0" applyFont="1" applyFill="1" applyBorder="1" applyAlignment="1">
      <alignment horizontal="center"/>
    </xf>
    <xf numFmtId="0" fontId="75" fillId="56" borderId="22" xfId="0" applyFont="1" applyFill="1" applyBorder="1" applyAlignment="1">
      <alignment horizontal="center"/>
    </xf>
    <xf numFmtId="2" fontId="75" fillId="56" borderId="1" xfId="0" applyNumberFormat="1" applyFont="1" applyFill="1" applyBorder="1" applyAlignment="1">
      <alignment horizontal="center" wrapText="1"/>
    </xf>
    <xf numFmtId="2" fontId="63" fillId="0" borderId="1" xfId="1" applyNumberFormat="1" applyFont="1" applyFill="1" applyBorder="1" applyAlignment="1">
      <alignment horizontal="center" wrapText="1"/>
    </xf>
    <xf numFmtId="2" fontId="63" fillId="0" borderId="1" xfId="1" applyNumberFormat="1" applyFont="1" applyBorder="1" applyAlignment="1">
      <alignment horizontal="center" wrapText="1"/>
    </xf>
    <xf numFmtId="2" fontId="63" fillId="0" borderId="1" xfId="92" applyNumberFormat="1" applyFont="1" applyFill="1" applyBorder="1" applyAlignment="1">
      <alignment horizontal="center" wrapText="1"/>
    </xf>
    <xf numFmtId="2" fontId="64" fillId="0" borderId="1" xfId="799" applyNumberFormat="1" applyFont="1" applyFill="1" applyBorder="1" applyAlignment="1">
      <alignment horizontal="center" wrapText="1"/>
    </xf>
    <xf numFmtId="2" fontId="64" fillId="57" borderId="1" xfId="799" applyNumberFormat="1" applyFont="1" applyFill="1" applyBorder="1" applyAlignment="1">
      <alignment horizontal="center" wrapText="1"/>
    </xf>
    <xf numFmtId="2" fontId="63" fillId="0" borderId="1" xfId="92" applyNumberFormat="1" applyFont="1" applyBorder="1" applyAlignment="1">
      <alignment horizontal="center" wrapText="1"/>
    </xf>
    <xf numFmtId="2" fontId="63" fillId="0" borderId="1" xfId="77" applyNumberFormat="1" applyFont="1" applyFill="1" applyBorder="1" applyAlignment="1">
      <alignment horizontal="center" vertical="center" wrapText="1"/>
    </xf>
    <xf numFmtId="2" fontId="64" fillId="0" borderId="1" xfId="0" applyNumberFormat="1" applyFont="1" applyBorder="1" applyAlignment="1">
      <alignment horizontal="center" wrapText="1"/>
    </xf>
    <xf numFmtId="2" fontId="63" fillId="0" borderId="1" xfId="0" applyNumberFormat="1" applyFont="1" applyFill="1" applyBorder="1" applyAlignment="1">
      <alignment horizontal="center" wrapText="1"/>
    </xf>
    <xf numFmtId="2" fontId="63" fillId="0" borderId="1" xfId="0" applyNumberFormat="1" applyFont="1" applyFill="1" applyBorder="1" applyAlignment="1">
      <alignment horizontal="center" vertical="center" wrapText="1"/>
    </xf>
    <xf numFmtId="2" fontId="63" fillId="0" borderId="1" xfId="0" applyNumberFormat="1" applyFont="1" applyFill="1" applyBorder="1" applyAlignment="1">
      <alignment wrapText="1"/>
    </xf>
    <xf numFmtId="2" fontId="63" fillId="0" borderId="1" xfId="77" quotePrefix="1" applyNumberFormat="1" applyFont="1" applyFill="1" applyBorder="1" applyAlignment="1">
      <alignment horizontal="center" vertical="center" wrapText="1"/>
    </xf>
    <xf numFmtId="2" fontId="64" fillId="0" borderId="1" xfId="0" applyNumberFormat="1" applyFont="1" applyBorder="1"/>
    <xf numFmtId="2" fontId="65" fillId="0" borderId="1" xfId="0" applyNumberFormat="1" applyFont="1" applyFill="1" applyBorder="1" applyAlignment="1">
      <alignment vertical="center" wrapText="1"/>
    </xf>
    <xf numFmtId="2" fontId="65" fillId="0" borderId="1" xfId="0" applyNumberFormat="1" applyFont="1" applyFill="1" applyBorder="1" applyAlignment="1">
      <alignment horizontal="center" vertical="center" wrapText="1"/>
    </xf>
    <xf numFmtId="2" fontId="63" fillId="0" borderId="1" xfId="77" applyNumberFormat="1" applyFont="1" applyFill="1" applyBorder="1" applyAlignment="1">
      <alignment horizontal="right" vertical="center" wrapText="1"/>
    </xf>
    <xf numFmtId="2" fontId="61" fillId="0" borderId="1" xfId="0" applyNumberFormat="1" applyFont="1" applyFill="1" applyBorder="1" applyAlignment="1">
      <alignment horizontal="center" vertical="center" wrapText="1"/>
    </xf>
    <xf numFmtId="2" fontId="64" fillId="0" borderId="1" xfId="0" applyNumberFormat="1" applyFont="1" applyFill="1" applyBorder="1" applyAlignment="1">
      <alignment horizontal="right"/>
    </xf>
    <xf numFmtId="2" fontId="63" fillId="0" borderId="1" xfId="77" applyNumberFormat="1" applyFont="1" applyBorder="1" applyAlignment="1">
      <alignment horizontal="center" vertical="center" wrapText="1"/>
    </xf>
    <xf numFmtId="2" fontId="63" fillId="0" borderId="1" xfId="0" applyNumberFormat="1" applyFont="1" applyFill="1" applyBorder="1" applyAlignment="1">
      <alignment horizontal="right" vertical="center" wrapText="1"/>
    </xf>
    <xf numFmtId="2" fontId="63" fillId="0" borderId="1" xfId="803" applyNumberFormat="1" applyFont="1" applyFill="1" applyBorder="1" applyAlignment="1">
      <alignment horizontal="right" vertical="center" wrapText="1"/>
    </xf>
    <xf numFmtId="2" fontId="63" fillId="0" borderId="1" xfId="3686" applyNumberFormat="1" applyFont="1" applyFill="1" applyBorder="1" applyAlignment="1">
      <alignment horizontal="right" indent="1"/>
    </xf>
    <xf numFmtId="2" fontId="63" fillId="0" borderId="1" xfId="3770" applyNumberFormat="1" applyFont="1" applyFill="1" applyBorder="1" applyAlignment="1">
      <alignment horizontal="right" vertical="center" wrapText="1"/>
    </xf>
    <xf numFmtId="2" fontId="62" fillId="0" borderId="1" xfId="3765" applyNumberFormat="1" applyFont="1" applyFill="1" applyBorder="1" applyAlignment="1">
      <alignment horizontal="right" vertical="top" wrapText="1"/>
    </xf>
    <xf numFmtId="2" fontId="63" fillId="0" borderId="1" xfId="3763" applyNumberFormat="1" applyFont="1" applyFill="1" applyBorder="1" applyAlignment="1">
      <alignment horizontal="center" wrapText="1"/>
    </xf>
    <xf numFmtId="2" fontId="63" fillId="0" borderId="1" xfId="3761" applyNumberFormat="1" applyFont="1" applyFill="1" applyBorder="1" applyAlignment="1">
      <alignment horizontal="center" wrapText="1"/>
    </xf>
    <xf numFmtId="2" fontId="64" fillId="0" borderId="1" xfId="3763" applyNumberFormat="1" applyFont="1" applyFill="1" applyBorder="1" applyAlignment="1">
      <alignment horizontal="right" wrapText="1"/>
    </xf>
    <xf numFmtId="2" fontId="63" fillId="0" borderId="1" xfId="3763" applyNumberFormat="1" applyFont="1" applyFill="1" applyBorder="1" applyAlignment="1">
      <alignment horizontal="right" wrapText="1"/>
    </xf>
    <xf numFmtId="2" fontId="63" fillId="0" borderId="1" xfId="78" applyNumberFormat="1" applyFont="1" applyFill="1" applyBorder="1" applyAlignment="1">
      <alignment horizontal="right" vertical="center" wrapText="1"/>
    </xf>
    <xf numFmtId="2" fontId="63" fillId="0" borderId="1" xfId="117" applyNumberFormat="1" applyFont="1" applyFill="1" applyBorder="1" applyAlignment="1">
      <alignment horizontal="center" wrapText="1"/>
    </xf>
    <xf numFmtId="2" fontId="63" fillId="0" borderId="1" xfId="3793" applyNumberFormat="1" applyFont="1" applyFill="1" applyBorder="1" applyAlignment="1">
      <alignment horizontal="center" wrapText="1"/>
    </xf>
    <xf numFmtId="2" fontId="63" fillId="0" borderId="1" xfId="3793" applyNumberFormat="1" applyFont="1" applyFill="1" applyBorder="1" applyAlignment="1">
      <alignment horizontal="right" wrapText="1"/>
    </xf>
    <xf numFmtId="2" fontId="63" fillId="0" borderId="1" xfId="117" applyNumberFormat="1" applyFont="1" applyFill="1" applyBorder="1" applyAlignment="1">
      <alignment horizontal="right" wrapText="1"/>
    </xf>
    <xf numFmtId="2" fontId="64" fillId="0" borderId="1" xfId="3761" applyNumberFormat="1" applyFont="1" applyFill="1" applyBorder="1" applyAlignment="1">
      <alignment horizontal="center" wrapText="1"/>
    </xf>
    <xf numFmtId="2" fontId="64" fillId="0" borderId="1" xfId="3761" applyNumberFormat="1" applyFont="1" applyFill="1" applyBorder="1" applyAlignment="1">
      <alignment horizontal="right" wrapText="1"/>
    </xf>
    <xf numFmtId="2" fontId="63" fillId="0" borderId="1" xfId="78" applyNumberFormat="1" applyFont="1" applyFill="1" applyBorder="1" applyAlignment="1">
      <alignment horizontal="right" wrapText="1"/>
    </xf>
    <xf numFmtId="2" fontId="63" fillId="0" borderId="1" xfId="3793" applyNumberFormat="1" applyFont="1" applyFill="1" applyBorder="1" applyAlignment="1">
      <alignment horizontal="right" vertical="center" wrapText="1"/>
    </xf>
    <xf numFmtId="2" fontId="63" fillId="0" borderId="1" xfId="78" applyNumberFormat="1" applyFont="1" applyFill="1" applyBorder="1" applyAlignment="1">
      <alignment horizontal="center" wrapText="1"/>
    </xf>
    <xf numFmtId="2" fontId="63" fillId="0" borderId="1" xfId="3761" applyNumberFormat="1" applyFont="1" applyFill="1" applyBorder="1" applyAlignment="1">
      <alignment horizontal="right" vertical="center" wrapText="1"/>
    </xf>
    <xf numFmtId="2" fontId="63" fillId="0" borderId="1" xfId="3793" applyNumberFormat="1" applyFont="1" applyFill="1" applyBorder="1" applyAlignment="1">
      <alignment horizontal="center" vertical="center" wrapText="1"/>
    </xf>
    <xf numFmtId="2" fontId="64" fillId="0" borderId="1" xfId="3763" applyNumberFormat="1" applyFont="1" applyFill="1" applyBorder="1" applyAlignment="1">
      <alignment horizontal="center" wrapText="1"/>
    </xf>
    <xf numFmtId="2" fontId="63" fillId="0" borderId="1" xfId="3793" applyNumberFormat="1" applyFont="1" applyFill="1" applyBorder="1" applyAlignment="1">
      <alignment wrapText="1"/>
    </xf>
    <xf numFmtId="2" fontId="62" fillId="0" borderId="1" xfId="3794" applyNumberFormat="1" applyFont="1" applyFill="1" applyBorder="1" applyAlignment="1">
      <alignment horizontal="center" vertical="center" wrapText="1"/>
    </xf>
    <xf numFmtId="2" fontId="63" fillId="0" borderId="1" xfId="0" applyNumberFormat="1" applyFont="1" applyFill="1" applyBorder="1" applyAlignment="1">
      <alignment horizontal="center" vertical="center"/>
    </xf>
    <xf numFmtId="2" fontId="62" fillId="0" borderId="1" xfId="77" applyNumberFormat="1" applyFont="1" applyFill="1" applyBorder="1" applyAlignment="1">
      <alignment horizontal="center" vertical="center" wrapText="1"/>
    </xf>
    <xf numFmtId="2" fontId="62" fillId="0" borderId="1" xfId="3806" applyNumberFormat="1" applyFont="1" applyFill="1" applyBorder="1" applyAlignment="1">
      <alignment horizontal="right" wrapText="1"/>
    </xf>
    <xf numFmtId="2" fontId="64" fillId="0" borderId="1" xfId="3812" applyNumberFormat="1" applyFont="1" applyFill="1" applyBorder="1" applyAlignment="1">
      <alignment horizontal="center" vertical="center" wrapText="1"/>
    </xf>
    <xf numFmtId="2" fontId="63" fillId="0" borderId="1" xfId="3809" applyNumberFormat="1" applyFont="1" applyFill="1" applyBorder="1" applyAlignment="1">
      <alignment horizontal="center" wrapText="1"/>
    </xf>
    <xf numFmtId="2" fontId="63" fillId="0" borderId="1" xfId="3803" applyNumberFormat="1" applyFont="1" applyFill="1" applyBorder="1" applyAlignment="1">
      <alignment horizontal="center" wrapText="1"/>
    </xf>
    <xf numFmtId="2" fontId="63" fillId="0" borderId="1" xfId="77" applyNumberFormat="1" applyFont="1" applyFill="1" applyBorder="1" applyAlignment="1">
      <alignment horizontal="center" wrapText="1"/>
    </xf>
    <xf numFmtId="2" fontId="63" fillId="0" borderId="1" xfId="78" applyNumberFormat="1" applyFont="1" applyFill="1" applyBorder="1" applyAlignment="1">
      <alignment horizontal="center" vertical="center" wrapText="1"/>
    </xf>
    <xf numFmtId="2" fontId="64" fillId="0" borderId="1" xfId="0" applyNumberFormat="1" applyFont="1" applyFill="1" applyBorder="1" applyAlignment="1">
      <alignment horizontal="center" vertical="center" wrapText="1"/>
    </xf>
    <xf numFmtId="2" fontId="63" fillId="0" borderId="1" xfId="3827" applyNumberFormat="1" applyFont="1" applyFill="1" applyBorder="1" applyAlignment="1">
      <alignment horizontal="right" wrapText="1"/>
    </xf>
    <xf numFmtId="2" fontId="63" fillId="0" borderId="1" xfId="3828" applyNumberFormat="1" applyFont="1" applyFill="1" applyBorder="1" applyAlignment="1">
      <alignment horizontal="center" vertical="center" wrapText="1"/>
    </xf>
    <xf numFmtId="2" fontId="63" fillId="0" borderId="1" xfId="0" applyNumberFormat="1" applyFont="1" applyFill="1" applyBorder="1" applyAlignment="1">
      <alignment vertical="center"/>
    </xf>
    <xf numFmtId="2" fontId="63" fillId="0" borderId="1" xfId="77" applyNumberFormat="1" applyFont="1" applyFill="1" applyBorder="1" applyAlignment="1">
      <alignment vertical="center" wrapText="1"/>
    </xf>
    <xf numFmtId="2" fontId="63" fillId="0" borderId="1" xfId="87" applyNumberFormat="1" applyFont="1" applyFill="1" applyBorder="1" applyAlignment="1">
      <alignment horizontal="center" wrapText="1"/>
    </xf>
    <xf numFmtId="2" fontId="63" fillId="0" borderId="1" xfId="0" applyNumberFormat="1" applyFont="1" applyFill="1" applyBorder="1" applyAlignment="1">
      <alignment vertical="center" wrapText="1"/>
    </xf>
    <xf numFmtId="2" fontId="64" fillId="0" borderId="0" xfId="0" applyNumberFormat="1" applyFont="1" applyAlignment="1">
      <alignment wrapText="1"/>
    </xf>
    <xf numFmtId="0" fontId="64" fillId="0" borderId="1" xfId="0" applyFont="1" applyBorder="1" applyAlignment="1">
      <alignment horizontal="center"/>
    </xf>
    <xf numFmtId="173" fontId="65" fillId="0" borderId="1" xfId="0" applyNumberFormat="1" applyFont="1" applyBorder="1" applyAlignment="1">
      <alignment horizontal="center" vertical="center" wrapText="1"/>
    </xf>
    <xf numFmtId="167" fontId="63" fillId="0" borderId="1" xfId="3763" applyNumberFormat="1" applyFont="1" applyBorder="1" applyAlignment="1">
      <alignment horizontal="center" wrapText="1"/>
    </xf>
    <xf numFmtId="167" fontId="63" fillId="0" borderId="1" xfId="3761" applyNumberFormat="1" applyFont="1" applyBorder="1" applyAlignment="1">
      <alignment horizontal="center" wrapText="1"/>
    </xf>
    <xf numFmtId="167" fontId="63" fillId="0" borderId="1" xfId="117" applyNumberFormat="1" applyFont="1" applyBorder="1" applyAlignment="1">
      <alignment horizontal="center" wrapText="1"/>
    </xf>
    <xf numFmtId="167" fontId="64" fillId="0" borderId="1" xfId="3761" applyNumberFormat="1" applyFont="1" applyBorder="1" applyAlignment="1">
      <alignment horizontal="center" wrapText="1"/>
    </xf>
    <xf numFmtId="0" fontId="62" fillId="0" borderId="1" xfId="3794" applyFont="1" applyBorder="1" applyAlignment="1">
      <alignment horizontal="center" vertical="center" wrapText="1"/>
    </xf>
    <xf numFmtId="167" fontId="63" fillId="0" borderId="1" xfId="3828" applyNumberFormat="1" applyFont="1" applyBorder="1" applyAlignment="1">
      <alignment horizontal="center" vertical="center" wrapText="1"/>
    </xf>
    <xf numFmtId="167" fontId="64" fillId="0" borderId="1" xfId="0" applyNumberFormat="1" applyFont="1" applyBorder="1" applyAlignment="1">
      <alignment horizontal="center" wrapText="1"/>
    </xf>
    <xf numFmtId="180" fontId="63" fillId="0" borderId="1" xfId="0" applyNumberFormat="1" applyFont="1" applyBorder="1" applyAlignment="1">
      <alignment horizontal="center" vertical="center" wrapText="1"/>
    </xf>
    <xf numFmtId="180" fontId="63" fillId="0" borderId="1" xfId="0" applyNumberFormat="1" applyFont="1" applyBorder="1" applyAlignment="1">
      <alignment horizontal="center" wrapText="1"/>
    </xf>
    <xf numFmtId="0" fontId="63" fillId="0" borderId="1" xfId="0" applyFont="1" applyBorder="1" applyAlignment="1">
      <alignment wrapText="1"/>
    </xf>
  </cellXfs>
  <cellStyles count="5380">
    <cellStyle name="_-s-eliminar" xfId="3441" xr:uid="{2D88C948-E265-47F8-971A-E143214C9B8B}"/>
    <cellStyle name="_-s-eliminar 2" xfId="3442" xr:uid="{75B89F1F-8D2F-4979-B618-DBE764A38B8D}"/>
    <cellStyle name="_-s-eliminar 2 2" xfId="3443" xr:uid="{EC128336-87BA-4E7E-9ED6-DF205E2E7765}"/>
    <cellStyle name="_-s-eliminar 3" xfId="3444" xr:uid="{95298599-82B9-4823-960E-D7235128D672}"/>
    <cellStyle name="_-s-eliminar 3 2" xfId="3445" xr:uid="{FF3F8220-4310-45D2-85BA-C02FB9DE53B5}"/>
    <cellStyle name="_-s-eliminar_CUAD-TEXTO_" xfId="3451" xr:uid="{99507356-BE12-4639-87E9-3002E2A86F99}"/>
    <cellStyle name="_-s-eliminar_CUAD-TEXTO_ 2" xfId="3452" xr:uid="{41EB5F58-3205-42BD-BAC5-C2EC3AFEF77F}"/>
    <cellStyle name="_-s-eliminar_CUAD-TEXTO_ 2 2" xfId="3453" xr:uid="{061C370D-B080-444B-BF7B-806E7A5356E0}"/>
    <cellStyle name="_-s-eliminar_CUAD-TEXTO_ 3" xfId="3454" xr:uid="{D5EB7554-46E6-46BA-9266-F52C304AB2FC}"/>
    <cellStyle name="_-s-eliminar_CUAD-TEXTO_ 3 2" xfId="3455" xr:uid="{7E8DE932-D742-498E-8398-69EF4C968C5A}"/>
    <cellStyle name="_-s-eliminar_cuadros adicionales de brechas2002 y 2008 (2)" xfId="3446" xr:uid="{63C82F37-8DDF-45CB-AAE6-DD347181F9AB}"/>
    <cellStyle name="_-s-eliminar_cuadros adicionales de brechas2002 y 2008 (2) 2" xfId="3447" xr:uid="{C5C728F5-8678-4488-A810-75929AAE01F4}"/>
    <cellStyle name="_-s-eliminar_cuadros adicionales de brechas2002 y 2008 (2) 2 2" xfId="3448" xr:uid="{A5A4F217-CFEF-4531-A08F-AE857E28BECE}"/>
    <cellStyle name="_-s-eliminar_cuadros adicionales de brechas2002 y 2008 (2) 3" xfId="3449" xr:uid="{E8FBDBED-9181-4C4E-895D-7D79BFF9FCF0}"/>
    <cellStyle name="_-s-eliminar_cuadros adicionales de brechas2002 y 2008 (2) 3 2" xfId="3450" xr:uid="{B4898495-8259-4CEF-B56E-4957B381E706}"/>
    <cellStyle name="_-s-eliminar_GRAFICOS ODM" xfId="3456" xr:uid="{EA4F08B2-328C-4DD6-A590-DAD094779BEE}"/>
    <cellStyle name="_-s-eliminar_GRAFICOS ODM 2" xfId="3457" xr:uid="{91179122-673A-4640-9CBE-272447C307D0}"/>
    <cellStyle name="_-s-eliminar_Libro2" xfId="3458" xr:uid="{E5DF7CB9-0BA8-4E14-93A0-6B29153506EE}"/>
    <cellStyle name="_-s-eliminar_Libro2 2" xfId="3459" xr:uid="{9C3E1341-4308-4D31-BD3C-9CACF917B29B}"/>
    <cellStyle name="_-s-eliminar_Libro2 2 2" xfId="3460" xr:uid="{7B864DAA-4CF1-43A7-BA87-4417687775BC}"/>
    <cellStyle name="_-s-eliminar_Libro2 3" xfId="3461" xr:uid="{C09D47EB-C280-44E3-960C-4EC899B4D511}"/>
    <cellStyle name="_-s-eliminar_Libro2 3 2" xfId="3462" xr:uid="{CACE1BFF-9688-4C11-8D5D-7E89BDD2F267}"/>
    <cellStyle name="_-s-eliminar_solicita datos para el 2007-minedu remitio" xfId="3463" xr:uid="{308275AC-DC5A-42E5-8860-9281AB2F88B9}"/>
    <cellStyle name="_-s-eliminar_solicita datos para el 2007-minedu remitio 2" xfId="3464" xr:uid="{C7D4030F-DDA5-4396-9F0A-E02AA1655E31}"/>
    <cellStyle name="_-s-eliminar_solicita datos para el 2007-minedu remitio 2 2" xfId="3465" xr:uid="{49E10EF5-1B46-4617-962B-2EB403F213C5}"/>
    <cellStyle name="_-s-eliminar_solicita datos para el 2007-minedu remitio 3" xfId="3466" xr:uid="{FC5ED96C-2D74-43FD-97EF-E23831CD4212}"/>
    <cellStyle name="_-s-eliminar_solicita datos para el 2007-minedu remitio 3 2" xfId="3467" xr:uid="{304A99F6-C872-4935-9F51-1D817C1FE6B1}"/>
    <cellStyle name="_02_Ingresos Reales 2004-2009 (16-04-10)" xfId="2" xr:uid="{E18A7BED-EA1D-4A66-ABEC-87D0FBB11762}"/>
    <cellStyle name="_02_Ingresos Reales 2004-2009 (16-04-10) 2" xfId="128" xr:uid="{2CDD4C72-9B8B-49F7-8860-09BCC15D8B6A}"/>
    <cellStyle name="_02_Ingresos Reales 2004-2009 (16-04-10) 2 2" xfId="804" xr:uid="{09510B84-60A4-492E-BCB7-0EA5333FABC1}"/>
    <cellStyle name="_02_Ingresos Reales 2004-2009 (16-04-10) 2 2 2" xfId="805" xr:uid="{67A30088-7612-4BF3-B46A-952D5D494FFE}"/>
    <cellStyle name="_02_Ingresos Reales 2004-2009 (16-04-10) 2 3" xfId="806" xr:uid="{7D48CB2C-8F32-4B74-B8D0-15261BE067B3}"/>
    <cellStyle name="_02_Ingresos Reales 2004-2009 (16-04-10) 3" xfId="807" xr:uid="{EB96A5D4-DB4C-4F8C-AABB-BF9488B8E2AB}"/>
    <cellStyle name="_02_Ingresos Reales 2004-2009 (16-04-10) 3 2" xfId="808" xr:uid="{97667361-BC31-4ECA-B910-F143985083F4}"/>
    <cellStyle name="_02_Ingresos Reales 2004-2009 (16-04-10)_Cuadros Nor  (2)" xfId="809" xr:uid="{6929256E-FEFD-4BBD-9C7B-BC3EB3C582B4}"/>
    <cellStyle name="_02_Ingresos Reales 2004-2009 (16-04-10)_Cuadros Nor  (2) 2" xfId="810" xr:uid="{7444CCD2-A577-489B-BE53-CE915E3E5AFF}"/>
    <cellStyle name="_02_Ingresos Reales 2004-2009 (16-04-10)_DEPARTAMENTAL-NUEVO FACTOR 2010" xfId="811" xr:uid="{9C4A9CE9-9452-4E0E-8E21-925FA210A2EC}"/>
    <cellStyle name="_02_Ingresos Reales 2004-2009 (16-04-10)_DEPARTAMENTAL-NUEVO FACTOR 2010 2" xfId="812" xr:uid="{A41223D4-4FD2-487D-9F1D-D06C3C55B110}"/>
    <cellStyle name="_02_Ingresos Reales 2004-2009 (16-04-10)_EXCEL-DEPARTAMENTAL-Def" xfId="813" xr:uid="{E091A64C-9714-4E68-8D3D-CFFBE9AAFAA2}"/>
    <cellStyle name="_02_Ingresos Reales 2004-2009 (16-04-10)_EXCEL-DEPARTAMENTAL-Def 2" xfId="814" xr:uid="{1D484C3A-47DF-4693-AAF1-9E47ED24D17A}"/>
    <cellStyle name="_02_Ingresos Reales 2004-2009 (16-04-10)_EXCEL-DEPARTAMENTAL-Def2" xfId="815" xr:uid="{E5E64EF6-FDCF-4893-82EF-DC58286B495B}"/>
    <cellStyle name="_02_Ingresos Reales 2004-2009 (16-04-10)_EXCEL-DEPARTAMENTAL-Def2 2" xfId="816" xr:uid="{DE5C8383-3E0A-43B5-9B79-0AAB04B6C3A1}"/>
    <cellStyle name="_02_Ingresos Reales 2004-2009 (16-04-10)_Libro1 (5)" xfId="817" xr:uid="{A18F781A-74D5-4EBD-ABF6-C7189DB69F50}"/>
    <cellStyle name="_02_Ingresos Reales 2004-2009 (16-04-10)_Libro1 (5) 2" xfId="818" xr:uid="{09DFE9EE-1CDC-4D78-A5DE-E92D628341EA}"/>
    <cellStyle name="_02_Ingresos Reales 2004-2009 (16-04-10)_Libro2 (4)" xfId="819" xr:uid="{F15F7B10-095F-425F-92FE-47E7E4FB263D}"/>
    <cellStyle name="_02_Ingresos Reales 2004-2009 (16-04-10)_Libro2 (4) 2" xfId="820" xr:uid="{32D067B8-DB1C-4DC0-AA2B-1E1582AEF140}"/>
    <cellStyle name="_02_Ingresos Reales 2004-2009 (16-04-10)_Salud y Pobreza" xfId="821" xr:uid="{02ABB6F2-654A-4C44-B8A0-703DA94D9D34}"/>
    <cellStyle name="_02_Ingresos Reales 2004-2009 (16-04-10)_Salud y Pobreza 2" xfId="822" xr:uid="{F6FA87F4-2790-4B1B-8B08-E41BBBC61938}"/>
    <cellStyle name="_09_Ingresos Reales PANEL_2008-2009 (16-04-10)" xfId="3" xr:uid="{BCF1369F-5353-4E6B-8DAE-A74842D388BC}"/>
    <cellStyle name="_09_Ingresos Reales PANEL_2008-2009 (16-04-10) 2" xfId="129" xr:uid="{B1360A9B-B5BD-47A2-A843-7AFEA8714073}"/>
    <cellStyle name="_09_Ingresos Reales PANEL_2008-2009 (16-04-10) 2 2" xfId="823" xr:uid="{AF81DF28-1199-48E7-97B8-2DCDB473EE88}"/>
    <cellStyle name="_09_Ingresos Reales PANEL_2008-2009 (16-04-10) 2 2 2" xfId="824" xr:uid="{B67ED414-DA04-401D-AAB4-72318FD3FD60}"/>
    <cellStyle name="_09_Ingresos Reales PANEL_2008-2009 (16-04-10) 2 3" xfId="825" xr:uid="{EF2153CC-A5C0-4ED2-BE60-8C19B2420AA8}"/>
    <cellStyle name="_09_Ingresos Reales PANEL_2008-2009 (16-04-10) 3" xfId="826" xr:uid="{C549E49C-433D-4F81-BD91-D4B92ADEA722}"/>
    <cellStyle name="_09_Ingresos Reales PANEL_2008-2009 (16-04-10) 3 2" xfId="827" xr:uid="{25D3658F-5CDC-4CF3-877B-0D82621413CE}"/>
    <cellStyle name="_09_Ingresos Reales PANEL_2008-2009 (16-04-10)_Cuadros Nor  (2)" xfId="828" xr:uid="{C002A039-0E79-4E85-B1B4-0DA71CB473D8}"/>
    <cellStyle name="_09_Ingresos Reales PANEL_2008-2009 (16-04-10)_Cuadros Nor  (2) 2" xfId="829" xr:uid="{F3F9F740-D25E-4804-8E01-766A588C41EF}"/>
    <cellStyle name="_09_Ingresos Reales PANEL_2008-2009 (16-04-10)_DEPARTAMENTAL-NUEVO FACTOR 2010" xfId="830" xr:uid="{9C230CC5-252E-4901-BE42-13C7F4BAAE14}"/>
    <cellStyle name="_09_Ingresos Reales PANEL_2008-2009 (16-04-10)_DEPARTAMENTAL-NUEVO FACTOR 2010 2" xfId="831" xr:uid="{E789ED1F-05FF-4483-91C4-80C6550DCEB8}"/>
    <cellStyle name="_09_Ingresos Reales PANEL_2008-2009 (16-04-10)_EXCEL-DEPARTAMENTAL-Def" xfId="832" xr:uid="{BD9DE000-0080-4F68-8041-6FA95C1EE32B}"/>
    <cellStyle name="_09_Ingresos Reales PANEL_2008-2009 (16-04-10)_EXCEL-DEPARTAMENTAL-Def 2" xfId="833" xr:uid="{4A12E62C-FF61-43F5-BEC7-FCA43840E352}"/>
    <cellStyle name="_09_Ingresos Reales PANEL_2008-2009 (16-04-10)_EXCEL-DEPARTAMENTAL-Def2" xfId="834" xr:uid="{1D8EADB8-2BBA-4479-801D-E79132381129}"/>
    <cellStyle name="_09_Ingresos Reales PANEL_2008-2009 (16-04-10)_EXCEL-DEPARTAMENTAL-Def2 2" xfId="835" xr:uid="{0D02B2FF-0A59-4FA2-A8F2-DF42DFA43861}"/>
    <cellStyle name="_09_Ingresos Reales PANEL_2008-2009 (16-04-10)_Libro1 (5)" xfId="836" xr:uid="{46807030-108C-4F2C-A16B-B3D83C0AEE56}"/>
    <cellStyle name="_09_Ingresos Reales PANEL_2008-2009 (16-04-10)_Libro1 (5) 2" xfId="837" xr:uid="{124D3663-3E5A-484A-9FAB-34C0BD7E88F2}"/>
    <cellStyle name="_09_Ingresos Reales PANEL_2008-2009 (16-04-10)_Libro2 (4)" xfId="838" xr:uid="{ED8F1966-E1A5-4FF7-B572-83837E8A0FC1}"/>
    <cellStyle name="_09_Ingresos Reales PANEL_2008-2009 (16-04-10)_Libro2 (4) 2" xfId="839" xr:uid="{37D25078-8B01-475F-849D-E36BF35792B9}"/>
    <cellStyle name="_09_Ingresos Reales PANEL_2008-2009 (16-04-10)_Salud y Pobreza" xfId="840" xr:uid="{E060A90F-17A7-4A5C-A91A-8B60C81ADBFC}"/>
    <cellStyle name="_09_Ingresos Reales PANEL_2008-2009 (16-04-10)_Salud y Pobreza 2" xfId="841" xr:uid="{4A8D7463-1C38-4A9B-B899-9B78465B3766}"/>
    <cellStyle name="_1" xfId="842" xr:uid="{49CD4683-07BA-4B7B-9303-AE8B9CE7776C}"/>
    <cellStyle name="_1 2" xfId="844" xr:uid="{F33F7B99-0AC5-4201-92C8-CC5907C8FA09}"/>
    <cellStyle name="_1 2 2" xfId="846" xr:uid="{4A2B2D33-DBAF-4F64-986F-3000B2DB635F}"/>
    <cellStyle name="_1 3" xfId="848" xr:uid="{14A2E951-0FDB-4C6C-BCDA-3D7F53584395}"/>
    <cellStyle name="_1 3 2" xfId="850" xr:uid="{8351E60F-54CE-41D7-9AE1-03985C89DC79}"/>
    <cellStyle name="_1 4" xfId="852" xr:uid="{5B2C0D79-3BB1-4119-883E-20F21B132D87}"/>
    <cellStyle name="_1 4 2" xfId="854" xr:uid="{B3ED75D9-E714-4216-B897-AF3F88077846}"/>
    <cellStyle name="_1 5" xfId="856" xr:uid="{9FF38118-1961-4CF6-8F0C-6743C97C27FB}"/>
    <cellStyle name="_1 5 2" xfId="858" xr:uid="{52C1A84A-4BAA-43BE-AB63-B37B25BD8F7F}"/>
    <cellStyle name="_1 5 cap1 medio ambiente remitir ok" xfId="860" xr:uid="{6812256D-4380-4503-BC74-7A62B0579D74}"/>
    <cellStyle name="_1 5 cap1 medio ambiente remitir ok 2" xfId="861" xr:uid="{50ABD62E-130F-4DD4-B363-D590AFB33CEA}"/>
    <cellStyle name="_1 5 cap1 medio ambiente remitir ok 2 2" xfId="862" xr:uid="{2C9BB60F-8C3B-4CB7-8B79-81A752A6B947}"/>
    <cellStyle name="_1 5 cap1 medio ambiente remitir ok 3" xfId="863" xr:uid="{B486FFF8-3712-4EBA-A76F-1CD6E0821624}"/>
    <cellStyle name="_1 5 cap1 medio ambiente remitir ok 3 2" xfId="864" xr:uid="{35134FBB-802B-40A6-B842-6F2C7A08BF03}"/>
    <cellStyle name="_1 5 cap1 medio ambiente remitir ok_CUAD-TEXTO_" xfId="870" xr:uid="{FEE88E48-8FAE-494C-9866-74CF4191353C}"/>
    <cellStyle name="_1 5 cap1 medio ambiente remitir ok_CUAD-TEXTO_ 2" xfId="871" xr:uid="{8047D67D-4756-414C-A0B0-67A79CCE2E7C}"/>
    <cellStyle name="_1 5 cap1 medio ambiente remitir ok_CUAD-TEXTO_ 2 2" xfId="872" xr:uid="{F0CBB2DF-D3FC-4C8D-A56A-3CDD3EE4CA34}"/>
    <cellStyle name="_1 5 cap1 medio ambiente remitir ok_CUAD-TEXTO_ 3" xfId="873" xr:uid="{660FFBD3-2C57-4E07-9B35-B1CBF42C4150}"/>
    <cellStyle name="_1 5 cap1 medio ambiente remitir ok_CUAD-TEXTO_ 3 2" xfId="874" xr:uid="{0B5CA97D-1CAF-4196-83B5-C13F5650DF76}"/>
    <cellStyle name="_1 5 cap1 medio ambiente remitir ok_cuadros adicionales de brechas2002 y 2008 (2)" xfId="865" xr:uid="{863DD4AC-749D-433A-A2C5-258F7049DA2E}"/>
    <cellStyle name="_1 5 cap1 medio ambiente remitir ok_cuadros adicionales de brechas2002 y 2008 (2) 2" xfId="866" xr:uid="{AD1A3457-ED96-4578-AF1E-683F2FC615E9}"/>
    <cellStyle name="_1 5 cap1 medio ambiente remitir ok_cuadros adicionales de brechas2002 y 2008 (2) 2 2" xfId="867" xr:uid="{239840A9-7C48-4529-842E-ACF713702497}"/>
    <cellStyle name="_1 5 cap1 medio ambiente remitir ok_cuadros adicionales de brechas2002 y 2008 (2) 3" xfId="868" xr:uid="{B93D797D-AD07-4E2A-B408-6F7C2F156E11}"/>
    <cellStyle name="_1 5 cap1 medio ambiente remitir ok_cuadros adicionales de brechas2002 y 2008 (2) 3 2" xfId="869" xr:uid="{9B972B38-29EA-45BD-B824-AA4DBC71BDC4}"/>
    <cellStyle name="_1 5 cap1 medio ambiente remitir ok_GRAFICOS ODM" xfId="875" xr:uid="{F9909CEC-C741-4440-9FC9-242480B10B4F}"/>
    <cellStyle name="_1 5 cap1 medio ambiente remitir ok_GRAFICOS ODM 2" xfId="876" xr:uid="{65D74618-7B32-47E3-BCD6-F5FDA17EE8E4}"/>
    <cellStyle name="_1 5 cap1 medio ambiente remitir ok_Libro2" xfId="877" xr:uid="{75A9A1E3-ACE9-46DB-A118-1470F5FFEFA0}"/>
    <cellStyle name="_1 5 cap1 medio ambiente remitir ok_Libro2 2" xfId="878" xr:uid="{2BC5930B-174D-4F0D-87C6-36B8042340E6}"/>
    <cellStyle name="_1 5 cap1 medio ambiente remitir ok_Libro2 2 2" xfId="879" xr:uid="{99C08028-7F9E-494B-AED6-DA6791853AEE}"/>
    <cellStyle name="_1 5 cap1 medio ambiente remitir ok_Libro2 3" xfId="880" xr:uid="{398AF641-1F12-4E69-8BFE-A946B1805BA5}"/>
    <cellStyle name="_1 5 cap1 medio ambiente remitir ok_Libro2 3 2" xfId="881" xr:uid="{6A98CB60-70FF-4E28-BE46-55C1EBC6A0B2}"/>
    <cellStyle name="_1 5 cap1 medio ambiente remitir ok_solicita datos para el 2007-minedu remitio" xfId="882" xr:uid="{E17F8EA3-2CE5-4090-B026-B2E8B83D74AC}"/>
    <cellStyle name="_1 5 cap1 medio ambiente remitir ok_solicita datos para el 2007-minedu remitio 2" xfId="883" xr:uid="{A1228E94-0A0A-45C1-9D07-F9FC67D2B474}"/>
    <cellStyle name="_1 5 cap1 medio ambiente remitir ok_solicita datos para el 2007-minedu remitio 2 2" xfId="884" xr:uid="{E3456A28-84A3-4E6C-8C90-881C13480AF2}"/>
    <cellStyle name="_1 5 cap1 medio ambiente remitir ok_solicita datos para el 2007-minedu remitio 3" xfId="885" xr:uid="{10AED034-E7A1-4FC5-AC32-4EA225CB02FF}"/>
    <cellStyle name="_1 5 cap1 medio ambiente remitir ok_solicita datos para el 2007-minedu remitio 3 2" xfId="886" xr:uid="{47E7AF19-1740-45EB-85BD-445F46F0D952}"/>
    <cellStyle name="_1 6" xfId="887" xr:uid="{28BBC6A2-8E31-4094-86EA-CB9334F49DF6}"/>
    <cellStyle name="_1 6 2" xfId="889" xr:uid="{55513C63-F12B-472D-A359-A6BE2922C9CE}"/>
    <cellStyle name="_1 7" xfId="891" xr:uid="{2722CFBC-8D0A-4A96-A921-4D9A6154BB28}"/>
    <cellStyle name="_1 7 2" xfId="893" xr:uid="{D34E6FF8-FAE7-4329-98AE-70069B00D751}"/>
    <cellStyle name="_1 8" xfId="895" xr:uid="{8E5ABB89-4E22-4276-A801-57C4A00C8F80}"/>
    <cellStyle name="_1 8 2" xfId="897" xr:uid="{EC7CE938-985D-4D1F-88C6-718B9B49FB9B}"/>
    <cellStyle name="_1 9" xfId="899" xr:uid="{51E7F8DE-A71B-49F5-87F9-EAA85274FB7A}"/>
    <cellStyle name="_1 9 2" xfId="901" xr:uid="{93AE7938-15B2-45F8-B275-9EFAF6D169CA}"/>
    <cellStyle name="_1_CUAD-TEXTO_" xfId="928" xr:uid="{E869972D-19DC-4531-851F-619CCA041425}"/>
    <cellStyle name="_1_CUAD-TEXTO_ 2" xfId="930" xr:uid="{19F9409D-5111-4176-86DD-D5DAAA00DC92}"/>
    <cellStyle name="_1_CUAD-TEXTO_ 2 2" xfId="932" xr:uid="{F4F38169-ED44-4885-B5C8-A70DD83BFF3F}"/>
    <cellStyle name="_1_CUAD-TEXTO_ 3" xfId="934" xr:uid="{5CD9FB8D-92D2-40EF-9939-8532ED4248A0}"/>
    <cellStyle name="_1_CUAD-TEXTO_ 3 2" xfId="936" xr:uid="{1CE0E178-911C-4A7C-99AD-131ADAB51F59}"/>
    <cellStyle name="_1_CUAD-TEXTO_ 4" xfId="938" xr:uid="{BE1054F0-6C13-4925-AA6B-2FEF0AB98EF8}"/>
    <cellStyle name="_1_CUAD-TEXTO_ 4 2" xfId="940" xr:uid="{0EDC08D8-BD11-47C5-B0D3-F70AED04566E}"/>
    <cellStyle name="_1_CUAD-TEXTO_ 5" xfId="942" xr:uid="{581DDCCD-39E8-48BA-A62E-9B0B0EE4C0F6}"/>
    <cellStyle name="_1_CUAD-TEXTO_ 5 2" xfId="944" xr:uid="{E91A0B73-D41B-4C0C-85D1-065CEEF39D0A}"/>
    <cellStyle name="_1_cuadros adicionales de brechas2002 y 2008 (2)" xfId="910" xr:uid="{44F83DCC-E964-46A6-A3CA-85CCAEED3072}"/>
    <cellStyle name="_1_cuadros adicionales de brechas2002 y 2008 (2) 2" xfId="912" xr:uid="{A808AD06-167F-46A5-A7F3-B0F110E85BAE}"/>
    <cellStyle name="_1_cuadros adicionales de brechas2002 y 2008 (2) 2 2" xfId="914" xr:uid="{344063C0-DAF7-4131-882D-21680D418A01}"/>
    <cellStyle name="_1_cuadros adicionales de brechas2002 y 2008 (2) 3" xfId="916" xr:uid="{B0D9A75B-8B62-49A3-9D44-CFE9E8C3D9F6}"/>
    <cellStyle name="_1_cuadros adicionales de brechas2002 y 2008 (2) 3 2" xfId="918" xr:uid="{AA7AB2D3-CDE2-47CA-927E-2940660BB2D8}"/>
    <cellStyle name="_1_cuadros adicionales de brechas2002 y 2008 (2) 4" xfId="920" xr:uid="{121A1371-AC0C-40BE-A686-2E891593BEE0}"/>
    <cellStyle name="_1_cuadros adicionales de brechas2002 y 2008 (2) 4 2" xfId="922" xr:uid="{64C68F6E-BD46-4A9C-8E8D-F7CCC537A5B4}"/>
    <cellStyle name="_1_cuadros adicionales de brechas2002 y 2008 (2) 5" xfId="924" xr:uid="{04CA05AF-158A-4F1A-8DB0-F1C4494C9885}"/>
    <cellStyle name="_1_cuadros adicionales de brechas2002 y 2008 (2) 5 2" xfId="926" xr:uid="{D257411C-C26F-4535-A235-75355AC0248F}"/>
    <cellStyle name="_1_GRAFICOS ODM" xfId="946" xr:uid="{1C923992-76BE-4EB8-BF05-9254AC260BBE}"/>
    <cellStyle name="_1_GRAFICOS ODM 2" xfId="948" xr:uid="{2A8B8968-A199-4D53-AC21-A8D6B258ECD0}"/>
    <cellStyle name="_1_Libro2" xfId="950" xr:uid="{0ECE9D19-82DB-4A1E-BF47-00140208E37B}"/>
    <cellStyle name="_1_Libro2 2" xfId="952" xr:uid="{40A0496E-4450-4E4B-8A4D-432A9B7F7812}"/>
    <cellStyle name="_1_Libro2 2 2" xfId="954" xr:uid="{612EFB80-1AA2-4115-B2E1-5D89358BBD78}"/>
    <cellStyle name="_1_Libro2 3" xfId="956" xr:uid="{89225AD3-F621-4EC6-A9B7-5CF5C1807D99}"/>
    <cellStyle name="_1_Libro2 3 2" xfId="958" xr:uid="{D08FFE0E-3D78-44BA-BD83-A286A04BC33C}"/>
    <cellStyle name="_1_Libro2 4" xfId="960" xr:uid="{F108BBB2-02BC-4061-920F-DAC8FF4A6ABB}"/>
    <cellStyle name="_1_Libro2 4 2" xfId="962" xr:uid="{7C2DA9B0-FE10-44CF-BA2B-46848C1AA104}"/>
    <cellStyle name="_1_Libro2 5" xfId="964" xr:uid="{9F6E7FAF-469B-49E1-8B01-F0874CF4F71D}"/>
    <cellStyle name="_1_Libro2 5 2" xfId="966" xr:uid="{B79CCFB2-33D8-4C9C-B60B-0FDEAB57ABFE}"/>
    <cellStyle name="_1_solicita datos para el 2007-minedu remitio" xfId="968" xr:uid="{BD7002AD-6643-4921-9920-F92DA8129D78}"/>
    <cellStyle name="_1_solicita datos para el 2007-minedu remitio 2" xfId="970" xr:uid="{A267197F-25EB-4649-BCED-A6EF180204CE}"/>
    <cellStyle name="_1_solicita datos para el 2007-minedu remitio 2 2" xfId="972" xr:uid="{E901ED3F-9414-4B94-94D9-F3B233D9F9A3}"/>
    <cellStyle name="_1_solicita datos para el 2007-minedu remitio 3" xfId="974" xr:uid="{674803AF-5DB7-415A-B758-B83E6BA0C373}"/>
    <cellStyle name="_1_solicita datos para el 2007-minedu remitio 3 2" xfId="976" xr:uid="{C0BDE8F9-F9A0-4DEC-B617-3F3F3E73F511}"/>
    <cellStyle name="_1_solicita datos para el 2007-minedu remitio 4" xfId="978" xr:uid="{C0A17093-FB7B-490D-8BD0-831C4422D523}"/>
    <cellStyle name="_1_solicita datos para el 2007-minedu remitio 4 2" xfId="980" xr:uid="{918AB63D-B9F3-4C42-8DD8-43003803BC09}"/>
    <cellStyle name="_1_solicita datos para el 2007-minedu remitio 5" xfId="982" xr:uid="{0ADA5653-816A-45EA-8C93-BF944D5C51FD}"/>
    <cellStyle name="_1_solicita datos para el 2007-minedu remitio 5 2" xfId="984" xr:uid="{F7065383-BA9C-4C78-B8B0-8A0898A37B91}"/>
    <cellStyle name="_1-" xfId="843" xr:uid="{0F2C4986-8611-414E-A832-3CC8D7F78010}"/>
    <cellStyle name="_1- 2" xfId="845" xr:uid="{9ADABBA9-91F6-4665-BE67-DA621984A330}"/>
    <cellStyle name="_1- 2 2" xfId="847" xr:uid="{1DFAC4C0-00CD-4EEB-ADAA-8C47E531F1DF}"/>
    <cellStyle name="_1- 3" xfId="849" xr:uid="{ED014D46-A7DF-4D1E-BFB9-7BF941249611}"/>
    <cellStyle name="_1- 3 2" xfId="851" xr:uid="{7E898C47-10D9-4484-902D-ED1D15B0E02E}"/>
    <cellStyle name="_1- 4" xfId="853" xr:uid="{40119F02-23B7-41A7-90CF-B92395607F8D}"/>
    <cellStyle name="_1- 4 2" xfId="855" xr:uid="{2710C2B0-6A8D-4498-85F7-7312AD1C519D}"/>
    <cellStyle name="_1- 5" xfId="857" xr:uid="{14E5136F-A210-4FD1-BB49-841AF2A4A348}"/>
    <cellStyle name="_1- 5 2" xfId="859" xr:uid="{023A459C-F93C-4DFD-982E-A7C11C297B1B}"/>
    <cellStyle name="_1- 6" xfId="888" xr:uid="{41AF955D-4FD4-463F-B327-309D99415622}"/>
    <cellStyle name="_1- 6 2" xfId="890" xr:uid="{4449278F-FB8B-4A5F-9EF1-A0B571569AEE}"/>
    <cellStyle name="_1- 7" xfId="892" xr:uid="{914AFCF3-E04E-4CD1-A9E0-729BF621F699}"/>
    <cellStyle name="_1- 7 2" xfId="894" xr:uid="{5CD148A8-C593-4FA4-B36A-BA6CAB3D6568}"/>
    <cellStyle name="_1- 8" xfId="896" xr:uid="{B2968872-68CE-4558-9C29-2FC80379087D}"/>
    <cellStyle name="_1- 8 2" xfId="898" xr:uid="{971FDB52-79CE-443F-A572-DED010566403}"/>
    <cellStyle name="_1- 9" xfId="900" xr:uid="{BB023672-E9CA-4886-A676-B61940601E58}"/>
    <cellStyle name="_1- 9 2" xfId="902" xr:uid="{2BC3DD36-3107-46E7-AC4F-3AF130D19742}"/>
    <cellStyle name="_1-_1-UIRN-UTSIGnov-2008" xfId="903" xr:uid="{4C371D2D-BF33-4C59-9695-9AC294E91DBE}"/>
    <cellStyle name="_1-_1-UIRN-UTSIGnov-2008 2" xfId="904" xr:uid="{5D2D96ED-94A5-4EAC-A384-7CB49A846E19}"/>
    <cellStyle name="_1-_1-UIRN-UTSIGnov-2008 2 2" xfId="905" xr:uid="{0089E752-6F8C-4D54-8E55-1420437F731F}"/>
    <cellStyle name="_1-_1-UIRN-UTSIGnov-2008 3" xfId="906" xr:uid="{F0ED6D9D-94B3-4FBC-AF2A-2485C06F5970}"/>
    <cellStyle name="_1-_1-UIRN-UTSIGnov-2008 3 2" xfId="907" xr:uid="{368DF62D-015A-4B93-B1DD-8EE395A92E67}"/>
    <cellStyle name="_1-_1-UIRN-UTSIGnov-2008_GRAFICOS ODM" xfId="908" xr:uid="{67475A08-BC29-495E-B221-1ABFA13990E9}"/>
    <cellStyle name="_1-_1-UIRN-UTSIGnov-2008_GRAFICOS ODM 2" xfId="909" xr:uid="{50694FFD-A1B8-4A14-94C3-0232D43C146B}"/>
    <cellStyle name="_1-_CUAD-TEXTO_" xfId="929" xr:uid="{4FF4C189-5D51-404C-8DED-6FE89B8E0C3F}"/>
    <cellStyle name="_1-_CUAD-TEXTO_ 2" xfId="931" xr:uid="{7DAAFE97-0B54-4AC0-8271-3F0BAA8C9307}"/>
    <cellStyle name="_1-_CUAD-TEXTO_ 2 2" xfId="933" xr:uid="{09AB8F66-765C-46A2-8363-58B4057949BD}"/>
    <cellStyle name="_1-_CUAD-TEXTO_ 3" xfId="935" xr:uid="{DBB32482-EF21-4D94-B346-3927DCB95EC8}"/>
    <cellStyle name="_1-_CUAD-TEXTO_ 3 2" xfId="937" xr:uid="{48BDBD0F-6F05-4968-9DCE-271241F2C122}"/>
    <cellStyle name="_1-_CUAD-TEXTO_ 4" xfId="939" xr:uid="{83FC4EF5-A8CC-4B7C-A538-2BA4B7F04678}"/>
    <cellStyle name="_1-_CUAD-TEXTO_ 4 2" xfId="941" xr:uid="{3B6368A0-1769-4E70-84A7-DD9E210050ED}"/>
    <cellStyle name="_1-_CUAD-TEXTO_ 5" xfId="943" xr:uid="{B45AC23E-4D9E-4EC1-82CA-91700E892DA5}"/>
    <cellStyle name="_1-_CUAD-TEXTO_ 5 2" xfId="945" xr:uid="{73EDBC92-94AF-40EA-A710-094605669874}"/>
    <cellStyle name="_1-_cuadros adicionales de brechas2002 y 2008 (2)" xfId="911" xr:uid="{1B421E3D-C386-469D-88BE-A1C660339AD4}"/>
    <cellStyle name="_1-_cuadros adicionales de brechas2002 y 2008 (2) 2" xfId="913" xr:uid="{7D8597D9-BFA9-4D5B-9C5E-670D068EED29}"/>
    <cellStyle name="_1-_cuadros adicionales de brechas2002 y 2008 (2) 2 2" xfId="915" xr:uid="{3633B3E4-EA5E-4153-B000-1DF6672BE725}"/>
    <cellStyle name="_1-_cuadros adicionales de brechas2002 y 2008 (2) 3" xfId="917" xr:uid="{4BC86048-ED62-408B-84D3-42608F315720}"/>
    <cellStyle name="_1-_cuadros adicionales de brechas2002 y 2008 (2) 3 2" xfId="919" xr:uid="{FD829EF7-D784-46C4-B763-77B8DF4745A7}"/>
    <cellStyle name="_1-_cuadros adicionales de brechas2002 y 2008 (2) 4" xfId="921" xr:uid="{6F65B4DA-5ACD-479E-A197-1DABC12A3D27}"/>
    <cellStyle name="_1-_cuadros adicionales de brechas2002 y 2008 (2) 4 2" xfId="923" xr:uid="{E1BD5DC0-26D7-49E3-A95E-50E6B9F30CD0}"/>
    <cellStyle name="_1-_cuadros adicionales de brechas2002 y 2008 (2) 5" xfId="925" xr:uid="{9F7FCC3C-B416-4BFC-BE03-CEC1308E62FE}"/>
    <cellStyle name="_1-_cuadros adicionales de brechas2002 y 2008 (2) 5 2" xfId="927" xr:uid="{AD322172-0291-4AB4-99BC-CAFB740439AC}"/>
    <cellStyle name="_1-_GRAFICOS ODM" xfId="947" xr:uid="{36B0F8BC-2B72-42A1-AE55-25731568EA01}"/>
    <cellStyle name="_1-_GRAFICOS ODM 2" xfId="949" xr:uid="{95F3AA45-AC27-40B9-B3F7-7955ABDCD382}"/>
    <cellStyle name="_1-_Libro2" xfId="951" xr:uid="{C59C37AA-852D-42CF-8B4F-E0B22905B0A2}"/>
    <cellStyle name="_1-_Libro2 2" xfId="953" xr:uid="{345C39DC-6136-4EF1-8BD3-CDF22A0E0DD1}"/>
    <cellStyle name="_1-_Libro2 2 2" xfId="955" xr:uid="{1FBFEAB5-EE37-4EE7-BF63-33F51336429E}"/>
    <cellStyle name="_1-_Libro2 3" xfId="957" xr:uid="{295E6EA9-264E-4E25-ACAC-5DFF4672E965}"/>
    <cellStyle name="_1-_Libro2 3 2" xfId="959" xr:uid="{C4E81DDE-6DAA-4314-BE40-936F0BC0BF56}"/>
    <cellStyle name="_1-_Libro2 4" xfId="961" xr:uid="{75AF79A2-C5BD-4D7D-84B0-30A518C86D8B}"/>
    <cellStyle name="_1-_Libro2 4 2" xfId="963" xr:uid="{D5879FBB-C10A-4257-B9DE-961EF767A686}"/>
    <cellStyle name="_1-_Libro2 5" xfId="965" xr:uid="{E6BBE35D-9AE3-4B12-B3A3-A82F87157DF7}"/>
    <cellStyle name="_1-_Libro2 5 2" xfId="967" xr:uid="{9723A785-F72F-4D5D-80B4-F1298BBE9D11}"/>
    <cellStyle name="_1-_solicita datos para el 2007-minedu remitio" xfId="969" xr:uid="{250B25E6-B448-4FEC-AF29-3B476186C6BE}"/>
    <cellStyle name="_1-_solicita datos para el 2007-minedu remitio 2" xfId="971" xr:uid="{72E9CB67-8FF5-422D-99DB-85C3A01612B2}"/>
    <cellStyle name="_1-_solicita datos para el 2007-minedu remitio 2 2" xfId="973" xr:uid="{5C0C665E-BEBF-4335-8661-477113AC194F}"/>
    <cellStyle name="_1-_solicita datos para el 2007-minedu remitio 3" xfId="975" xr:uid="{A0965099-BCC5-4E32-AEB7-6C89FB6793D3}"/>
    <cellStyle name="_1-_solicita datos para el 2007-minedu remitio 3 2" xfId="977" xr:uid="{E0D0AB5F-757C-41C6-B840-FD516A3D4A06}"/>
    <cellStyle name="_1-_solicita datos para el 2007-minedu remitio 4" xfId="979" xr:uid="{DD12D682-3D7C-4BAB-BD0D-11334E1F95EF}"/>
    <cellStyle name="_1-_solicita datos para el 2007-minedu remitio 4 2" xfId="981" xr:uid="{688F34A2-DB5A-4570-B490-BAB954036BFC}"/>
    <cellStyle name="_1-_solicita datos para el 2007-minedu remitio 5" xfId="983" xr:uid="{D22BDB33-2F4E-4F1A-8B71-4F5A02722591}"/>
    <cellStyle name="_1-_solicita datos para el 2007-minedu remitio 5 2" xfId="985" xr:uid="{40E4932C-D564-4257-A9BE-D8E2CDF5EEBA}"/>
    <cellStyle name="_1-TERRITORIO Y SUELO-2008-ok" xfId="1093" xr:uid="{A8D05F51-2065-4D18-8D35-58EC0E7E440F}"/>
    <cellStyle name="_1-TERRITORIO Y SUELO-2008-ok 2" xfId="1094" xr:uid="{E9827125-CE5E-4692-B6A3-70257044D6F2}"/>
    <cellStyle name="_1-TERRITORIO Y SUELO-2008-ok 2 2" xfId="1095" xr:uid="{0863B888-AB42-44BB-9005-B0E720500477}"/>
    <cellStyle name="_1-TERRITORIO Y SUELO-2008-ok 3" xfId="1096" xr:uid="{CD1C77D6-E420-4E05-9584-3DB20E50A665}"/>
    <cellStyle name="_1-TERRITORIO Y SUELO-2008-ok 3 2" xfId="1097" xr:uid="{2D6A50E6-4326-475B-AC23-9B90271C0C74}"/>
    <cellStyle name="_1-TERRITORIO Y SUELO-2008-ok_1-UIRN-UTSIGnov-2008" xfId="1098" xr:uid="{0BF15F08-A4A0-43B1-A2F3-753751A6B17E}"/>
    <cellStyle name="_1-TERRITORIO Y SUELO-2008-ok_1-UIRN-UTSIGnov-2008 2" xfId="1099" xr:uid="{865B68F3-041C-47BC-8B94-EDFE8A60638F}"/>
    <cellStyle name="_1-TERRITORIO Y SUELO-2008-ok_1-UIRN-UTSIGnov-2008 2 2" xfId="1100" xr:uid="{540DAC3C-6851-4870-9A7C-CEB42439FB3F}"/>
    <cellStyle name="_1-TERRITORIO Y SUELO-2008-ok_1-UIRN-UTSIGnov-2008 3" xfId="1101" xr:uid="{A48B0B52-5599-43D9-A7B6-D2E42CB049D3}"/>
    <cellStyle name="_1-TERRITORIO Y SUELO-2008-ok_1-UIRN-UTSIGnov-2008 3 2" xfId="1102" xr:uid="{C84ACA94-3143-4D31-B6E5-345A5EFA129E}"/>
    <cellStyle name="_1-TERRITORIO Y SUELO-2008-ok_1-UIRN-UTSIGnov-2008_GRAFICOS ODM" xfId="1103" xr:uid="{6CF7C836-2EF6-4922-B660-66729F3FEC41}"/>
    <cellStyle name="_1-TERRITORIO Y SUELO-2008-ok_1-UIRN-UTSIGnov-2008_GRAFICOS ODM 2" xfId="1104" xr:uid="{C912EFAC-06FC-4D69-8EAC-2B8607A36A41}"/>
    <cellStyle name="_1-TERRITORIO Y SUELO-2008-ok_CUAD-TEXTO_" xfId="1110" xr:uid="{F347A37F-1ED5-4C3A-A0CA-518F76B9F7E5}"/>
    <cellStyle name="_1-TERRITORIO Y SUELO-2008-ok_CUAD-TEXTO_ 2" xfId="1111" xr:uid="{77A09B8E-842F-4DC5-B7F1-FB7D018EB443}"/>
    <cellStyle name="_1-TERRITORIO Y SUELO-2008-ok_CUAD-TEXTO_ 2 2" xfId="1112" xr:uid="{BF7791DC-A809-4E65-AD97-7DC953E83479}"/>
    <cellStyle name="_1-TERRITORIO Y SUELO-2008-ok_CUAD-TEXTO_ 3" xfId="1113" xr:uid="{52CB8863-4B74-440B-BEA0-C91B1C0D8E6C}"/>
    <cellStyle name="_1-TERRITORIO Y SUELO-2008-ok_CUAD-TEXTO_ 3 2" xfId="1114" xr:uid="{F146BED5-F466-4057-95DF-8D213EC2730B}"/>
    <cellStyle name="_1-TERRITORIO Y SUELO-2008-ok_cuadros adicionales de brechas2002 y 2008 (2)" xfId="1105" xr:uid="{096891CC-B7AD-4DED-A112-4EB55EB1036A}"/>
    <cellStyle name="_1-TERRITORIO Y SUELO-2008-ok_cuadros adicionales de brechas2002 y 2008 (2) 2" xfId="1106" xr:uid="{318A1BB0-478D-4701-9979-0B7809F9B9C5}"/>
    <cellStyle name="_1-TERRITORIO Y SUELO-2008-ok_cuadros adicionales de brechas2002 y 2008 (2) 2 2" xfId="1107" xr:uid="{E39CCA1B-21E5-4F22-9C2F-6AAC485E97F9}"/>
    <cellStyle name="_1-TERRITORIO Y SUELO-2008-ok_cuadros adicionales de brechas2002 y 2008 (2) 3" xfId="1108" xr:uid="{DA1A9237-58AE-4991-83DA-1F69F80178B6}"/>
    <cellStyle name="_1-TERRITORIO Y SUELO-2008-ok_cuadros adicionales de brechas2002 y 2008 (2) 3 2" xfId="1109" xr:uid="{F80BF408-7280-4A5E-9797-7DC3636B82DB}"/>
    <cellStyle name="_1-TERRITORIO Y SUELO-2008-ok_GRAFICOS ODM" xfId="1115" xr:uid="{1DFE244A-FC54-4178-AA12-9C3099E62098}"/>
    <cellStyle name="_1-TERRITORIO Y SUELO-2008-ok_GRAFICOS ODM 2" xfId="1116" xr:uid="{BA89638A-5366-4117-9506-25EA4A66D32F}"/>
    <cellStyle name="_1-TERRITORIO Y SUELO-2008-ok_Libro2" xfId="1117" xr:uid="{040ECCEA-C907-4253-A0EA-4ED3AF0C6AD6}"/>
    <cellStyle name="_1-TERRITORIO Y SUELO-2008-ok_Libro2 2" xfId="1118" xr:uid="{B4356047-ED71-4ABE-9261-8DEDC176E594}"/>
    <cellStyle name="_1-TERRITORIO Y SUELO-2008-ok_Libro2 2 2" xfId="1119" xr:uid="{162B2DE7-E3FD-4F86-A8F8-3D3C52633BB9}"/>
    <cellStyle name="_1-TERRITORIO Y SUELO-2008-ok_Libro2 3" xfId="1120" xr:uid="{9CE9B822-C1E6-47F6-B52A-AC903E4B74D6}"/>
    <cellStyle name="_1-TERRITORIO Y SUELO-2008-ok_Libro2 3 2" xfId="1121" xr:uid="{DEA5DDCF-729A-4E82-8A86-54459B5F7C33}"/>
    <cellStyle name="_1-TERRITORIO Y SUELO-2008-ok_solicita datos para el 2007-minedu remitio" xfId="1122" xr:uid="{5F5F4B98-0C0C-4CEC-8E6D-EBE632248824}"/>
    <cellStyle name="_1-TERRITORIO Y SUELO-2008-ok_solicita datos para el 2007-minedu remitio 2" xfId="1123" xr:uid="{42311425-FB33-4214-B62D-3EBA3D302609}"/>
    <cellStyle name="_1-TERRITORIO Y SUELO-2008-ok_solicita datos para el 2007-minedu remitio 2 2" xfId="1124" xr:uid="{2974C8F4-65A4-4C70-82B1-E6140EDAEDF4}"/>
    <cellStyle name="_1-TERRITORIO Y SUELO-2008-ok_solicita datos para el 2007-minedu remitio 3" xfId="1125" xr:uid="{9A44BE07-9933-4536-AAF4-740B6CCB7ECB}"/>
    <cellStyle name="_1-TERRITORIO Y SUELO-2008-ok_solicita datos para el 2007-minedu remitio 3 2" xfId="1126" xr:uid="{6E6E252B-97AF-470E-931C-AEAA1206784E}"/>
    <cellStyle name="_10-" xfId="986" xr:uid="{AAB60356-6216-485B-B03D-70958189ACB8}"/>
    <cellStyle name="_10- 2" xfId="987" xr:uid="{A4274927-0392-4D0A-84A4-9D7FBF079A49}"/>
    <cellStyle name="_10- 2 2" xfId="988" xr:uid="{D49DACA4-08A4-4174-A255-5E2F79725674}"/>
    <cellStyle name="_10- 3" xfId="989" xr:uid="{160ADBB5-D5FF-429E-A769-EC792F4C9489}"/>
    <cellStyle name="_10- 3 2" xfId="990" xr:uid="{3DBA863E-6E59-4C00-9A40-D0220E528003}"/>
    <cellStyle name="_10-_1-UIRN-UTSIGnov-2008" xfId="996" xr:uid="{85FFD012-DB28-40A2-B79B-F00890AF1511}"/>
    <cellStyle name="_10-_1-UIRN-UTSIGnov-2008 2" xfId="997" xr:uid="{6EAF624C-1CA6-44C4-8FCF-2B6A0A4F8458}"/>
    <cellStyle name="_10-_1-UIRN-UTSIGnov-2008 2 2" xfId="998" xr:uid="{20019E3A-06CB-4392-A6EE-449F2942F257}"/>
    <cellStyle name="_10-_1-UIRN-UTSIGnov-2008 3" xfId="999" xr:uid="{F99B5512-6E87-4226-96FD-E39AB5554840}"/>
    <cellStyle name="_10-_1-UIRN-UTSIGnov-2008 3 2" xfId="1000" xr:uid="{BAD11131-38F8-40E4-8BB8-E048689DA59F}"/>
    <cellStyle name="_10-_1-UIRN-UTSIGnov-2008_GRAFICOS ODM" xfId="1001" xr:uid="{4D40DF89-299F-4843-87F6-01FD8935C302}"/>
    <cellStyle name="_10-_1-UIRN-UTSIGnov-2008_GRAFICOS ODM 2" xfId="1002" xr:uid="{E5689E0F-292D-4E98-B67B-8FF33DD129BF}"/>
    <cellStyle name="_10-_CUAD-TEXTO_" xfId="1008" xr:uid="{4CAFBD31-4005-4A38-AED1-99B8EB9BFF3F}"/>
    <cellStyle name="_10-_CUAD-TEXTO_ 2" xfId="1009" xr:uid="{C2298FC3-D388-4863-8BE6-BF8EB5C1766F}"/>
    <cellStyle name="_10-_CUAD-TEXTO_ 2 2" xfId="1010" xr:uid="{490C8B3E-596B-495F-979E-6E0ABAF60FD3}"/>
    <cellStyle name="_10-_CUAD-TEXTO_ 3" xfId="1011" xr:uid="{1F0E0CDE-59AF-4748-8345-63EF50299429}"/>
    <cellStyle name="_10-_CUAD-TEXTO_ 3 2" xfId="1012" xr:uid="{935D1FF8-7C7E-45F6-A078-5E7E758DE016}"/>
    <cellStyle name="_10-_cuadros adicionales de brechas2002 y 2008 (2)" xfId="1003" xr:uid="{7CE41E51-29AC-469B-8B7F-BE502910B418}"/>
    <cellStyle name="_10-_cuadros adicionales de brechas2002 y 2008 (2) 2" xfId="1004" xr:uid="{5A786C10-B500-475D-AF36-715D372CE255}"/>
    <cellStyle name="_10-_cuadros adicionales de brechas2002 y 2008 (2) 2 2" xfId="1005" xr:uid="{969FECFB-CB48-4333-B113-E13CB07C395A}"/>
    <cellStyle name="_10-_cuadros adicionales de brechas2002 y 2008 (2) 3" xfId="1006" xr:uid="{5E4659A6-94C7-4C59-AE53-D1E5A47F7A0C}"/>
    <cellStyle name="_10-_cuadros adicionales de brechas2002 y 2008 (2) 3 2" xfId="1007" xr:uid="{FBE74E22-3769-484E-A8CA-50041E48C7CD}"/>
    <cellStyle name="_10-_GRAFICOS ODM" xfId="1013" xr:uid="{779EDFD3-27AC-4B6B-A513-E6B2C47384AB}"/>
    <cellStyle name="_10-_GRAFICOS ODM 2" xfId="1014" xr:uid="{008E1053-002D-4B81-8744-B587F0ED1978}"/>
    <cellStyle name="_10-_Libro2" xfId="1015" xr:uid="{1B4A743C-51C7-4776-BB6D-6EF7E4A58491}"/>
    <cellStyle name="_10-_Libro2 2" xfId="1016" xr:uid="{2D45D94B-98EE-41C5-9841-2CD04B314951}"/>
    <cellStyle name="_10-_Libro2 2 2" xfId="1017" xr:uid="{7B69B37C-3A97-43F3-A6CA-2CDB71502A1D}"/>
    <cellStyle name="_10-_Libro2 3" xfId="1018" xr:uid="{F56294AC-DFB8-45ED-993E-37D853A245FC}"/>
    <cellStyle name="_10-_Libro2 3 2" xfId="1019" xr:uid="{45FF963E-FD42-4B1B-8B45-8BBCDC12DE7E}"/>
    <cellStyle name="_10-_solicita datos para el 2007-minedu remitio" xfId="1020" xr:uid="{2841C873-A37E-4A80-9CA9-C233278F8781}"/>
    <cellStyle name="_10-_solicita datos para el 2007-minedu remitio 2" xfId="1021" xr:uid="{038AD48E-8A16-467F-9F3C-59413D4204E7}"/>
    <cellStyle name="_10-_solicita datos para el 2007-minedu remitio 2 2" xfId="1022" xr:uid="{7ED80DE7-EC0D-4CBD-BA3D-048F8D8BC65A}"/>
    <cellStyle name="_10-_solicita datos para el 2007-minedu remitio 3" xfId="1023" xr:uid="{012B5496-1A1B-4D06-B99F-53A45D22A94D}"/>
    <cellStyle name="_10-_solicita datos para el 2007-minedu remitio 3 2" xfId="1024" xr:uid="{42A618AC-1C8C-41B3-B187-F45841CBAF89}"/>
    <cellStyle name="_10-CALENTAMIENTOGLOBAL" xfId="1025" xr:uid="{EAF38379-3BC8-4582-AE09-34C623C18C66}"/>
    <cellStyle name="_10-CALENTAMIENTOGLOBAL 2" xfId="1026" xr:uid="{2F5DD245-F342-4C0C-B586-2EE0F1CF3AE6}"/>
    <cellStyle name="_10-CALENTAMIENTOGLOBAL 2 2" xfId="1027" xr:uid="{F5D32DF8-1D8A-4025-BB61-0E467770FF0F}"/>
    <cellStyle name="_10-CALENTAMIENTOGLOBAL 3" xfId="1028" xr:uid="{F1BAF7EF-6C5B-4AB2-A800-6129CCF1F8A8}"/>
    <cellStyle name="_10-CALENTAMIENTOGLOBAL 3 2" xfId="1029" xr:uid="{B1F6BAAF-C680-4C11-A9D6-B3D10E27B97F}"/>
    <cellStyle name="_10-CALENTAMIENTOGLOBAL_1-UIRN-UTSIGnov-2008" xfId="1030" xr:uid="{565D1268-4443-4BF4-8795-6A8E8227099E}"/>
    <cellStyle name="_10-CALENTAMIENTOGLOBAL_1-UIRN-UTSIGnov-2008 2" xfId="1031" xr:uid="{32F23277-3EE7-405F-849D-42E301A722BB}"/>
    <cellStyle name="_10-CALENTAMIENTOGLOBAL_1-UIRN-UTSIGnov-2008 2 2" xfId="1032" xr:uid="{DC4E3E93-30D5-4B77-9CA6-B9AB302D6C37}"/>
    <cellStyle name="_10-CALENTAMIENTOGLOBAL_1-UIRN-UTSIGnov-2008 3" xfId="1033" xr:uid="{F4A8DDB1-728A-4793-9D45-137017D25D28}"/>
    <cellStyle name="_10-CALENTAMIENTOGLOBAL_1-UIRN-UTSIGnov-2008 3 2" xfId="1034" xr:uid="{8E59C626-D636-46A5-82FB-6A454EA61EDB}"/>
    <cellStyle name="_10-CALENTAMIENTOGLOBAL_1-UIRN-UTSIGnov-2008_GRAFICOS ODM" xfId="1035" xr:uid="{23214F3D-1CE8-41CF-84DF-C4D846F1FA9E}"/>
    <cellStyle name="_10-CALENTAMIENTOGLOBAL_1-UIRN-UTSIGnov-2008_GRAFICOS ODM 2" xfId="1036" xr:uid="{60BC73DB-6F70-4530-A659-A6D725A5F79E}"/>
    <cellStyle name="_10-CALENTAMIENTOGLOBAL_CUAD-TEXTO_" xfId="1042" xr:uid="{C9396205-23B4-4D6C-B0D9-72E33D0E730D}"/>
    <cellStyle name="_10-CALENTAMIENTOGLOBAL_CUAD-TEXTO_ 2" xfId="1043" xr:uid="{890A76B5-5D64-47F4-9A63-95F5E85E2D18}"/>
    <cellStyle name="_10-CALENTAMIENTOGLOBAL_CUAD-TEXTO_ 2 2" xfId="1044" xr:uid="{F50DBB40-CD25-4676-A15B-A8C9318EA1D9}"/>
    <cellStyle name="_10-CALENTAMIENTOGLOBAL_CUAD-TEXTO_ 3" xfId="1045" xr:uid="{4E713C39-037A-4849-9363-887270E57A25}"/>
    <cellStyle name="_10-CALENTAMIENTOGLOBAL_CUAD-TEXTO_ 3 2" xfId="1046" xr:uid="{C9466539-FC12-4D49-86B5-A7123859D730}"/>
    <cellStyle name="_10-CALENTAMIENTOGLOBAL_cuadros adicionales de brechas2002 y 2008 (2)" xfId="1037" xr:uid="{34CDE112-C17D-43DF-B305-045DD91E1F32}"/>
    <cellStyle name="_10-CALENTAMIENTOGLOBAL_cuadros adicionales de brechas2002 y 2008 (2) 2" xfId="1038" xr:uid="{37B1D8EA-282F-4524-9F75-84CCEB7392DC}"/>
    <cellStyle name="_10-CALENTAMIENTOGLOBAL_cuadros adicionales de brechas2002 y 2008 (2) 2 2" xfId="1039" xr:uid="{AE4B438F-F703-4531-AC1A-67C894FF1B46}"/>
    <cellStyle name="_10-CALENTAMIENTOGLOBAL_cuadros adicionales de brechas2002 y 2008 (2) 3" xfId="1040" xr:uid="{7C57A154-7CC3-4B2F-B74E-A51DC25FCF24}"/>
    <cellStyle name="_10-CALENTAMIENTOGLOBAL_cuadros adicionales de brechas2002 y 2008 (2) 3 2" xfId="1041" xr:uid="{7E87727B-8BA8-4BAA-B446-E6398F2E545A}"/>
    <cellStyle name="_10-CALENTAMIENTOGLOBAL_GRAFICOS ODM" xfId="1047" xr:uid="{90EE1DFD-C54A-4EE4-86B3-C562F170E1E9}"/>
    <cellStyle name="_10-CALENTAMIENTOGLOBAL_GRAFICOS ODM 2" xfId="1048" xr:uid="{CA13EA35-6CD1-4990-8761-5EE1294BD53E}"/>
    <cellStyle name="_10-CALENTAMIENTOGLOBAL_Libro2" xfId="1049" xr:uid="{AE4E456E-8536-41FE-BAF8-96310C40114A}"/>
    <cellStyle name="_10-CALENTAMIENTOGLOBAL_Libro2 2" xfId="1050" xr:uid="{73CDB6DD-21B7-4FC3-9034-D71E265E9307}"/>
    <cellStyle name="_10-CALENTAMIENTOGLOBAL_Libro2 2 2" xfId="1051" xr:uid="{B1A57DA5-068E-48C7-9C48-E312F5988106}"/>
    <cellStyle name="_10-CALENTAMIENTOGLOBAL_Libro2 3" xfId="1052" xr:uid="{A2AF16E4-40FF-441B-B26E-81EEE8D560F5}"/>
    <cellStyle name="_10-CALENTAMIENTOGLOBAL_Libro2 3 2" xfId="1053" xr:uid="{D2715059-42DC-40A5-BA12-6A543876A2BC}"/>
    <cellStyle name="_10-CALENTAMIENTOGLOBAL_solicita datos para el 2007-minedu remitio" xfId="1054" xr:uid="{58976F9F-A7F8-461A-B419-DC1C335A0C30}"/>
    <cellStyle name="_10-CALENTAMIENTOGLOBAL_solicita datos para el 2007-minedu remitio 2" xfId="1055" xr:uid="{24553F14-61D3-4DD7-9D8C-4DE216298268}"/>
    <cellStyle name="_10-CALENTAMIENTOGLOBAL_solicita datos para el 2007-minedu remitio 2 2" xfId="1056" xr:uid="{8549E2C9-4351-4899-9ADA-4C2A722EFC5D}"/>
    <cellStyle name="_10-CALENTAMIENTOGLOBAL_solicita datos para el 2007-minedu remitio 3" xfId="1057" xr:uid="{7D6C8F63-288B-40A2-8B0E-7CD56617012B}"/>
    <cellStyle name="_10-CALENTAMIENTOGLOBAL_solicita datos para el 2007-minedu remitio 3 2" xfId="1058" xr:uid="{63E6F1DF-589C-4935-9E40-0183A252604D}"/>
    <cellStyle name="_10.42 (omisos)" xfId="4" xr:uid="{C6BB2B6C-779B-4CEA-A494-22FC32D08AC7}"/>
    <cellStyle name="_10.42 (omisos) 2" xfId="130" xr:uid="{4B4027BA-7DF7-4BF3-BDAD-527ED989F8C8}"/>
    <cellStyle name="_10.42 (omisos) 2 2" xfId="991" xr:uid="{F8FD8553-3459-4B04-A73B-EFCAEC9FF1C0}"/>
    <cellStyle name="_10.42 (omisos) 2 2 2" xfId="992" xr:uid="{B278E9C7-C07C-4281-8C07-368BF0453FDB}"/>
    <cellStyle name="_10.42 (omisos) 2 3" xfId="993" xr:uid="{A4F84861-7EF8-4CD5-B88E-3CBE4CAEF5DF}"/>
    <cellStyle name="_10.42 (omisos) 3" xfId="994" xr:uid="{2786547B-C845-4C4D-8D5E-4AA32AB63A23}"/>
    <cellStyle name="_10.42 (omisos) 3 2" xfId="995" xr:uid="{29755713-36A4-4FC8-A465-E22798EC7CC7}"/>
    <cellStyle name="_11-12" xfId="1059" xr:uid="{CFA67669-857F-4CFE-838D-50CD6D290425}"/>
    <cellStyle name="_11-12 2" xfId="1060" xr:uid="{679D16C9-EECE-40F9-A08B-C35485A1017C}"/>
    <cellStyle name="_11-12 2 2" xfId="1061" xr:uid="{97BCFDAC-9621-4BB0-8382-AEBE1094E2A3}"/>
    <cellStyle name="_11-12 3" xfId="1062" xr:uid="{457E6CFC-48F0-40EF-8C1F-FC378304C136}"/>
    <cellStyle name="_11-12 3 2" xfId="1063" xr:uid="{1CB26329-7C3A-481C-9920-785F5D8A72F9}"/>
    <cellStyle name="_11-12_1-UIRN-UTSIGnov-2008" xfId="1064" xr:uid="{A172188A-9F01-48D8-8A1B-99A110F3196D}"/>
    <cellStyle name="_11-12_1-UIRN-UTSIGnov-2008 2" xfId="1065" xr:uid="{438EC35D-AE4C-445B-B96B-86A2B9701650}"/>
    <cellStyle name="_11-12_1-UIRN-UTSIGnov-2008 2 2" xfId="1066" xr:uid="{6606B162-D0B7-4BE3-85B0-8BB5BE701178}"/>
    <cellStyle name="_11-12_1-UIRN-UTSIGnov-2008 3" xfId="1067" xr:uid="{381B62C0-D011-40F5-B2F3-40704F79132F}"/>
    <cellStyle name="_11-12_1-UIRN-UTSIGnov-2008 3 2" xfId="1068" xr:uid="{C6F14163-2C20-4C97-8946-2F3FF9C3E259}"/>
    <cellStyle name="_11-12_1-UIRN-UTSIGnov-2008_GRAFICOS ODM" xfId="1069" xr:uid="{A350C969-F9C9-4ABA-980C-4252BEDA56D1}"/>
    <cellStyle name="_11-12_1-UIRN-UTSIGnov-2008_GRAFICOS ODM 2" xfId="1070" xr:uid="{B5EF7ADD-1D4F-4778-B845-C3B3BD57FC4E}"/>
    <cellStyle name="_11-12_CUAD-TEXTO_" xfId="1076" xr:uid="{73002FCE-26CD-484E-95C0-14E7128446E1}"/>
    <cellStyle name="_11-12_CUAD-TEXTO_ 2" xfId="1077" xr:uid="{6F36B0A6-9546-42C8-9B34-933EA4BB099D}"/>
    <cellStyle name="_11-12_CUAD-TEXTO_ 2 2" xfId="1078" xr:uid="{BD04B206-E2D1-418A-8C1D-1C704BC2D05F}"/>
    <cellStyle name="_11-12_CUAD-TEXTO_ 3" xfId="1079" xr:uid="{65B071DE-088C-4144-AE73-68E513826080}"/>
    <cellStyle name="_11-12_CUAD-TEXTO_ 3 2" xfId="1080" xr:uid="{7A952745-9F57-4666-BD41-4716EFC2BD77}"/>
    <cellStyle name="_11-12_cuadros adicionales de brechas2002 y 2008 (2)" xfId="1071" xr:uid="{7736DCF5-87AB-4905-AB75-5C9977073C71}"/>
    <cellStyle name="_11-12_cuadros adicionales de brechas2002 y 2008 (2) 2" xfId="1072" xr:uid="{B9E69633-FB3A-49F2-BC75-08349B5A67FD}"/>
    <cellStyle name="_11-12_cuadros adicionales de brechas2002 y 2008 (2) 2 2" xfId="1073" xr:uid="{DE97FCDB-3D4A-41D4-A7AE-6DFBBF08BF70}"/>
    <cellStyle name="_11-12_cuadros adicionales de brechas2002 y 2008 (2) 3" xfId="1074" xr:uid="{41D9E81E-BE7D-4346-A988-A378BC80991A}"/>
    <cellStyle name="_11-12_cuadros adicionales de brechas2002 y 2008 (2) 3 2" xfId="1075" xr:uid="{C91693B5-E484-4E05-8063-E421BC33CBA7}"/>
    <cellStyle name="_11-12_GRAFICOS ODM" xfId="1081" xr:uid="{B510BCA0-7943-497E-A654-4FAA25320B4F}"/>
    <cellStyle name="_11-12_GRAFICOS ODM 2" xfId="1082" xr:uid="{AECBD6AC-84DF-4DB0-A902-D41F2E73AF41}"/>
    <cellStyle name="_11-12_Libro2" xfId="1083" xr:uid="{616210BC-E10B-46C2-92D9-07AC8EAC47B3}"/>
    <cellStyle name="_11-12_Libro2 2" xfId="1084" xr:uid="{6F104799-9665-414E-811A-132FC391F739}"/>
    <cellStyle name="_11-12_Libro2 2 2" xfId="1085" xr:uid="{D469052A-7174-44E2-92C0-2F821130A074}"/>
    <cellStyle name="_11-12_Libro2 3" xfId="1086" xr:uid="{572F6C70-F7FC-4C79-B9B9-6F819CAAA753}"/>
    <cellStyle name="_11-12_Libro2 3 2" xfId="1087" xr:uid="{E9D86A88-A96B-47AD-BA81-7E6192451771}"/>
    <cellStyle name="_11-12_solicita datos para el 2007-minedu remitio" xfId="1088" xr:uid="{76FE876E-8AF3-4ADC-98D8-7CF22B419CBE}"/>
    <cellStyle name="_11-12_solicita datos para el 2007-minedu remitio 2" xfId="1089" xr:uid="{4455B384-EE00-4423-9C23-D7473D280821}"/>
    <cellStyle name="_11-12_solicita datos para el 2007-minedu remitio 2 2" xfId="1090" xr:uid="{82B22B78-0707-412A-9AD0-3B6BA6EDD0AF}"/>
    <cellStyle name="_11-12_solicita datos para el 2007-minedu remitio 3" xfId="1091" xr:uid="{9B0F7341-E5C1-46F5-8FB4-4C61BF1E1E27}"/>
    <cellStyle name="_11-12_solicita datos para el 2007-minedu remitio 3 2" xfId="1092" xr:uid="{34AA9E46-C10E-4948-B17F-B940AA0E05FF}"/>
    <cellStyle name="_2" xfId="1127" xr:uid="{1E144D38-ADAA-45A9-942A-99DC2E7E6D0F}"/>
    <cellStyle name="_2 2" xfId="1129" xr:uid="{157371A2-1160-41A9-AD47-76AA56B016C7}"/>
    <cellStyle name="_2 2 2" xfId="1131" xr:uid="{35341577-73CB-4B4C-9251-6B54B507092F}"/>
    <cellStyle name="_2 3" xfId="1133" xr:uid="{2EE1DBC0-9B5A-4446-BFBF-E5AC8607ECA9}"/>
    <cellStyle name="_2 3 2" xfId="1135" xr:uid="{1C18D01D-435A-4A5F-8CAB-71BDFB6F2C20}"/>
    <cellStyle name="_2 4" xfId="1137" xr:uid="{C6D1AED1-EA01-4481-8E46-7F3CA90CB29C}"/>
    <cellStyle name="_2 4 2" xfId="1139" xr:uid="{039BC94F-21C2-4028-B6B3-046C2B841E61}"/>
    <cellStyle name="_2 5" xfId="1141" xr:uid="{C70928DD-7486-4C90-9EEE-1BF3C08833FD}"/>
    <cellStyle name="_2 5 2" xfId="1143" xr:uid="{798AFB15-9FF4-43F1-975E-215AF354C742}"/>
    <cellStyle name="_2 6" xfId="1145" xr:uid="{B315A174-68C7-4793-9116-E0071DA34364}"/>
    <cellStyle name="_2 6 2" xfId="1147" xr:uid="{7E6FE86A-834D-46C4-87FB-F8017F64A032}"/>
    <cellStyle name="_2 7" xfId="1149" xr:uid="{3106C40D-DA3C-4BEA-9A20-59D431A2D30A}"/>
    <cellStyle name="_2 7 2" xfId="1151" xr:uid="{C22ED61A-11CB-4CB8-9CD7-19528DA7D3B5}"/>
    <cellStyle name="_2 8" xfId="1153" xr:uid="{BB9AC683-BB2F-48B8-AD8E-713DC581B244}"/>
    <cellStyle name="_2 8 2" xfId="1155" xr:uid="{B090B1AA-2431-4224-8418-72F3EC8F2C9B}"/>
    <cellStyle name="_2 9" xfId="1157" xr:uid="{EDEFB748-DFBD-40F3-9B38-EBDF929C40A1}"/>
    <cellStyle name="_2 9 2" xfId="1159" xr:uid="{C2F26ED7-9AB9-478B-8BA6-22D87CC61857}"/>
    <cellStyle name="_2_CUAD-TEXTO_" xfId="1220" xr:uid="{700D3C61-D25E-476D-B566-6C7E8853EEDD}"/>
    <cellStyle name="_2_CUAD-TEXTO_ 2" xfId="1222" xr:uid="{882C8AF7-BFD0-40CD-A68D-E279A57EAF93}"/>
    <cellStyle name="_2_CUAD-TEXTO_ 2 2" xfId="1224" xr:uid="{222246B3-66F7-4AED-AC22-D91114E7F39F}"/>
    <cellStyle name="_2_CUAD-TEXTO_ 3" xfId="1226" xr:uid="{758A0C3C-3A86-4828-909E-D73457FE991E}"/>
    <cellStyle name="_2_CUAD-TEXTO_ 3 2" xfId="1228" xr:uid="{AF80D411-6AFC-4F12-BCC8-A155525B335B}"/>
    <cellStyle name="_2_CUAD-TEXTO_ 4" xfId="1230" xr:uid="{E1A03743-9244-4AFB-B01F-6ECEA3B3942F}"/>
    <cellStyle name="_2_CUAD-TEXTO_ 4 2" xfId="1232" xr:uid="{EEDAB1DA-0587-4DC5-AD7D-5856A5D8ABD9}"/>
    <cellStyle name="_2_CUAD-TEXTO_ 5" xfId="1234" xr:uid="{E5F4927B-07D9-44A3-8F44-D4BE9E94E6F3}"/>
    <cellStyle name="_2_CUAD-TEXTO_ 5 2" xfId="1236" xr:uid="{A1C77DEA-C8C5-4113-863E-B3267E347FB3}"/>
    <cellStyle name="_2_cuadros adicionales de brechas2002 y 2008 (2)" xfId="1202" xr:uid="{D6E3A532-BBDA-48E1-B4F6-26815DE61DB7}"/>
    <cellStyle name="_2_cuadros adicionales de brechas2002 y 2008 (2) 2" xfId="1204" xr:uid="{4E8A5879-3B05-4FB8-88EF-3C3E029C3A71}"/>
    <cellStyle name="_2_cuadros adicionales de brechas2002 y 2008 (2) 2 2" xfId="1206" xr:uid="{D62F8B38-A69D-4DBB-A10F-CC7F862DD474}"/>
    <cellStyle name="_2_cuadros adicionales de brechas2002 y 2008 (2) 3" xfId="1208" xr:uid="{8FDD8345-FD39-43B9-B02B-657DFAFB70F2}"/>
    <cellStyle name="_2_cuadros adicionales de brechas2002 y 2008 (2) 3 2" xfId="1210" xr:uid="{BEF5AAAF-0CE6-4DEE-AAE2-EBDB05135B67}"/>
    <cellStyle name="_2_cuadros adicionales de brechas2002 y 2008 (2) 4" xfId="1212" xr:uid="{CACA2E13-B72C-4FB5-BA61-50945B780B53}"/>
    <cellStyle name="_2_cuadros adicionales de brechas2002 y 2008 (2) 4 2" xfId="1214" xr:uid="{DD53AE4F-DCE8-48AE-95BE-62BA454F0E99}"/>
    <cellStyle name="_2_cuadros adicionales de brechas2002 y 2008 (2) 5" xfId="1216" xr:uid="{1F9321D0-D0AA-4729-B0C4-0503C03C3BB7}"/>
    <cellStyle name="_2_cuadros adicionales de brechas2002 y 2008 (2) 5 2" xfId="1218" xr:uid="{62613777-8FFC-4D56-A2D5-6620CB11FE31}"/>
    <cellStyle name="_2_GRAFICOS ODM" xfId="1238" xr:uid="{148CA668-6EEB-444B-B516-359DFBE59F7F}"/>
    <cellStyle name="_2_GRAFICOS ODM 2" xfId="1240" xr:uid="{273FF432-6D71-4B55-A4BC-DE2E9342C171}"/>
    <cellStyle name="_2_Libro2" xfId="1242" xr:uid="{850F5E05-7EF3-4F06-B3CB-0A2D65855E82}"/>
    <cellStyle name="_2_Libro2 2" xfId="1244" xr:uid="{ED941AC1-30A5-4453-89DE-7001C74AF651}"/>
    <cellStyle name="_2_Libro2 2 2" xfId="1246" xr:uid="{A64DB14B-FE24-44D9-96F7-ECBDE7A5EFCB}"/>
    <cellStyle name="_2_Libro2 3" xfId="1248" xr:uid="{C320B8B0-B9B0-46BE-9210-63A376B183D8}"/>
    <cellStyle name="_2_Libro2 3 2" xfId="1250" xr:uid="{E462F140-2540-49E3-9D8F-0343BD10B300}"/>
    <cellStyle name="_2_Libro2 4" xfId="1252" xr:uid="{CEA4A5B0-1C9F-4CC4-AE8F-5F2DA2D16D9E}"/>
    <cellStyle name="_2_Libro2 4 2" xfId="1254" xr:uid="{3FB585B3-C0FE-4EB9-9D3F-542354272CFE}"/>
    <cellStyle name="_2_Libro2 5" xfId="1256" xr:uid="{63850643-D518-4CFE-91F4-C0F170921C7D}"/>
    <cellStyle name="_2_Libro2 5 2" xfId="1258" xr:uid="{C248EC0F-E10E-4BE0-BEFF-E9A90501FBED}"/>
    <cellStyle name="_2_solicita datos para el 2007-minedu remitio" xfId="1260" xr:uid="{6924F8F5-913D-4BEA-AAEF-A17FCA9EE711}"/>
    <cellStyle name="_2_solicita datos para el 2007-minedu remitio 2" xfId="1262" xr:uid="{7AF23332-616F-4B08-B61E-60BAF2606A8C}"/>
    <cellStyle name="_2_solicita datos para el 2007-minedu remitio 2 2" xfId="1264" xr:uid="{89612476-6B88-49AB-BE82-CAB076AFCCCF}"/>
    <cellStyle name="_2_solicita datos para el 2007-minedu remitio 3" xfId="1266" xr:uid="{E50C2463-F1AD-4539-A8C7-EC7F94A6D33D}"/>
    <cellStyle name="_2_solicita datos para el 2007-minedu remitio 3 2" xfId="1268" xr:uid="{451CDFB9-2492-42F8-8C61-85DEA3326DB8}"/>
    <cellStyle name="_2_solicita datos para el 2007-minedu remitio 4" xfId="1270" xr:uid="{EADCAF47-3759-45B5-AF55-8903DE3DDAC9}"/>
    <cellStyle name="_2_solicita datos para el 2007-minedu remitio 4 2" xfId="1272" xr:uid="{A884CA76-AF1A-49E4-AE97-F8197B9ED05B}"/>
    <cellStyle name="_2_solicita datos para el 2007-minedu remitio 5" xfId="1274" xr:uid="{9FE2D943-CCA9-4D2B-BEEC-7695067D3383}"/>
    <cellStyle name="_2_solicita datos para el 2007-minedu remitio 5 2" xfId="1276" xr:uid="{C6D3582C-4E21-47FD-8C9D-03E1E58A27A3}"/>
    <cellStyle name="_2-" xfId="1128" xr:uid="{A58A0E84-1E69-4C24-B9DD-0D5C0A221650}"/>
    <cellStyle name="_2- 2" xfId="1130" xr:uid="{106600DE-CA34-4422-8E39-A16A48DC4319}"/>
    <cellStyle name="_2- 2 2" xfId="1132" xr:uid="{747CD9E5-5E15-4AC9-A1B4-1DE910861CA3}"/>
    <cellStyle name="_2- 3" xfId="1134" xr:uid="{F6D14C39-4A1E-4565-A26A-A6DE33EA8ED2}"/>
    <cellStyle name="_2- 3 2" xfId="1136" xr:uid="{1DFFA96E-48DA-4651-BE23-75892DAAD075}"/>
    <cellStyle name="_2- 4" xfId="1138" xr:uid="{98253659-227E-49D8-BF4C-8C7EB2EBA102}"/>
    <cellStyle name="_2- 4 2" xfId="1140" xr:uid="{C838B27B-31FF-4B94-8665-28A7D57BBB62}"/>
    <cellStyle name="_2- 5" xfId="1142" xr:uid="{5F792079-345B-4BE6-B009-47808CEEECE9}"/>
    <cellStyle name="_2- 5 2" xfId="1144" xr:uid="{80D69F68-294B-4DF1-BD6F-BDA9D6490398}"/>
    <cellStyle name="_2- 6" xfId="1146" xr:uid="{5EE57F6B-9F94-40F6-AB01-E842ED3332F0}"/>
    <cellStyle name="_2- 6 2" xfId="1148" xr:uid="{5D49501B-33DB-4C82-B55E-9C5C4C972960}"/>
    <cellStyle name="_2- 7" xfId="1150" xr:uid="{E47FEAF0-01F3-4113-B2D9-12A3D8313E59}"/>
    <cellStyle name="_2- 7 2" xfId="1152" xr:uid="{2DF95492-1BEC-4E6D-82E6-40781B3E7A19}"/>
    <cellStyle name="_2- 8" xfId="1154" xr:uid="{F5B35B54-A9D5-4966-8A68-0F1911F7C5E2}"/>
    <cellStyle name="_2- 8 2" xfId="1156" xr:uid="{5AF4110B-FC4A-4818-886C-AE91789DB544}"/>
    <cellStyle name="_2- 9" xfId="1158" xr:uid="{368B4A2B-1015-4CE0-980C-BEA4BE5CDB3B}"/>
    <cellStyle name="_2- 9 2" xfId="1160" xr:uid="{C6818A58-93B9-4FDC-B8FC-684CFCF826BC}"/>
    <cellStyle name="_2-_1-UIRN-UTSIGnov-2008" xfId="1195" xr:uid="{6454E83F-7006-4754-95A9-9149E160E7E4}"/>
    <cellStyle name="_2-_1-UIRN-UTSIGnov-2008 2" xfId="1196" xr:uid="{44676B75-6E32-4951-9100-A661C310A0AF}"/>
    <cellStyle name="_2-_1-UIRN-UTSIGnov-2008 2 2" xfId="1197" xr:uid="{01D314C3-64ED-487D-857C-C8AF8CF624B2}"/>
    <cellStyle name="_2-_1-UIRN-UTSIGnov-2008 3" xfId="1198" xr:uid="{38B21818-AAAD-4615-B079-D16ED62B160D}"/>
    <cellStyle name="_2-_1-UIRN-UTSIGnov-2008 3 2" xfId="1199" xr:uid="{AA9BB289-DA68-498F-91B1-2D1D75B53E23}"/>
    <cellStyle name="_2-_1-UIRN-UTSIGnov-2008_GRAFICOS ODM" xfId="1200" xr:uid="{4555D6D6-7C81-4363-8BF3-31AAAC7A56AE}"/>
    <cellStyle name="_2-_1-UIRN-UTSIGnov-2008_GRAFICOS ODM 2" xfId="1201" xr:uid="{6C90D02F-2503-4CA3-B2D5-F957AC6673BA}"/>
    <cellStyle name="_2-_CUAD-TEXTO_" xfId="1221" xr:uid="{0767D47A-2C55-4B85-B11C-48A9311524CC}"/>
    <cellStyle name="_2-_CUAD-TEXTO_ 2" xfId="1223" xr:uid="{446C3F92-D005-4DD4-B768-9BB3135B5C03}"/>
    <cellStyle name="_2-_CUAD-TEXTO_ 2 2" xfId="1225" xr:uid="{0C20BE70-671B-473F-8B8C-FE0EBD652DA9}"/>
    <cellStyle name="_2-_CUAD-TEXTO_ 3" xfId="1227" xr:uid="{8F3DEC6D-9EA7-4E7D-863D-8CF202F0A37F}"/>
    <cellStyle name="_2-_CUAD-TEXTO_ 3 2" xfId="1229" xr:uid="{7C3F3393-A20B-4EE9-8CF1-1D5EA29132EA}"/>
    <cellStyle name="_2-_CUAD-TEXTO_ 4" xfId="1231" xr:uid="{93B2C431-C5CE-49AE-83E7-016D2C70058C}"/>
    <cellStyle name="_2-_CUAD-TEXTO_ 4 2" xfId="1233" xr:uid="{4AB76D00-8822-4D90-8623-C478126C76B7}"/>
    <cellStyle name="_2-_CUAD-TEXTO_ 5" xfId="1235" xr:uid="{F5221F69-BD2A-49CC-8157-2D440F3DEEC7}"/>
    <cellStyle name="_2-_CUAD-TEXTO_ 5 2" xfId="1237" xr:uid="{0993AC11-3FF2-420F-B375-1621B33CE155}"/>
    <cellStyle name="_2-_cuadros adicionales de brechas2002 y 2008 (2)" xfId="1203" xr:uid="{A4AC581D-39BC-48EE-9C98-CBE671DC3522}"/>
    <cellStyle name="_2-_cuadros adicionales de brechas2002 y 2008 (2) 2" xfId="1205" xr:uid="{904C625C-396C-496E-BA3C-691C916C3D23}"/>
    <cellStyle name="_2-_cuadros adicionales de brechas2002 y 2008 (2) 2 2" xfId="1207" xr:uid="{F8126604-06C8-4900-A4AF-53BAD1870F3D}"/>
    <cellStyle name="_2-_cuadros adicionales de brechas2002 y 2008 (2) 3" xfId="1209" xr:uid="{41206D17-2C38-40AB-BCD6-F0C70FE60663}"/>
    <cellStyle name="_2-_cuadros adicionales de brechas2002 y 2008 (2) 3 2" xfId="1211" xr:uid="{6E3DB2BB-BFB8-46D9-B288-328870EC898A}"/>
    <cellStyle name="_2-_cuadros adicionales de brechas2002 y 2008 (2) 4" xfId="1213" xr:uid="{8BBBF1E8-D7E6-463B-B10D-8403F5FBF11E}"/>
    <cellStyle name="_2-_cuadros adicionales de brechas2002 y 2008 (2) 4 2" xfId="1215" xr:uid="{9B986E5E-BEDD-42DA-A187-C1F190EFE39A}"/>
    <cellStyle name="_2-_cuadros adicionales de brechas2002 y 2008 (2) 5" xfId="1217" xr:uid="{78862DEB-03DC-49F9-A3A4-4B09F5A33B8F}"/>
    <cellStyle name="_2-_cuadros adicionales de brechas2002 y 2008 (2) 5 2" xfId="1219" xr:uid="{ABF2A563-9939-4D41-A0DA-DA592D4E1010}"/>
    <cellStyle name="_2-_GRAFICOS ODM" xfId="1239" xr:uid="{00972E65-ADC1-473F-A590-ACBB27DE371F}"/>
    <cellStyle name="_2-_GRAFICOS ODM 2" xfId="1241" xr:uid="{703686E7-AD3E-469F-8405-8C09A19D3DE3}"/>
    <cellStyle name="_2-_Libro2" xfId="1243" xr:uid="{A63BD3B7-ACAA-48D7-BA15-629FD7C0AC93}"/>
    <cellStyle name="_2-_Libro2 2" xfId="1245" xr:uid="{E5DAE5E5-BF48-498B-89F3-874C3D4359C4}"/>
    <cellStyle name="_2-_Libro2 2 2" xfId="1247" xr:uid="{ED2F0E74-99BC-4940-97CB-2C74716FA621}"/>
    <cellStyle name="_2-_Libro2 3" xfId="1249" xr:uid="{7C06EB02-E54F-40E6-8CDF-F6A79EDED9E1}"/>
    <cellStyle name="_2-_Libro2 3 2" xfId="1251" xr:uid="{BD50ACDC-FAB6-44FF-9A72-83D8A9B36B90}"/>
    <cellStyle name="_2-_Libro2 4" xfId="1253" xr:uid="{4FB3D2B7-E71D-4008-BE9D-D6B4D75A8C16}"/>
    <cellStyle name="_2-_Libro2 4 2" xfId="1255" xr:uid="{CA97DD00-409B-405F-8292-5B97FEF1DF43}"/>
    <cellStyle name="_2-_Libro2 5" xfId="1257" xr:uid="{DB8AC078-D010-467F-BF2B-9218D6D3F723}"/>
    <cellStyle name="_2-_Libro2 5 2" xfId="1259" xr:uid="{50A95007-079C-4B3E-BE94-AEEA1DDC1AF2}"/>
    <cellStyle name="_2-_solicita datos para el 2007-minedu remitio" xfId="1261" xr:uid="{53BD1973-DB41-4D64-A23A-5F4B364416F2}"/>
    <cellStyle name="_2-_solicita datos para el 2007-minedu remitio 2" xfId="1263" xr:uid="{262DA829-10AB-4C4B-BDB7-2C311AFC06A2}"/>
    <cellStyle name="_2-_solicita datos para el 2007-minedu remitio 2 2" xfId="1265" xr:uid="{B7159CD6-136D-4C02-90DD-E519C257BD0C}"/>
    <cellStyle name="_2-_solicita datos para el 2007-minedu remitio 3" xfId="1267" xr:uid="{5CC05950-9773-404B-893C-2617AD7E733C}"/>
    <cellStyle name="_2-_solicita datos para el 2007-minedu remitio 3 2" xfId="1269" xr:uid="{5C83A28D-B5DE-4DAD-A983-23A1315A5765}"/>
    <cellStyle name="_2-_solicita datos para el 2007-minedu remitio 4" xfId="1271" xr:uid="{7FA3D5D6-6E95-412F-A640-9FD8BD17D459}"/>
    <cellStyle name="_2-_solicita datos para el 2007-minedu remitio 4 2" xfId="1273" xr:uid="{84326561-51C4-46BD-84F0-04B0A5BA9912}"/>
    <cellStyle name="_2-_solicita datos para el 2007-minedu remitio 5" xfId="1275" xr:uid="{0EB75AF2-13D3-43FD-BD55-9E2B53E2C7E6}"/>
    <cellStyle name="_2-_solicita datos para el 2007-minedu remitio 5 2" xfId="1277" xr:uid="{12A526CB-3E43-4354-8E0D-9CE965031BFF}"/>
    <cellStyle name="_2-biodiversidad" xfId="1359" xr:uid="{43631DDB-86CF-4EBC-8B65-BA8701CA484A}"/>
    <cellStyle name="_2-biodiversidad 2" xfId="1360" xr:uid="{1CB52646-7A2D-462B-A6A4-190E51AEA91E}"/>
    <cellStyle name="_2-biodiversidad 2 2" xfId="1361" xr:uid="{CA07B640-E988-46CB-B6C9-916E47A045FB}"/>
    <cellStyle name="_2-biodiversidad 3" xfId="1362" xr:uid="{F3ED1275-F084-4518-AC44-3AE9C4F130FA}"/>
    <cellStyle name="_2-biodiversidad 3 2" xfId="1363" xr:uid="{257045D2-2A15-4DAD-8473-27AEF39532F5}"/>
    <cellStyle name="_2-biodiversidad_1-UIRN-UTSIGnov-2008" xfId="1364" xr:uid="{609EE0FC-F122-4441-952A-B0028A86C877}"/>
    <cellStyle name="_2-biodiversidad_1-UIRN-UTSIGnov-2008 2" xfId="1365" xr:uid="{FAD14929-35B1-4E1A-95FB-FEA7DF78E059}"/>
    <cellStyle name="_2-biodiversidad_1-UIRN-UTSIGnov-2008 2 2" xfId="1366" xr:uid="{1F92B668-87A1-41E5-9FE1-FAF2B41EE87E}"/>
    <cellStyle name="_2-biodiversidad_1-UIRN-UTSIGnov-2008 3" xfId="1367" xr:uid="{72257CEB-0632-4F03-BE8B-827183897152}"/>
    <cellStyle name="_2-biodiversidad_1-UIRN-UTSIGnov-2008 3 2" xfId="1368" xr:uid="{9468C909-0472-4F47-A564-E0D504EAA95E}"/>
    <cellStyle name="_2-biodiversidad_1-UIRN-UTSIGnov-2008_GRAFICOS ODM" xfId="1369" xr:uid="{879D672D-9173-4C4C-B63D-96D54CF8C7C9}"/>
    <cellStyle name="_2-biodiversidad_1-UIRN-UTSIGnov-2008_GRAFICOS ODM 2" xfId="1370" xr:uid="{D24569A8-B977-4C89-A932-A5ACADC03030}"/>
    <cellStyle name="_2-biodiversidad_CUAD-TEXTO_" xfId="1376" xr:uid="{DFAEB07A-4780-47FE-801D-CB7586D1672C}"/>
    <cellStyle name="_2-biodiversidad_CUAD-TEXTO_ 2" xfId="1377" xr:uid="{0F0A4F28-708D-49A5-B273-B3D381075055}"/>
    <cellStyle name="_2-biodiversidad_CUAD-TEXTO_ 2 2" xfId="1378" xr:uid="{1CBD9D74-16ED-4A26-887A-8BBA7DE45A1C}"/>
    <cellStyle name="_2-biodiversidad_CUAD-TEXTO_ 3" xfId="1379" xr:uid="{FCFBDD09-01CE-4EA7-B4EA-FC2468CA71E0}"/>
    <cellStyle name="_2-biodiversidad_CUAD-TEXTO_ 3 2" xfId="1380" xr:uid="{E0B1DF10-F971-4415-8387-41085D387435}"/>
    <cellStyle name="_2-biodiversidad_cuadros adicionales de brechas2002 y 2008 (2)" xfId="1371" xr:uid="{E723420D-9F28-4887-BF37-C6958699B5CD}"/>
    <cellStyle name="_2-biodiversidad_cuadros adicionales de brechas2002 y 2008 (2) 2" xfId="1372" xr:uid="{90570779-F280-4C07-8044-EDCF2FF22FE1}"/>
    <cellStyle name="_2-biodiversidad_cuadros adicionales de brechas2002 y 2008 (2) 2 2" xfId="1373" xr:uid="{2001D780-E582-4E33-8B69-651AD38FBF38}"/>
    <cellStyle name="_2-biodiversidad_cuadros adicionales de brechas2002 y 2008 (2) 3" xfId="1374" xr:uid="{40AA6916-788A-46BB-9701-CA25DC8AE799}"/>
    <cellStyle name="_2-biodiversidad_cuadros adicionales de brechas2002 y 2008 (2) 3 2" xfId="1375" xr:uid="{D1D827C8-BA1E-44F5-B4B7-F3359D1A312B}"/>
    <cellStyle name="_2-biodiversidad_GRAFICOS ODM" xfId="1381" xr:uid="{E3552176-8262-4465-BD6B-DF6EA931E057}"/>
    <cellStyle name="_2-biodiversidad_GRAFICOS ODM 2" xfId="1382" xr:uid="{B758C330-7D68-4D99-802D-7E12CDFFA570}"/>
    <cellStyle name="_2-biodiversidad_Libro2" xfId="1383" xr:uid="{AF8441BE-AC3B-4837-8333-54AD957A89A0}"/>
    <cellStyle name="_2-biodiversidad_Libro2 2" xfId="1384" xr:uid="{E5CAE380-FF2F-481B-9FC9-642863F11951}"/>
    <cellStyle name="_2-biodiversidad_Libro2 2 2" xfId="1385" xr:uid="{AF833FE3-6A68-438F-92D6-316B80A2A27E}"/>
    <cellStyle name="_2-biodiversidad_Libro2 3" xfId="1386" xr:uid="{C1D10089-F70A-4817-8D6D-C80B25120311}"/>
    <cellStyle name="_2-biodiversidad_Libro2 3 2" xfId="1387" xr:uid="{D9709B31-4815-4BCE-A3A6-96F28C5E4BFA}"/>
    <cellStyle name="_2-biodiversidad_solicita datos para el 2007-minedu remitio" xfId="1388" xr:uid="{14AEBC40-9E70-4988-9A51-61367FD28EC3}"/>
    <cellStyle name="_2-biodiversidad_solicita datos para el 2007-minedu remitio 2" xfId="1389" xr:uid="{E7E051B9-FDA8-4FF1-8B4A-286367595E9C}"/>
    <cellStyle name="_2-biodiversidad_solicita datos para el 2007-minedu remitio 2 2" xfId="1390" xr:uid="{E1ECC4EC-CA42-43AD-8641-BEB5ED083D97}"/>
    <cellStyle name="_2-biodiversidad_solicita datos para el 2007-minedu remitio 3" xfId="1391" xr:uid="{26421DBA-7EE0-4B0F-96D9-0C71A5F3DE4A}"/>
    <cellStyle name="_2-biodiversidad_solicita datos para el 2007-minedu remitio 3 2" xfId="1392" xr:uid="{C4FECEA0-0E57-4536-A01F-7DECB0D8D04D}"/>
    <cellStyle name="_2.4" xfId="1161" xr:uid="{A30BE74C-D9D9-49A0-9A66-C79EF4575AFA}"/>
    <cellStyle name="_2.4 2" xfId="1162" xr:uid="{7846B94D-C080-40C5-B612-6048B0E182B1}"/>
    <cellStyle name="_2.4 2 2" xfId="1163" xr:uid="{71DA4FCA-42ED-4FB4-87C8-A9EA40B855B4}"/>
    <cellStyle name="_2.4 3" xfId="1164" xr:uid="{76266652-CDA4-483A-B5A9-D60D6DD6DB0D}"/>
    <cellStyle name="_2.4 3 2" xfId="1165" xr:uid="{805971CA-A6CD-43EA-8190-E01D553EE7C6}"/>
    <cellStyle name="_2.4_1-UIRN-UTSIGnov-2008" xfId="1166" xr:uid="{2E87E91B-9F0C-4A48-B8ED-EBABFDECA66A}"/>
    <cellStyle name="_2.4_1-UIRN-UTSIGnov-2008 2" xfId="1167" xr:uid="{D8F425A6-2DD8-4429-8064-8C1667736D1E}"/>
    <cellStyle name="_2.4_1-UIRN-UTSIGnov-2008 2 2" xfId="1168" xr:uid="{821A6A91-6EE6-47BD-BB57-C94788B1F6A2}"/>
    <cellStyle name="_2.4_1-UIRN-UTSIGnov-2008 3" xfId="1169" xr:uid="{E4B4CF9A-0689-4219-B49C-2D9507B08A1D}"/>
    <cellStyle name="_2.4_1-UIRN-UTSIGnov-2008 3 2" xfId="1170" xr:uid="{33404D27-2A10-4FA9-9A32-00D6DCB7FF10}"/>
    <cellStyle name="_2.4_1-UIRN-UTSIGnov-2008_GRAFICOS ODM" xfId="1171" xr:uid="{4DB87A83-7C5C-4DFA-BEA6-0A3F616055F4}"/>
    <cellStyle name="_2.4_1-UIRN-UTSIGnov-2008_GRAFICOS ODM 2" xfId="1172" xr:uid="{2C285124-149B-4A94-BD31-A91EC568D597}"/>
    <cellStyle name="_2.4_CUAD-TEXTO_" xfId="1178" xr:uid="{82D6C20E-DFE0-4025-B3C7-9A9CC08E2A85}"/>
    <cellStyle name="_2.4_CUAD-TEXTO_ 2" xfId="1179" xr:uid="{A7A6C5ED-1332-4597-A662-94B9C6CB78A2}"/>
    <cellStyle name="_2.4_CUAD-TEXTO_ 2 2" xfId="1180" xr:uid="{197D550B-5862-473B-8FF1-23BDE04B8784}"/>
    <cellStyle name="_2.4_CUAD-TEXTO_ 3" xfId="1181" xr:uid="{6AAE1C4B-CE9E-4674-8699-44777581D68B}"/>
    <cellStyle name="_2.4_CUAD-TEXTO_ 3 2" xfId="1182" xr:uid="{D7311E1F-07FB-4FC2-A5CC-7A04D8497C7B}"/>
    <cellStyle name="_2.4_cuadros adicionales de brechas2002 y 2008 (2)" xfId="1173" xr:uid="{462ABE35-8962-4F4A-9261-CEFAEA4526F3}"/>
    <cellStyle name="_2.4_cuadros adicionales de brechas2002 y 2008 (2) 2" xfId="1174" xr:uid="{63D63F68-A8DB-44AA-BE45-6FAA4486CCE9}"/>
    <cellStyle name="_2.4_cuadros adicionales de brechas2002 y 2008 (2) 2 2" xfId="1175" xr:uid="{5A4C3045-C6D5-4994-8E8E-7466D6EC9791}"/>
    <cellStyle name="_2.4_cuadros adicionales de brechas2002 y 2008 (2) 3" xfId="1176" xr:uid="{1BB3EAEC-2AB6-4619-AE55-562DB47B1ABE}"/>
    <cellStyle name="_2.4_cuadros adicionales de brechas2002 y 2008 (2) 3 2" xfId="1177" xr:uid="{C51BEAED-3A42-46E4-BE67-DCEF66A2F5BF}"/>
    <cellStyle name="_2.4_GRAFICOS ODM" xfId="1183" xr:uid="{546F91BB-2899-4C78-9EE1-867B6CB4E65A}"/>
    <cellStyle name="_2.4_GRAFICOS ODM 2" xfId="1184" xr:uid="{05818C6C-7C10-4E53-A502-09D36B187547}"/>
    <cellStyle name="_2.4_Libro2" xfId="1185" xr:uid="{358A60D7-875D-4B86-AA99-6D203A3451D0}"/>
    <cellStyle name="_2.4_Libro2 2" xfId="1186" xr:uid="{619463B7-50EE-4256-B912-75B1DCCD8EF9}"/>
    <cellStyle name="_2.4_Libro2 2 2" xfId="1187" xr:uid="{CE081892-F602-47C8-AD43-613FCBD88725}"/>
    <cellStyle name="_2.4_Libro2 3" xfId="1188" xr:uid="{780B71F0-50A5-4694-B8F0-92B348E8F4D1}"/>
    <cellStyle name="_2.4_Libro2 3 2" xfId="1189" xr:uid="{6AE4175E-F0D1-4F04-A5EF-9E5D04497EC3}"/>
    <cellStyle name="_2.4_solicita datos para el 2007-minedu remitio" xfId="1190" xr:uid="{B5EE93A3-1B70-46C1-8EA6-782C2C34DEB2}"/>
    <cellStyle name="_2.4_solicita datos para el 2007-minedu remitio 2" xfId="1191" xr:uid="{4BB20133-9984-416B-BD79-2A012CA3D556}"/>
    <cellStyle name="_2.4_solicita datos para el 2007-minedu remitio 2 2" xfId="1192" xr:uid="{46D3678A-1575-472E-86EF-390F988CDEAD}"/>
    <cellStyle name="_2.4_solicita datos para el 2007-minedu remitio 3" xfId="1193" xr:uid="{8BF88CCA-3A6F-49E3-9D4B-4E69B1E94F19}"/>
    <cellStyle name="_2.4_solicita datos para el 2007-minedu remitio 3 2" xfId="1194" xr:uid="{B818ECFB-F4AE-4EAD-8A09-4F2DE47966DD}"/>
    <cellStyle name="_2009-1-TERR-COM" xfId="1278" xr:uid="{E43643B7-DF6F-48AB-A26D-4710E0CEE4B0}"/>
    <cellStyle name="_2009-1-TERR-COM 2" xfId="1279" xr:uid="{7BB059FA-6B72-4782-BAC3-930D5EEE3EB5}"/>
    <cellStyle name="_2009-1-TERR-COM 2 2" xfId="1280" xr:uid="{44DED59A-6E03-4F6F-998B-D57565E2C7F2}"/>
    <cellStyle name="_2009-1-TERR-COM 3" xfId="1281" xr:uid="{F3552339-2F8B-415D-A961-E91ED71F2782}"/>
    <cellStyle name="_2009-1-TERR-COM 3 2" xfId="1282" xr:uid="{415ED511-4A94-4F4C-97A2-8677EFE73773}"/>
    <cellStyle name="_2009-1-TERR-COM_CUAD-TEXTO_" xfId="1288" xr:uid="{3376549D-7CC3-4DEA-840F-FD24EA367934}"/>
    <cellStyle name="_2009-1-TERR-COM_CUAD-TEXTO_ 2" xfId="1289" xr:uid="{EDD99E6C-8CBE-4681-840B-DE2CA2E0D67B}"/>
    <cellStyle name="_2009-1-TERR-COM_CUAD-TEXTO_ 2 2" xfId="1290" xr:uid="{A6A62DEB-C985-42B8-8E19-23D15A959237}"/>
    <cellStyle name="_2009-1-TERR-COM_CUAD-TEXTO_ 3" xfId="1291" xr:uid="{A2244E1A-21B9-44E8-AFCF-F34C832FECAC}"/>
    <cellStyle name="_2009-1-TERR-COM_CUAD-TEXTO_ 3 2" xfId="1292" xr:uid="{F34111C8-6AE6-43AA-9D7E-F981CF49201B}"/>
    <cellStyle name="_2009-1-TERR-COM_cuadros adicionales de brechas2002 y 2008 (2)" xfId="1283" xr:uid="{FF1D40EA-FE8E-462F-9B49-DB810C7F04C3}"/>
    <cellStyle name="_2009-1-TERR-COM_cuadros adicionales de brechas2002 y 2008 (2) 2" xfId="1284" xr:uid="{D474B553-DBE1-4BF8-BDA0-9B76AF3A7EE0}"/>
    <cellStyle name="_2009-1-TERR-COM_cuadros adicionales de brechas2002 y 2008 (2) 2 2" xfId="1285" xr:uid="{C7AD3491-C6BE-4D01-B05C-DD032FA3FBA9}"/>
    <cellStyle name="_2009-1-TERR-COM_cuadros adicionales de brechas2002 y 2008 (2) 3" xfId="1286" xr:uid="{2F5B5A70-1EFA-44BA-A460-9346FEBB9979}"/>
    <cellStyle name="_2009-1-TERR-COM_cuadros adicionales de brechas2002 y 2008 (2) 3 2" xfId="1287" xr:uid="{3791B056-45AB-4BD0-BFF8-6D2A86B1DBD9}"/>
    <cellStyle name="_2009-1-TERR-COM_GRAFICOS ODM" xfId="1293" xr:uid="{44FD3B79-0124-4337-87D7-59959FE7C2ED}"/>
    <cellStyle name="_2009-1-TERR-COM_GRAFICOS ODM 2" xfId="1294" xr:uid="{F2ADFF44-2616-4E9A-9A3C-8FDC24BC57DC}"/>
    <cellStyle name="_2009-1-TERR-COM_Libro2" xfId="1295" xr:uid="{2F2F20B2-96A3-4BA7-BB00-FFFBCF1F5736}"/>
    <cellStyle name="_2009-1-TERR-COM_Libro2 2" xfId="1296" xr:uid="{4328AACF-B4FB-4BA1-BAEB-DF42F6E31A50}"/>
    <cellStyle name="_2009-1-TERR-COM_Libro2 2 2" xfId="1297" xr:uid="{B385C8B8-9AA2-4CC4-979C-339C257B6585}"/>
    <cellStyle name="_2009-1-TERR-COM_Libro2 3" xfId="1298" xr:uid="{6298D1E8-9ECA-4099-A370-8FC1F9E961E6}"/>
    <cellStyle name="_2009-1-TERR-COM_Libro2 3 2" xfId="1299" xr:uid="{EC3106D2-F57F-4349-9AA4-A5DD7E0C1FC1}"/>
    <cellStyle name="_2009-1-TERR-COM_solicita datos para el 2007-minedu remitio" xfId="1300" xr:uid="{93A22710-F329-4DAC-83D3-18AA9527D4EF}"/>
    <cellStyle name="_2009-1-TERR-COM_solicita datos para el 2007-minedu remitio 2" xfId="1301" xr:uid="{7A49E1EF-7921-4EDE-9E73-A8631451BA08}"/>
    <cellStyle name="_2009-1-TERR-COM_solicita datos para el 2007-minedu remitio 2 2" xfId="1302" xr:uid="{119FD4B1-45FF-4384-84E1-4EB1A768CDA9}"/>
    <cellStyle name="_2009-1-TERR-COM_solicita datos para el 2007-minedu remitio 3" xfId="1303" xr:uid="{BBF08923-B57E-4751-A9D2-FEBDEEB948C8}"/>
    <cellStyle name="_2009-1-TERR-COM_solicita datos para el 2007-minedu remitio 3 2" xfId="1304" xr:uid="{5549EA1E-4F16-4B22-BA7F-6AE26F8289D9}"/>
    <cellStyle name="_2009-3agua-1-al-16-28.1" xfId="1305" xr:uid="{5D7503F3-6ABD-4D71-9B20-8A9E6C50B3C7}"/>
    <cellStyle name="_2009-3agua-1-al-16-28.1 2" xfId="1306" xr:uid="{BEF810C8-1010-4FF0-934B-35C4CE0E5855}"/>
    <cellStyle name="_2009-3agua-1-al-16-28.1 2 2" xfId="1307" xr:uid="{3C9CCB3E-6E81-4E40-B543-DD4124A9DBCB}"/>
    <cellStyle name="_2009-3agua-1-al-16-28.1 3" xfId="1308" xr:uid="{1D75C950-9160-4E26-B44C-EDFAF520B260}"/>
    <cellStyle name="_2009-3agua-1-al-16-28.1 3 2" xfId="1309" xr:uid="{FD4E823A-B6A2-4711-A9E4-A95AAF57E6DD}"/>
    <cellStyle name="_2009-3agua-1-al-16-28.1_CUAD-TEXTO_" xfId="1315" xr:uid="{98853F80-0EDA-45FF-A402-91D4B2308265}"/>
    <cellStyle name="_2009-3agua-1-al-16-28.1_CUAD-TEXTO_ 2" xfId="1316" xr:uid="{8F67ED2E-6444-4DD3-B9BB-F890D51CEBB2}"/>
    <cellStyle name="_2009-3agua-1-al-16-28.1_CUAD-TEXTO_ 2 2" xfId="1317" xr:uid="{2149344C-4DA7-4689-9D75-232FFEB94B1F}"/>
    <cellStyle name="_2009-3agua-1-al-16-28.1_CUAD-TEXTO_ 3" xfId="1318" xr:uid="{9B2DF2C4-29B8-4666-94EE-2712B73A7AF2}"/>
    <cellStyle name="_2009-3agua-1-al-16-28.1_CUAD-TEXTO_ 3 2" xfId="1319" xr:uid="{16996E79-A5AC-4D47-8ACF-33F44C57C599}"/>
    <cellStyle name="_2009-3agua-1-al-16-28.1_cuadros adicionales de brechas2002 y 2008 (2)" xfId="1310" xr:uid="{ADF8ADC6-BF66-4D4D-B062-47600B64EA1D}"/>
    <cellStyle name="_2009-3agua-1-al-16-28.1_cuadros adicionales de brechas2002 y 2008 (2) 2" xfId="1311" xr:uid="{BF9E1096-5B20-48B0-8F73-B4E1FC3D8F4F}"/>
    <cellStyle name="_2009-3agua-1-al-16-28.1_cuadros adicionales de brechas2002 y 2008 (2) 2 2" xfId="1312" xr:uid="{6313824D-4774-4E2C-B561-B4B62C32ADE6}"/>
    <cellStyle name="_2009-3agua-1-al-16-28.1_cuadros adicionales de brechas2002 y 2008 (2) 3" xfId="1313" xr:uid="{3F7F1073-740D-461A-A689-7EC98E743921}"/>
    <cellStyle name="_2009-3agua-1-al-16-28.1_cuadros adicionales de brechas2002 y 2008 (2) 3 2" xfId="1314" xr:uid="{82DAAE54-9EAA-4FBE-92B6-EE466885DD28}"/>
    <cellStyle name="_2009-3agua-1-al-16-28.1_GRAFICOS ODM" xfId="1320" xr:uid="{BF58C535-B057-4191-A4E1-6BCA974C1A1E}"/>
    <cellStyle name="_2009-3agua-1-al-16-28.1_GRAFICOS ODM 2" xfId="1321" xr:uid="{14C996F5-D0C7-42E2-9F18-4A583430B4A4}"/>
    <cellStyle name="_2009-3agua-1-al-16-28.1_Libro2" xfId="1322" xr:uid="{D64D5E18-26B2-4552-9D81-5C73DD41774E}"/>
    <cellStyle name="_2009-3agua-1-al-16-28.1_Libro2 2" xfId="1323" xr:uid="{50B57723-413B-4073-BAE2-F972E8898011}"/>
    <cellStyle name="_2009-3agua-1-al-16-28.1_Libro2 2 2" xfId="1324" xr:uid="{763D6893-4729-4B9E-8FE1-6CE47FEA6B05}"/>
    <cellStyle name="_2009-3agua-1-al-16-28.1_Libro2 3" xfId="1325" xr:uid="{F5AB8038-EE9A-49C7-8F06-4D433E3CD5AA}"/>
    <cellStyle name="_2009-3agua-1-al-16-28.1_Libro2 3 2" xfId="1326" xr:uid="{B6A79568-BCDC-4C25-8634-D592E58EF9E8}"/>
    <cellStyle name="_2009-3agua-1-al-16-28.1_solicita datos para el 2007-minedu remitio" xfId="1327" xr:uid="{97D3DC88-5C3C-4B87-B245-D80356075620}"/>
    <cellStyle name="_2009-3agua-1-al-16-28.1_solicita datos para el 2007-minedu remitio 2" xfId="1328" xr:uid="{4633D591-DF2B-4FAC-B72E-A6A2A7181F0B}"/>
    <cellStyle name="_2009-3agua-1-al-16-28.1_solicita datos para el 2007-minedu remitio 2 2" xfId="1329" xr:uid="{ED4D23A9-A64A-4C41-AC64-0681B2C3FCAB}"/>
    <cellStyle name="_2009-3agua-1-al-16-28.1_solicita datos para el 2007-minedu remitio 3" xfId="1330" xr:uid="{D7076620-DAA0-42ED-9423-985FE26C03B2}"/>
    <cellStyle name="_2009-3agua-1-al-16-28.1_solicita datos para el 2007-minedu remitio 3 2" xfId="1331" xr:uid="{290EE14C-6EED-4BE1-8698-AEC78B7F8337}"/>
    <cellStyle name="_2009-6-FENO- NAT" xfId="1332" xr:uid="{3735F595-B16C-4592-B33D-5C784D05CAB9}"/>
    <cellStyle name="_2009-6-FENO- NAT 2" xfId="1333" xr:uid="{29C12947-B24B-4DF7-9C38-AE5A3E174626}"/>
    <cellStyle name="_2009-6-FENO- NAT 2 2" xfId="1334" xr:uid="{D6F8CD24-85D7-48F9-9682-60B92D5E1BD2}"/>
    <cellStyle name="_2009-6-FENO- NAT 3" xfId="1335" xr:uid="{E04160B4-BDD1-40F1-BF92-A53E4183A321}"/>
    <cellStyle name="_2009-6-FENO- NAT 3 2" xfId="1336" xr:uid="{AA0E2627-5AC2-4E7D-BA23-277776B97EB2}"/>
    <cellStyle name="_2009-6-FENO- NAT_CUAD-TEXTO_" xfId="1342" xr:uid="{5E97B4A0-1452-4D38-8334-5062ADECFB5A}"/>
    <cellStyle name="_2009-6-FENO- NAT_CUAD-TEXTO_ 2" xfId="1343" xr:uid="{627D4AD5-8061-409D-A30D-98593D6B6850}"/>
    <cellStyle name="_2009-6-FENO- NAT_CUAD-TEXTO_ 2 2" xfId="1344" xr:uid="{51BA07FC-8294-414C-8001-AF879EFF4653}"/>
    <cellStyle name="_2009-6-FENO- NAT_CUAD-TEXTO_ 3" xfId="1345" xr:uid="{3388AE94-7122-40E2-9DA9-40C9175F2A13}"/>
    <cellStyle name="_2009-6-FENO- NAT_CUAD-TEXTO_ 3 2" xfId="1346" xr:uid="{FEB35C0E-093F-412D-86B2-7E8DC0D09187}"/>
    <cellStyle name="_2009-6-FENO- NAT_cuadros adicionales de brechas2002 y 2008 (2)" xfId="1337" xr:uid="{4C57AC2F-68E1-40C2-B6D9-61DE1D198088}"/>
    <cellStyle name="_2009-6-FENO- NAT_cuadros adicionales de brechas2002 y 2008 (2) 2" xfId="1338" xr:uid="{775D88AA-3261-492E-BEEB-951118E27BD5}"/>
    <cellStyle name="_2009-6-FENO- NAT_cuadros adicionales de brechas2002 y 2008 (2) 2 2" xfId="1339" xr:uid="{C2A0341E-A164-4631-BA35-B60E6E2C7694}"/>
    <cellStyle name="_2009-6-FENO- NAT_cuadros adicionales de brechas2002 y 2008 (2) 3" xfId="1340" xr:uid="{830044AE-FD87-4A72-9802-82B2E938545C}"/>
    <cellStyle name="_2009-6-FENO- NAT_cuadros adicionales de brechas2002 y 2008 (2) 3 2" xfId="1341" xr:uid="{5810C122-3699-4A7D-A3B9-C2BE455E6E1D}"/>
    <cellStyle name="_2009-6-FENO- NAT_GRAFICOS ODM" xfId="1347" xr:uid="{47455261-3568-4B62-8341-EAEECC38DD05}"/>
    <cellStyle name="_2009-6-FENO- NAT_GRAFICOS ODM 2" xfId="1348" xr:uid="{FBB72CBB-0DDD-47FE-8282-3ECE173CA231}"/>
    <cellStyle name="_2009-6-FENO- NAT_Libro2" xfId="1349" xr:uid="{E836980B-F881-4B04-8F56-8A5F3678F9C7}"/>
    <cellStyle name="_2009-6-FENO- NAT_Libro2 2" xfId="1350" xr:uid="{420E14BA-7C5C-4011-B8BD-9782A200D911}"/>
    <cellStyle name="_2009-6-FENO- NAT_Libro2 2 2" xfId="1351" xr:uid="{DBDAC725-FAD4-450D-86D1-40CE25EEA289}"/>
    <cellStyle name="_2009-6-FENO- NAT_Libro2 3" xfId="1352" xr:uid="{C88C8BA6-905B-4E1C-A859-F009DBAF386C}"/>
    <cellStyle name="_2009-6-FENO- NAT_Libro2 3 2" xfId="1353" xr:uid="{FE99FBA2-27E3-46CF-ABC2-231E9FD3FE87}"/>
    <cellStyle name="_2009-6-FENO- NAT_solicita datos para el 2007-minedu remitio" xfId="1354" xr:uid="{67EA6D37-67B0-4F00-BFAB-0B50434F5F72}"/>
    <cellStyle name="_2009-6-FENO- NAT_solicita datos para el 2007-minedu remitio 2" xfId="1355" xr:uid="{D47BBE63-9043-40CA-A450-E26481802888}"/>
    <cellStyle name="_2009-6-FENO- NAT_solicita datos para el 2007-minedu remitio 2 2" xfId="1356" xr:uid="{CF17E753-B8C9-4E6A-87E2-ACCC21286F11}"/>
    <cellStyle name="_2009-6-FENO- NAT_solicita datos para el 2007-minedu remitio 3" xfId="1357" xr:uid="{A0642758-9770-45F3-AE5A-8D75B93EF9B1}"/>
    <cellStyle name="_2009-6-FENO- NAT_solicita datos para el 2007-minedu remitio 3 2" xfId="1358" xr:uid="{551E8851-EA6C-4C88-BAD7-5A0E3E414B19}"/>
    <cellStyle name="_3.13--" xfId="1393" xr:uid="{8D845FB7-C645-4E7D-8ABB-30367E7F0EF0}"/>
    <cellStyle name="_3.13-- 2" xfId="1394" xr:uid="{8BACA1FB-6E0C-46CC-8F72-B5CF282A2619}"/>
    <cellStyle name="_3.13-- 2 2" xfId="1395" xr:uid="{EE11E68E-F573-4BB4-BE4D-1F00D78E9513}"/>
    <cellStyle name="_3.13-- 3" xfId="1396" xr:uid="{B5E867C3-3870-4523-80F3-5E7C3D995871}"/>
    <cellStyle name="_3.13-- 3 2" xfId="1397" xr:uid="{18B772EF-AA21-440C-B513-1AFB0277CB02}"/>
    <cellStyle name="_3.13--_1-UIRN-UTSIGnov-2008" xfId="1398" xr:uid="{C770B0F8-C9D6-45A2-AC9F-6151A7BAC9D2}"/>
    <cellStyle name="_3.13--_1-UIRN-UTSIGnov-2008 2" xfId="1399" xr:uid="{DC081C5A-2F0B-4837-BC01-CD5F7D1C9EB9}"/>
    <cellStyle name="_3.13--_1-UIRN-UTSIGnov-2008 2 2" xfId="1400" xr:uid="{6CCC238B-9D67-4E86-81DD-12CDA9253E5D}"/>
    <cellStyle name="_3.13--_1-UIRN-UTSIGnov-2008 3" xfId="1401" xr:uid="{C2D4735E-B79C-4FDE-B013-DE3EF7611A02}"/>
    <cellStyle name="_3.13--_1-UIRN-UTSIGnov-2008 3 2" xfId="1402" xr:uid="{7BAC3158-742E-426E-8B73-253BD11CFF9E}"/>
    <cellStyle name="_3.13--_1-UIRN-UTSIGnov-2008_GRAFICOS ODM" xfId="1403" xr:uid="{FAC1EAC4-3D21-40E7-89A9-60A53A7534C7}"/>
    <cellStyle name="_3.13--_1-UIRN-UTSIGnov-2008_GRAFICOS ODM 2" xfId="1404" xr:uid="{164B0E2D-CE69-40A9-AECE-B992C72BB344}"/>
    <cellStyle name="_3.13--_CUAD-TEXTO_" xfId="1410" xr:uid="{C2978E17-D6B3-4EAA-AB7B-2E24B2A2CC7C}"/>
    <cellStyle name="_3.13--_CUAD-TEXTO_ 2" xfId="1411" xr:uid="{98CA674D-B71E-43A4-B390-1829DD9D483A}"/>
    <cellStyle name="_3.13--_CUAD-TEXTO_ 2 2" xfId="1412" xr:uid="{49DA5D25-B67A-410E-9C3D-DF670FA63723}"/>
    <cellStyle name="_3.13--_CUAD-TEXTO_ 3" xfId="1413" xr:uid="{AF4317B5-3A1E-4DD0-AED9-0D2E30FD5858}"/>
    <cellStyle name="_3.13--_CUAD-TEXTO_ 3 2" xfId="1414" xr:uid="{BB511E64-8090-4874-B317-11DC03ABA6B5}"/>
    <cellStyle name="_3.13--_cuadros adicionales de brechas2002 y 2008 (2)" xfId="1405" xr:uid="{BE13B270-2967-47FD-AE51-10F4D5213CFD}"/>
    <cellStyle name="_3.13--_cuadros adicionales de brechas2002 y 2008 (2) 2" xfId="1406" xr:uid="{26C9804E-9313-4A87-9F27-4A7C2D7109C5}"/>
    <cellStyle name="_3.13--_cuadros adicionales de brechas2002 y 2008 (2) 2 2" xfId="1407" xr:uid="{9EBB3614-76F2-40A1-844B-0131A678BADF}"/>
    <cellStyle name="_3.13--_cuadros adicionales de brechas2002 y 2008 (2) 3" xfId="1408" xr:uid="{83642038-23DF-410F-8DEA-1FECB0390C5F}"/>
    <cellStyle name="_3.13--_cuadros adicionales de brechas2002 y 2008 (2) 3 2" xfId="1409" xr:uid="{D060DDE3-4D8B-4565-B190-338E8E92C150}"/>
    <cellStyle name="_3.13--_GRAFICOS ODM" xfId="1415" xr:uid="{C1F289CC-B77C-49C3-81E1-736FC8E2080D}"/>
    <cellStyle name="_3.13--_GRAFICOS ODM 2" xfId="1416" xr:uid="{377190F5-E3DE-4904-837A-E0A1D30D0CBB}"/>
    <cellStyle name="_3.13--_Libro2" xfId="1417" xr:uid="{5AB295F7-9565-452C-805F-29091BD8EFEF}"/>
    <cellStyle name="_3.13--_Libro2 2" xfId="1418" xr:uid="{DB43DFF9-3DCF-41E9-8B65-A42FE6613228}"/>
    <cellStyle name="_3.13--_Libro2 2 2" xfId="1419" xr:uid="{2E7BA18C-33AF-40B4-B52B-A00F63CBFA8B}"/>
    <cellStyle name="_3.13--_Libro2 3" xfId="1420" xr:uid="{52C302CF-BEC9-4E70-96CD-8912E8612050}"/>
    <cellStyle name="_3.13--_Libro2 3 2" xfId="1421" xr:uid="{35678090-E8A8-4131-8573-1251F9F8D75B}"/>
    <cellStyle name="_3.13--_solicita datos para el 2007-minedu remitio" xfId="1422" xr:uid="{E69C742C-8066-4369-9CD4-2F133111B8C2}"/>
    <cellStyle name="_3.13--_solicita datos para el 2007-minedu remitio 2" xfId="1423" xr:uid="{BC1FE3D8-7BC4-4532-B55E-EA36320465EC}"/>
    <cellStyle name="_3.13--_solicita datos para el 2007-minedu remitio 2 2" xfId="1424" xr:uid="{15798B19-BF79-4F62-B031-43AB1D9645DA}"/>
    <cellStyle name="_3.13--_solicita datos para el 2007-minedu remitio 3" xfId="1425" xr:uid="{A03A63DF-3AF6-4921-B1E5-4DB8B9D45ABE}"/>
    <cellStyle name="_3.13--_solicita datos para el 2007-minedu remitio 3 2" xfId="1426" xr:uid="{9831E59B-6F2D-43C5-81AF-F0D88122873F}"/>
    <cellStyle name="_3a" xfId="1427" xr:uid="{5D3465F5-9139-46FA-A532-43C6FA1C1F9A}"/>
    <cellStyle name="_3a 2" xfId="1428" xr:uid="{59681A31-C463-4D10-BE26-242A7B8A786F}"/>
    <cellStyle name="_3a 2 2" xfId="1429" xr:uid="{387A2FAD-F19E-4515-BC84-0526450FFE94}"/>
    <cellStyle name="_3a 3" xfId="1430" xr:uid="{D3D35FC2-CD5F-496D-9F5E-F148857733EA}"/>
    <cellStyle name="_3a 3 2" xfId="1431" xr:uid="{BF013FFB-0767-4B11-96B7-DCFA267CC7A2}"/>
    <cellStyle name="_3a_CUAD-TEXTO_" xfId="1437" xr:uid="{36055514-491F-437B-9061-7A482ADD7576}"/>
    <cellStyle name="_3a_CUAD-TEXTO_ 2" xfId="1438" xr:uid="{BCE3E8D4-899C-401F-9682-6676A8CF611D}"/>
    <cellStyle name="_3a_CUAD-TEXTO_ 2 2" xfId="1439" xr:uid="{E7E4F8C7-1D5D-46E9-A470-599F60065BAC}"/>
    <cellStyle name="_3a_CUAD-TEXTO_ 3" xfId="1440" xr:uid="{C41DD7F1-00D3-4C3D-BFA1-2F5D75D658FF}"/>
    <cellStyle name="_3a_CUAD-TEXTO_ 3 2" xfId="1441" xr:uid="{F017EE13-BDF7-4A0F-8D59-6BB5315A9750}"/>
    <cellStyle name="_3a_cuadros adicionales de brechas2002 y 2008 (2)" xfId="1432" xr:uid="{36A2E027-ED3F-4E6E-94E1-02091CF02434}"/>
    <cellStyle name="_3a_cuadros adicionales de brechas2002 y 2008 (2) 2" xfId="1433" xr:uid="{ABBAF48D-7D76-4105-A864-05963CD9C1B1}"/>
    <cellStyle name="_3a_cuadros adicionales de brechas2002 y 2008 (2) 2 2" xfId="1434" xr:uid="{2B0C3176-84DB-4EE6-9D8F-6E320287E5AA}"/>
    <cellStyle name="_3a_cuadros adicionales de brechas2002 y 2008 (2) 3" xfId="1435" xr:uid="{106E9CA8-EE19-4D46-BB9B-5018CFF5022C}"/>
    <cellStyle name="_3a_cuadros adicionales de brechas2002 y 2008 (2) 3 2" xfId="1436" xr:uid="{B1794520-910B-4A3E-BBBA-D12D690976A4}"/>
    <cellStyle name="_3a_GRAFICOS ODM" xfId="1442" xr:uid="{5705C6E1-5D55-4CC8-BE5C-1E1893A46E52}"/>
    <cellStyle name="_3a_GRAFICOS ODM 2" xfId="1443" xr:uid="{BA01DF14-93FD-4BA0-B843-EE1FF69EEAEC}"/>
    <cellStyle name="_3a_Libro2" xfId="1444" xr:uid="{A5116EE3-C1A0-4FDF-9FC0-660321634BD9}"/>
    <cellStyle name="_3a_Libro2 2" xfId="1445" xr:uid="{65DD6B0E-C19C-4668-8C14-6B9AC1BE6C15}"/>
    <cellStyle name="_3a_Libro2 2 2" xfId="1446" xr:uid="{49617695-9F91-4ED5-82CF-308C61B90D2F}"/>
    <cellStyle name="_3a_Libro2 3" xfId="1447" xr:uid="{FEAA0E06-F403-4EC8-A5EA-7DE207EEBA3F}"/>
    <cellStyle name="_3a_Libro2 3 2" xfId="1448" xr:uid="{804E2903-4A07-4AF0-A90A-EF90527B3E66}"/>
    <cellStyle name="_3a_solicita datos para el 2007-minedu remitio" xfId="1449" xr:uid="{ACFB5458-D026-494B-944C-45E5B310B67A}"/>
    <cellStyle name="_3a_solicita datos para el 2007-minedu remitio 2" xfId="1450" xr:uid="{07FD39A4-8781-40B9-A441-E3F33AA065AD}"/>
    <cellStyle name="_3a_solicita datos para el 2007-minedu remitio 2 2" xfId="1451" xr:uid="{AFE53D88-D0A9-4436-AA57-46CB38AD5ED9}"/>
    <cellStyle name="_3a_solicita datos para el 2007-minedu remitio 3" xfId="1452" xr:uid="{0D8B3ABF-A3D9-4195-A168-96BDCA680ADF}"/>
    <cellStyle name="_3a_solicita datos para el 2007-minedu remitio 3 2" xfId="1453" xr:uid="{5D086458-86E7-4B97-9477-91DDCFD5A4BA}"/>
    <cellStyle name="_3agua-18-al-59" xfId="1454" xr:uid="{F9625E30-DCC5-4942-B449-3471FB450B21}"/>
    <cellStyle name="_3agua-18-al-59 2" xfId="1455" xr:uid="{BF266BA7-4690-4CF6-9623-B2E0DAE57331}"/>
    <cellStyle name="_3agua-18-al-59 2 2" xfId="1456" xr:uid="{E3F052FC-A533-4E8C-966E-1086186DC2F1}"/>
    <cellStyle name="_3agua-18-al-59 3" xfId="1457" xr:uid="{B9C65C0D-6D70-487D-A57B-5184B2D6498C}"/>
    <cellStyle name="_3agua-18-al-59 3 2" xfId="1458" xr:uid="{F86D5026-C0D3-42A8-9D8D-C2EA37155B86}"/>
    <cellStyle name="_3agua-18-al-59_1-UIRN-UTSIGnov-2008" xfId="1459" xr:uid="{7F7932B0-E234-4C74-919B-E46F1FC83D1C}"/>
    <cellStyle name="_3agua-18-al-59_1-UIRN-UTSIGnov-2008 2" xfId="1460" xr:uid="{935C8DFD-BD43-4216-8830-4C5016D13FBF}"/>
    <cellStyle name="_3agua-18-al-59_1-UIRN-UTSIGnov-2008 2 2" xfId="1461" xr:uid="{EEB801F5-AA2F-4509-ACCE-A6A4429BE5AB}"/>
    <cellStyle name="_3agua-18-al-59_1-UIRN-UTSIGnov-2008 3" xfId="1462" xr:uid="{B463FA71-91B4-489F-A8AA-06B23BFDE1EB}"/>
    <cellStyle name="_3agua-18-al-59_1-UIRN-UTSIGnov-2008 3 2" xfId="1463" xr:uid="{BF6C8FF2-9E95-4AD3-9B0B-A639F3BF3DBA}"/>
    <cellStyle name="_3agua-18-al-59_1-UIRN-UTSIGnov-2008_GRAFICOS ODM" xfId="1464" xr:uid="{4316209D-361D-401D-B6DC-12DFB97A36AC}"/>
    <cellStyle name="_3agua-18-al-59_1-UIRN-UTSIGnov-2008_GRAFICOS ODM 2" xfId="1465" xr:uid="{1DBB723A-3C52-4486-870A-CD97829EDDD1}"/>
    <cellStyle name="_3agua-18-al-59_CUAD-TEXTO_" xfId="1471" xr:uid="{169F60E5-20CD-4077-8DC4-8B4087F28E3D}"/>
    <cellStyle name="_3agua-18-al-59_CUAD-TEXTO_ 2" xfId="1472" xr:uid="{47946BB2-D0E2-4A7F-B0DB-706CB5301CA6}"/>
    <cellStyle name="_3agua-18-al-59_CUAD-TEXTO_ 2 2" xfId="1473" xr:uid="{83D65557-4E91-43A7-ABFA-80A92E48D855}"/>
    <cellStyle name="_3agua-18-al-59_CUAD-TEXTO_ 3" xfId="1474" xr:uid="{23660B6E-D33C-48EB-A161-BC4D8A6B18F8}"/>
    <cellStyle name="_3agua-18-al-59_CUAD-TEXTO_ 3 2" xfId="1475" xr:uid="{96ED005F-B3C6-4610-8D85-AE58B8EE5DDC}"/>
    <cellStyle name="_3agua-18-al-59_cuadros adicionales de brechas2002 y 2008 (2)" xfId="1466" xr:uid="{5B47C3F9-4F07-41D6-88EF-20F57F307115}"/>
    <cellStyle name="_3agua-18-al-59_cuadros adicionales de brechas2002 y 2008 (2) 2" xfId="1467" xr:uid="{B61A630B-EB4E-42E2-AC88-97DD4697E19F}"/>
    <cellStyle name="_3agua-18-al-59_cuadros adicionales de brechas2002 y 2008 (2) 2 2" xfId="1468" xr:uid="{F29D4181-63CB-4373-B4BE-39D291312C2C}"/>
    <cellStyle name="_3agua-18-al-59_cuadros adicionales de brechas2002 y 2008 (2) 3" xfId="1469" xr:uid="{D414427E-7E49-4E8C-AB97-6008DD718551}"/>
    <cellStyle name="_3agua-18-al-59_cuadros adicionales de brechas2002 y 2008 (2) 3 2" xfId="1470" xr:uid="{7A65E7B1-A090-45E1-8C0C-96FCDFC55A2A}"/>
    <cellStyle name="_3agua-18-al-59_GRAFICOS ODM" xfId="1476" xr:uid="{C36FE510-C392-4BE5-8E7C-FF8FCFBD21C4}"/>
    <cellStyle name="_3agua-18-al-59_GRAFICOS ODM 2" xfId="1477" xr:uid="{6D28B56B-923F-41D0-A086-FC8C20B0698F}"/>
    <cellStyle name="_3agua-18-al-59_Libro2" xfId="1478" xr:uid="{8566A583-B881-4836-8000-9CB18B4F29A5}"/>
    <cellStyle name="_3agua-18-al-59_Libro2 2" xfId="1479" xr:uid="{91205E65-56B5-4F3D-8CA2-76209750D69A}"/>
    <cellStyle name="_3agua-18-al-59_Libro2 2 2" xfId="1480" xr:uid="{3129DED2-325B-4E84-9F8B-E5035B0F28A8}"/>
    <cellStyle name="_3agua-18-al-59_Libro2 3" xfId="1481" xr:uid="{46372364-9DED-4721-AB82-C306B39D6C41}"/>
    <cellStyle name="_3agua-18-al-59_Libro2 3 2" xfId="1482" xr:uid="{7A70CDEF-1D2B-4D3F-960F-CDA3831860FC}"/>
    <cellStyle name="_3agua-18-al-59_solicita datos para el 2007-minedu remitio" xfId="1483" xr:uid="{768ED9CE-CFD7-465D-98D5-C26CE8F169CB}"/>
    <cellStyle name="_3agua-18-al-59_solicita datos para el 2007-minedu remitio 2" xfId="1484" xr:uid="{EA526E2B-248B-43A4-A5FB-7A515DD0650B}"/>
    <cellStyle name="_3agua-18-al-59_solicita datos para el 2007-minedu remitio 2 2" xfId="1485" xr:uid="{886382C9-183A-4F4B-98F2-FF33E9A0E084}"/>
    <cellStyle name="_3agua-18-al-59_solicita datos para el 2007-minedu remitio 3" xfId="1486" xr:uid="{F8258957-455F-4317-8C1B-CB65DC90530F}"/>
    <cellStyle name="_3agua-18-al-59_solicita datos para el 2007-minedu remitio 3 2" xfId="1487" xr:uid="{B46B90F1-C7B0-4740-878B-7CB041463059}"/>
    <cellStyle name="_3agua-1al--17" xfId="1488" xr:uid="{35611AC3-FC81-43CB-A400-D9B282B7C494}"/>
    <cellStyle name="_3agua-1al--17 2" xfId="1489" xr:uid="{AD3EF268-7572-4330-9FBF-1F9FE8F636C9}"/>
    <cellStyle name="_3agua-1al--17 2 2" xfId="1490" xr:uid="{1817C549-34B9-438B-B2F4-881FC70F3687}"/>
    <cellStyle name="_3agua-1al--17 3" xfId="1491" xr:uid="{E1A58D06-C3FD-4BD8-871B-4DFBDA57AB5A}"/>
    <cellStyle name="_3agua-1al--17 3 2" xfId="1492" xr:uid="{23A78ED7-0737-483B-B62E-473017D67CEA}"/>
    <cellStyle name="_3agua-1al--17_1-UIRN-UTSIGnov-2008" xfId="1493" xr:uid="{AD75C6D5-7C0D-4A7B-BF9E-9B871977C3DB}"/>
    <cellStyle name="_3agua-1al--17_1-UIRN-UTSIGnov-2008 2" xfId="1494" xr:uid="{056C74CA-7F5C-44E9-A053-FE5C5A6738F4}"/>
    <cellStyle name="_3agua-1al--17_1-UIRN-UTSIGnov-2008 2 2" xfId="1495" xr:uid="{3666F145-1075-4CBE-9950-F317703FACD5}"/>
    <cellStyle name="_3agua-1al--17_1-UIRN-UTSIGnov-2008 3" xfId="1496" xr:uid="{D6543F06-4773-400F-839B-4B82F01C09A8}"/>
    <cellStyle name="_3agua-1al--17_1-UIRN-UTSIGnov-2008 3 2" xfId="1497" xr:uid="{1885C531-E074-42B5-86C6-72B45BED1BAE}"/>
    <cellStyle name="_3agua-1al--17_1-UIRN-UTSIGnov-2008_GRAFICOS ODM" xfId="1498" xr:uid="{D59C241C-6050-4C4D-BED8-C9D3D7B6DB18}"/>
    <cellStyle name="_3agua-1al--17_1-UIRN-UTSIGnov-2008_GRAFICOS ODM 2" xfId="1499" xr:uid="{6180F68B-4DE5-407D-9E4A-4271AFF68750}"/>
    <cellStyle name="_3agua-1al--17_CUAD-TEXTO_" xfId="1505" xr:uid="{C4F05AD6-4D30-44C1-AA2C-1450AC69A602}"/>
    <cellStyle name="_3agua-1al--17_CUAD-TEXTO_ 2" xfId="1506" xr:uid="{ABD5AF12-0925-4885-BD05-6ED126242246}"/>
    <cellStyle name="_3agua-1al--17_CUAD-TEXTO_ 2 2" xfId="1507" xr:uid="{F675D884-786A-4650-8BFA-65298E4FBE48}"/>
    <cellStyle name="_3agua-1al--17_CUAD-TEXTO_ 3" xfId="1508" xr:uid="{E64560B7-D5C8-44B3-81A8-7E2AE179E5DF}"/>
    <cellStyle name="_3agua-1al--17_CUAD-TEXTO_ 3 2" xfId="1509" xr:uid="{5408B71E-E29E-4C02-BC81-F28A4BB90902}"/>
    <cellStyle name="_3agua-1al--17_cuadros adicionales de brechas2002 y 2008 (2)" xfId="1500" xr:uid="{C98582ED-37F8-41B8-9839-39376FA59146}"/>
    <cellStyle name="_3agua-1al--17_cuadros adicionales de brechas2002 y 2008 (2) 2" xfId="1501" xr:uid="{D0B06AD9-CEE1-42A9-985C-9AF5987EA8BF}"/>
    <cellStyle name="_3agua-1al--17_cuadros adicionales de brechas2002 y 2008 (2) 2 2" xfId="1502" xr:uid="{F931D492-6050-4FC9-9FDA-FC64B51D1C5C}"/>
    <cellStyle name="_3agua-1al--17_cuadros adicionales de brechas2002 y 2008 (2) 3" xfId="1503" xr:uid="{A168F208-6595-4144-AF2D-C485A2B117F3}"/>
    <cellStyle name="_3agua-1al--17_cuadros adicionales de brechas2002 y 2008 (2) 3 2" xfId="1504" xr:uid="{17710BDD-9E24-4AE8-B87F-1CE355BA91A6}"/>
    <cellStyle name="_3agua-1al--17_GRAFICOS ODM" xfId="1510" xr:uid="{F1CDF02F-05D4-4921-A564-CA3841AE8D7D}"/>
    <cellStyle name="_3agua-1al--17_GRAFICOS ODM 2" xfId="1511" xr:uid="{B49284EC-E11D-4459-AFBF-E1387DE782E2}"/>
    <cellStyle name="_3agua-1al--17_Libro2" xfId="1512" xr:uid="{177AD1B1-AAB6-477E-B78A-A44C53A3C376}"/>
    <cellStyle name="_3agua-1al--17_Libro2 2" xfId="1513" xr:uid="{BC44CEE1-EE91-4377-8278-35F6CB1EA092}"/>
    <cellStyle name="_3agua-1al--17_Libro2 2 2" xfId="1514" xr:uid="{F31FBF4C-07B2-4E7F-BB12-C532DE70A5C1}"/>
    <cellStyle name="_3agua-1al--17_Libro2 3" xfId="1515" xr:uid="{9B305B53-03BE-4A7E-AF28-8AAB1DBCA7FE}"/>
    <cellStyle name="_3agua-1al--17_Libro2 3 2" xfId="1516" xr:uid="{6A6D2DA0-7602-4905-9325-3D539F13F45D}"/>
    <cellStyle name="_3agua-1al--17_solicita datos para el 2007-minedu remitio" xfId="1517" xr:uid="{4EE76002-A4C8-4EB9-B6F7-537D76239C6E}"/>
    <cellStyle name="_3agua-1al--17_solicita datos para el 2007-minedu remitio 2" xfId="1518" xr:uid="{F1333D0C-006C-48D4-A368-8D9E41973CC1}"/>
    <cellStyle name="_3agua-1al--17_solicita datos para el 2007-minedu remitio 2 2" xfId="1519" xr:uid="{2CEC2F32-1734-44A3-A405-C331A4AE3395}"/>
    <cellStyle name="_3agua-1al--17_solicita datos para el 2007-minedu remitio 3" xfId="1520" xr:uid="{FD5E715F-DE67-49DF-9BD2-316E8A5B8234}"/>
    <cellStyle name="_3agua-1al--17_solicita datos para el 2007-minedu remitio 3 2" xfId="1521" xr:uid="{A8A4B17D-FD2E-4163-8F34-DDC5B46D3881}"/>
    <cellStyle name="_3b" xfId="1522" xr:uid="{C042CF4C-2142-4FD7-998D-87F896AF96CA}"/>
    <cellStyle name="_3b 2" xfId="1523" xr:uid="{C89EC038-C6EB-4471-8724-9DC2EC2DD3DB}"/>
    <cellStyle name="_3b 2 2" xfId="1524" xr:uid="{1A560351-71E1-49E7-80B3-76E9AB890DB1}"/>
    <cellStyle name="_3b 3" xfId="1525" xr:uid="{7674CCEB-C214-41B3-9B5F-9AECFB7F15EF}"/>
    <cellStyle name="_3b 3 2" xfId="1526" xr:uid="{5BB6443B-455E-45A1-BB17-7A64248B48D2}"/>
    <cellStyle name="_3b_CUAD-TEXTO_" xfId="1532" xr:uid="{0D5F8AD1-C720-4709-9E8A-D28FC0033DBD}"/>
    <cellStyle name="_3b_CUAD-TEXTO_ 2" xfId="1533" xr:uid="{540FA876-4B82-49F9-8995-FF1933F01F2D}"/>
    <cellStyle name="_3b_CUAD-TEXTO_ 2 2" xfId="1534" xr:uid="{15CCA627-2A8E-46CF-A3B1-148EC6D265B8}"/>
    <cellStyle name="_3b_CUAD-TEXTO_ 3" xfId="1535" xr:uid="{83164AE8-D808-450D-A711-6A366BE8B114}"/>
    <cellStyle name="_3b_CUAD-TEXTO_ 3 2" xfId="1536" xr:uid="{3DC8E27D-323F-4527-9D12-3B397BB26F9A}"/>
    <cellStyle name="_3b_cuadros adicionales de brechas2002 y 2008 (2)" xfId="1527" xr:uid="{4761DC73-04A2-4137-923B-1D7A033748A1}"/>
    <cellStyle name="_3b_cuadros adicionales de brechas2002 y 2008 (2) 2" xfId="1528" xr:uid="{80DB6B1E-362C-4102-AF82-9FEE5EF6EBFE}"/>
    <cellStyle name="_3b_cuadros adicionales de brechas2002 y 2008 (2) 2 2" xfId="1529" xr:uid="{09C518B8-D59C-4162-8295-4C2FE8214460}"/>
    <cellStyle name="_3b_cuadros adicionales de brechas2002 y 2008 (2) 3" xfId="1530" xr:uid="{080C7FC4-F0E2-4511-8847-B28645EFE860}"/>
    <cellStyle name="_3b_cuadros adicionales de brechas2002 y 2008 (2) 3 2" xfId="1531" xr:uid="{378BC153-1895-47F2-B57B-897E9C9E966C}"/>
    <cellStyle name="_3b_GRAFICOS ODM" xfId="1537" xr:uid="{DF5475D5-FBBB-4276-BD6F-63E18D951C6E}"/>
    <cellStyle name="_3b_GRAFICOS ODM 2" xfId="1538" xr:uid="{E58534A0-9C72-4D2D-8BC4-6904A46EF191}"/>
    <cellStyle name="_3b_Libro2" xfId="1539" xr:uid="{8F5D927B-EFFF-41C0-A15D-A6CB68648C29}"/>
    <cellStyle name="_3b_Libro2 2" xfId="1540" xr:uid="{BECFF5BD-C04B-40BF-BA97-0E2F6C4131D9}"/>
    <cellStyle name="_3b_Libro2 2 2" xfId="1541" xr:uid="{51E0F222-78BE-4FF3-82B6-0A2F5A856DFD}"/>
    <cellStyle name="_3b_Libro2 3" xfId="1542" xr:uid="{02BFE73D-9B50-4C76-84A2-7DB1A738F8F2}"/>
    <cellStyle name="_3b_Libro2 3 2" xfId="1543" xr:uid="{FED43444-4660-47D4-9399-1296EAB07E24}"/>
    <cellStyle name="_3b_solicita datos para el 2007-minedu remitio" xfId="1544" xr:uid="{321DC1DA-4D5E-412E-AD10-8E9FACF214A4}"/>
    <cellStyle name="_3b_solicita datos para el 2007-minedu remitio 2" xfId="1545" xr:uid="{A6B54676-E066-4104-A4BD-D38EF24BFC3F}"/>
    <cellStyle name="_3b_solicita datos para el 2007-minedu remitio 2 2" xfId="1546" xr:uid="{78CBB9D8-A567-4AB8-A498-5EEDF8F4E81B}"/>
    <cellStyle name="_3b_solicita datos para el 2007-minedu remitio 3" xfId="1547" xr:uid="{F226448F-1559-4BF2-ABCF-AA32C6C26F99}"/>
    <cellStyle name="_3b_solicita datos para el 2007-minedu remitio 3 2" xfId="1548" xr:uid="{24B27F87-8301-4554-A6E1-BEED5CFDFCA2}"/>
    <cellStyle name="_4" xfId="1549" xr:uid="{CD609248-3328-4366-8FD7-BC2113001DFE}"/>
    <cellStyle name="_4 2" xfId="1550" xr:uid="{7A10E874-4AD1-46F9-9C63-2FA43B5681D1}"/>
    <cellStyle name="_4 2 2" xfId="1551" xr:uid="{7963CED2-0DD4-426F-9C7B-290C7FF7B758}"/>
    <cellStyle name="_4 3" xfId="1552" xr:uid="{EED53B3E-E2FC-4CDD-A170-B29FE15B0CF0}"/>
    <cellStyle name="_4 3 2" xfId="1553" xr:uid="{389FA837-6762-4309-A02E-0D98F52BB97A}"/>
    <cellStyle name="_4_CUAD-TEXTO_" xfId="1559" xr:uid="{46141EC8-9C7F-4F89-B87D-B0DFBE053345}"/>
    <cellStyle name="_4_CUAD-TEXTO_ 2" xfId="1560" xr:uid="{928FBA34-1C79-40CB-AB02-7DCBBE13FBB4}"/>
    <cellStyle name="_4_CUAD-TEXTO_ 2 2" xfId="1561" xr:uid="{1DF523D6-D7D7-452D-9217-1710B21F9117}"/>
    <cellStyle name="_4_CUAD-TEXTO_ 3" xfId="1562" xr:uid="{1E70DC47-C9C9-46E0-9C48-C97D95F567AF}"/>
    <cellStyle name="_4_CUAD-TEXTO_ 3 2" xfId="1563" xr:uid="{21C620D9-0F69-44CF-B5E3-B4930C4199C4}"/>
    <cellStyle name="_4_cuadros adicionales de brechas2002 y 2008 (2)" xfId="1554" xr:uid="{9F98E3E0-A8F4-4264-95E2-EC47AED95FF4}"/>
    <cellStyle name="_4_cuadros adicionales de brechas2002 y 2008 (2) 2" xfId="1555" xr:uid="{1FA12763-5049-4637-9077-FF8EA90E9FCA}"/>
    <cellStyle name="_4_cuadros adicionales de brechas2002 y 2008 (2) 2 2" xfId="1556" xr:uid="{9AEEA75A-C7DE-4D97-920C-C2678968F231}"/>
    <cellStyle name="_4_cuadros adicionales de brechas2002 y 2008 (2) 3" xfId="1557" xr:uid="{14D59D25-2BE3-4285-AE4B-81A05E3A9F82}"/>
    <cellStyle name="_4_cuadros adicionales de brechas2002 y 2008 (2) 3 2" xfId="1558" xr:uid="{374E0D45-0A95-4DFC-BA81-F78AD84B04D3}"/>
    <cellStyle name="_4_GRAFICOS ODM" xfId="1564" xr:uid="{515D7493-D10C-431E-9EF3-FF7D5070792F}"/>
    <cellStyle name="_4_GRAFICOS ODM 2" xfId="1565" xr:uid="{2B07159B-360B-4219-8E95-1190418FB366}"/>
    <cellStyle name="_4_Libro2" xfId="1566" xr:uid="{F591BD1C-BABC-4001-92A4-8709F1D16B14}"/>
    <cellStyle name="_4_Libro2 2" xfId="1567" xr:uid="{A2C497DC-88A8-4999-BF24-B863CF64E5CA}"/>
    <cellStyle name="_4_Libro2 2 2" xfId="1568" xr:uid="{0CCCC8EF-DB64-4C22-8B4A-0B114E0F01F2}"/>
    <cellStyle name="_4_Libro2 3" xfId="1569" xr:uid="{4F6764C1-C068-4DBC-9ADA-4BA8469205B6}"/>
    <cellStyle name="_4_Libro2 3 2" xfId="1570" xr:uid="{525461C0-3B77-4CD6-A1D9-1AEA8F73BE8C}"/>
    <cellStyle name="_4_solicita datos para el 2007-minedu remitio" xfId="1571" xr:uid="{10638348-1950-4EA7-89AA-C7846CA26B6C}"/>
    <cellStyle name="_4_solicita datos para el 2007-minedu remitio 2" xfId="1572" xr:uid="{BEA19EBF-78E0-45F5-9828-42E28EB1649B}"/>
    <cellStyle name="_4_solicita datos para el 2007-minedu remitio 2 2" xfId="1573" xr:uid="{4E395FA8-3F83-45D1-BAD5-E19F8BD084B1}"/>
    <cellStyle name="_4_solicita datos para el 2007-minedu remitio 3" xfId="1574" xr:uid="{6307185B-0434-49A6-8D01-CF3B91A6B286}"/>
    <cellStyle name="_4_solicita datos para el 2007-minedu remitio 3 2" xfId="1575" xr:uid="{2A2AD490-FE2D-4944-B5CC-AD3DC09A7C7A}"/>
    <cellStyle name="_4-AIRE-2" xfId="1576" xr:uid="{9E55BE53-FC7E-476D-9DA3-1DCD48A443EA}"/>
    <cellStyle name="_4-AIRE-2 2" xfId="1577" xr:uid="{941C3EDC-5757-46A2-8B4D-18CC7ACF8E8D}"/>
    <cellStyle name="_4-AIRE-2 2 2" xfId="1578" xr:uid="{BFF5AB0B-45C3-48FA-BC4E-B41E7A60E4DD}"/>
    <cellStyle name="_4-AIRE-2 3" xfId="1579" xr:uid="{9929633D-1783-4A50-A144-34583AFF61DA}"/>
    <cellStyle name="_4-AIRE-2 3 2" xfId="1580" xr:uid="{95DEEE5F-C44F-458D-843E-050D0325A42A}"/>
    <cellStyle name="_4-AIRE-2_1-UIRN-UTSIGnov-2008" xfId="1581" xr:uid="{801620B8-E547-4A80-ADB8-425963709E54}"/>
    <cellStyle name="_4-AIRE-2_1-UIRN-UTSIGnov-2008 2" xfId="1582" xr:uid="{6838ECBD-E13B-469D-8F5F-945C0D936277}"/>
    <cellStyle name="_4-AIRE-2_1-UIRN-UTSIGnov-2008 2 2" xfId="1583" xr:uid="{FD26837E-8321-4C8E-A9DB-EA2537F28FC0}"/>
    <cellStyle name="_4-AIRE-2_1-UIRN-UTSIGnov-2008 3" xfId="1584" xr:uid="{4AB998D5-3B55-45D6-BDCB-FAC8EA9DBCE1}"/>
    <cellStyle name="_4-AIRE-2_1-UIRN-UTSIGnov-2008 3 2" xfId="1585" xr:uid="{26530EB3-8066-473E-BA13-55BA47491672}"/>
    <cellStyle name="_4-AIRE-2_1-UIRN-UTSIGnov-2008_GRAFICOS ODM" xfId="1586" xr:uid="{5D18D745-1DC2-4FB6-BDE9-AD20DDF93731}"/>
    <cellStyle name="_4-AIRE-2_1-UIRN-UTSIGnov-2008_GRAFICOS ODM 2" xfId="1587" xr:uid="{C4B2CDA0-E5DF-4D33-A167-67597F3C5341}"/>
    <cellStyle name="_4-AIRE-2_CUAD-TEXTO_" xfId="1593" xr:uid="{912132A6-B821-4C8B-9388-598B8F4BCED8}"/>
    <cellStyle name="_4-AIRE-2_CUAD-TEXTO_ 2" xfId="1594" xr:uid="{CD838FB8-07A2-4351-8717-2130A8F7A48C}"/>
    <cellStyle name="_4-AIRE-2_CUAD-TEXTO_ 2 2" xfId="1595" xr:uid="{EE5F5CEE-EA55-486A-B87F-A4DF53038C2D}"/>
    <cellStyle name="_4-AIRE-2_CUAD-TEXTO_ 3" xfId="1596" xr:uid="{E7726BFF-B3BE-43FC-92BD-BD0D68239BD6}"/>
    <cellStyle name="_4-AIRE-2_CUAD-TEXTO_ 3 2" xfId="1597" xr:uid="{667D8F0C-0ECD-435F-A947-997A4A21E8A6}"/>
    <cellStyle name="_4-AIRE-2_cuadros adicionales de brechas2002 y 2008 (2)" xfId="1588" xr:uid="{605014FC-1650-40FE-B84D-2D070493DF5D}"/>
    <cellStyle name="_4-AIRE-2_cuadros adicionales de brechas2002 y 2008 (2) 2" xfId="1589" xr:uid="{610EBE87-2C26-4DFC-B71B-A279316732DC}"/>
    <cellStyle name="_4-AIRE-2_cuadros adicionales de brechas2002 y 2008 (2) 2 2" xfId="1590" xr:uid="{CBB06B74-1684-476D-A015-4C7464CDB288}"/>
    <cellStyle name="_4-AIRE-2_cuadros adicionales de brechas2002 y 2008 (2) 3" xfId="1591" xr:uid="{17C68BDC-F869-4EE5-8041-501AF2A0F170}"/>
    <cellStyle name="_4-AIRE-2_cuadros adicionales de brechas2002 y 2008 (2) 3 2" xfId="1592" xr:uid="{607246BC-D743-4CF0-BDDA-BB97176BDD1C}"/>
    <cellStyle name="_4-AIRE-2_GRAFICOS ODM" xfId="1598" xr:uid="{2758E09E-4456-4DC1-A970-368B5E4763E9}"/>
    <cellStyle name="_4-AIRE-2_GRAFICOS ODM 2" xfId="1599" xr:uid="{2EC57FA6-E883-40A8-A864-C1347C66EB2D}"/>
    <cellStyle name="_4-AIRE-2_Libro2" xfId="1600" xr:uid="{4FE253EC-F02E-4E18-92A2-78B22BC8080A}"/>
    <cellStyle name="_4-AIRE-2_Libro2 2" xfId="1601" xr:uid="{05A6CE4D-27E9-4AFC-82D5-C928B885A31C}"/>
    <cellStyle name="_4-AIRE-2_Libro2 2 2" xfId="1602" xr:uid="{F1B15AE0-1DF6-4980-A34E-34E73E16B996}"/>
    <cellStyle name="_4-AIRE-2_Libro2 3" xfId="1603" xr:uid="{C131195E-2FCB-48B5-8176-F1E4ABC08F1F}"/>
    <cellStyle name="_4-AIRE-2_Libro2 3 2" xfId="1604" xr:uid="{611E9AAE-46A6-4731-9E33-D3B9C8F8E720}"/>
    <cellStyle name="_4-AIRE-2_solicita datos para el 2007-minedu remitio" xfId="1605" xr:uid="{1289832B-B0B6-489D-BC47-7D652BCB5C6D}"/>
    <cellStyle name="_4-AIRE-2_solicita datos para el 2007-minedu remitio 2" xfId="1606" xr:uid="{F92F3F1C-D683-428D-9917-F5781CE2DE24}"/>
    <cellStyle name="_4-AIRE-2_solicita datos para el 2007-minedu remitio 2 2" xfId="1607" xr:uid="{2F86F99C-1ABD-4CC6-84CA-93C3496978FB}"/>
    <cellStyle name="_4-AIRE-2_solicita datos para el 2007-minedu remitio 3" xfId="1608" xr:uid="{8CDCFB0F-CB0D-4385-ACBA-26B08703C5CF}"/>
    <cellStyle name="_4-AIRE-2_solicita datos para el 2007-minedu remitio 3 2" xfId="1609" xr:uid="{43EA0B3B-CE35-4608-806E-D593FF423C40}"/>
    <cellStyle name="_5 SIDA (anexo)" xfId="1610" xr:uid="{D6ACB93C-C033-41F5-A264-AA98B32BB670}"/>
    <cellStyle name="_5 SIDA (anexo) 2" xfId="1611" xr:uid="{B5983224-E6D4-461B-9749-F0F5534E86BC}"/>
    <cellStyle name="_5 SIDA (anexo) 2 2" xfId="1612" xr:uid="{74B04F96-9F93-4FBC-9C21-AA7822F8FAF4}"/>
    <cellStyle name="_5 SIDA (anexo) 3" xfId="1613" xr:uid="{6C2E3088-C656-47CC-8B67-A94894DB89A4}"/>
    <cellStyle name="_5 SIDA (anexo) 3 2" xfId="1614" xr:uid="{03301B0C-13D9-4AC0-9D2D-21E35460D3C3}"/>
    <cellStyle name="_5 SIDA." xfId="1615" xr:uid="{58046EBD-1A92-4FEF-B3B5-135D4233ED6A}"/>
    <cellStyle name="_5 SIDA. 2" xfId="1616" xr:uid="{4F0D70FD-2146-4830-96C5-B708ACF81C15}"/>
    <cellStyle name="_5 SIDA. 2 2" xfId="1617" xr:uid="{8E97AC51-6E1C-49E6-8D2C-C305CE6DA6E9}"/>
    <cellStyle name="_5 SIDA. 3" xfId="1618" xr:uid="{FE5B1156-0E0C-455C-9D7F-8C8D8E0B4703}"/>
    <cellStyle name="_5 SIDA. 3 2" xfId="1619" xr:uid="{B88CB32F-7944-4F24-9DF6-71BAC892E768}"/>
    <cellStyle name="_8" xfId="1620" xr:uid="{5F59EC67-3729-47B2-8B97-B6DF33BA29C4}"/>
    <cellStyle name="_8 2" xfId="1621" xr:uid="{E2C3DBBC-F047-4D6A-828E-1ADF1C84D3CD}"/>
    <cellStyle name="_8 2 2" xfId="1622" xr:uid="{EC463057-0EC5-463F-8548-943E2B5640F1}"/>
    <cellStyle name="_8 3" xfId="1623" xr:uid="{845BEA5B-CF66-430B-98F1-CC99B54FCB6F}"/>
    <cellStyle name="_8 3 2" xfId="1624" xr:uid="{79B88ADB-2FFD-448E-9420-776BB72F0F6E}"/>
    <cellStyle name="_8_CUAD-TEXTO_" xfId="1630" xr:uid="{86A6721F-E559-469B-9884-3515E51B975C}"/>
    <cellStyle name="_8_CUAD-TEXTO_ 2" xfId="1631" xr:uid="{1CF78DC5-A95A-47E4-8568-2153B35816B1}"/>
    <cellStyle name="_8_CUAD-TEXTO_ 2 2" xfId="1632" xr:uid="{5E2A20D0-82D3-4E78-ACE4-2571C6CD4F31}"/>
    <cellStyle name="_8_CUAD-TEXTO_ 3" xfId="1633" xr:uid="{5DD1B6F2-A166-43E1-9FB3-78BE4AEAF44C}"/>
    <cellStyle name="_8_CUAD-TEXTO_ 3 2" xfId="1634" xr:uid="{958A7D6D-E106-4D1D-BDFB-0304D9531B5C}"/>
    <cellStyle name="_8_cuadros adicionales de brechas2002 y 2008 (2)" xfId="1625" xr:uid="{162B7516-C1CF-4B3F-AAF0-8EE59440D408}"/>
    <cellStyle name="_8_cuadros adicionales de brechas2002 y 2008 (2) 2" xfId="1626" xr:uid="{36D54A0F-85D4-4922-9E50-89BD9480CCC2}"/>
    <cellStyle name="_8_cuadros adicionales de brechas2002 y 2008 (2) 2 2" xfId="1627" xr:uid="{53017B25-7AB3-4620-B085-2598AEFEB0A6}"/>
    <cellStyle name="_8_cuadros adicionales de brechas2002 y 2008 (2) 3" xfId="1628" xr:uid="{1B3410A8-0097-48E7-9DD8-0F6FD8932947}"/>
    <cellStyle name="_8_cuadros adicionales de brechas2002 y 2008 (2) 3 2" xfId="1629" xr:uid="{4A4B2A3E-2427-40ED-B7D4-41C69A65B62D}"/>
    <cellStyle name="_8_GRAFICOS ODM" xfId="1635" xr:uid="{26C8D6C7-C294-453C-B972-0845FB537366}"/>
    <cellStyle name="_8_GRAFICOS ODM 2" xfId="1636" xr:uid="{FDA4C8BD-DDE8-43D1-8EC7-AC9F82C19CF8}"/>
    <cellStyle name="_8_Libro2" xfId="1637" xr:uid="{127BF8F3-4677-4D69-8250-085BC38B7477}"/>
    <cellStyle name="_8_Libro2 2" xfId="1638" xr:uid="{5321EA9C-9891-4851-9DAD-95276D528A91}"/>
    <cellStyle name="_8_Libro2 2 2" xfId="1639" xr:uid="{27D18CE6-2FC7-4652-9B94-0600957DA8C7}"/>
    <cellStyle name="_8_Libro2 3" xfId="1640" xr:uid="{BCFFE66D-FF97-4316-A764-B6B7240D55C2}"/>
    <cellStyle name="_8_Libro2 3 2" xfId="1641" xr:uid="{72F6956A-0B2C-45AE-B872-C15470EE3D1A}"/>
    <cellStyle name="_8_solicita datos para el 2007-minedu remitio" xfId="1642" xr:uid="{F58939A9-7709-4144-87F6-C70ADD8A9529}"/>
    <cellStyle name="_8_solicita datos para el 2007-minedu remitio 2" xfId="1643" xr:uid="{7153BB4F-53AA-4311-AF67-6E13A1BED33F}"/>
    <cellStyle name="_8_solicita datos para el 2007-minedu remitio 2 2" xfId="1644" xr:uid="{E8910A12-5C29-4DD1-8264-22E01F965DCE}"/>
    <cellStyle name="_8_solicita datos para el 2007-minedu remitio 3" xfId="1645" xr:uid="{164F7707-8D7E-4607-A783-9A8DA4AF2E41}"/>
    <cellStyle name="_8_solicita datos para el 2007-minedu remitio 3 2" xfId="1646" xr:uid="{B2934FB9-B05F-46F2-A522-F4BAC3C4E2CC}"/>
    <cellStyle name="_8-9" xfId="1647" xr:uid="{9FBB332B-200C-435F-8166-2D07F297EC00}"/>
    <cellStyle name="_8-9 2" xfId="1648" xr:uid="{3ECF6ED8-400B-46AD-B18E-7E246AFFECCA}"/>
    <cellStyle name="_8-9 2 2" xfId="1649" xr:uid="{57A84ED7-3786-4F15-84DF-4F25C1804C14}"/>
    <cellStyle name="_8-9 3" xfId="1650" xr:uid="{6085949F-3E78-4853-AAB7-0B72F3D1CF4B}"/>
    <cellStyle name="_8-9 3 2" xfId="1651" xr:uid="{1C831C5A-78AF-4BD2-9F41-7702F35CE257}"/>
    <cellStyle name="_8-9_1-UIRN-UTSIGnov-2008" xfId="1652" xr:uid="{AFEBB510-91DA-4E2B-B0FF-A1D27AD0A71C}"/>
    <cellStyle name="_8-9_1-UIRN-UTSIGnov-2008 2" xfId="1653" xr:uid="{6ABAEC94-6F13-4F09-B73C-AB8359A4BF21}"/>
    <cellStyle name="_8-9_1-UIRN-UTSIGnov-2008 2 2" xfId="1654" xr:uid="{AE6776A8-6491-4240-9FD2-E14275B2B504}"/>
    <cellStyle name="_8-9_1-UIRN-UTSIGnov-2008 3" xfId="1655" xr:uid="{7E9F5B77-9FFB-4B0C-A1C6-75B469D39FDC}"/>
    <cellStyle name="_8-9_1-UIRN-UTSIGnov-2008 3 2" xfId="1656" xr:uid="{49E3497B-5019-4B02-A870-42665B6872D8}"/>
    <cellStyle name="_8-9_1-UIRN-UTSIGnov-2008_GRAFICOS ODM" xfId="1657" xr:uid="{CB4A1D43-8A7D-4294-8994-B16E098B557C}"/>
    <cellStyle name="_8-9_1-UIRN-UTSIGnov-2008_GRAFICOS ODM 2" xfId="1658" xr:uid="{4AD19F14-26E5-4ECB-B1D1-7CF7D88E3AEC}"/>
    <cellStyle name="_8-9_CUAD-TEXTO_" xfId="1664" xr:uid="{059E76A0-583A-4586-816F-4FD9D670AACD}"/>
    <cellStyle name="_8-9_CUAD-TEXTO_ 2" xfId="1665" xr:uid="{9550C6BD-C4DB-45E6-A5AC-26E14345F8BF}"/>
    <cellStyle name="_8-9_CUAD-TEXTO_ 2 2" xfId="1666" xr:uid="{59303460-4BDA-49F8-8484-9962FD127843}"/>
    <cellStyle name="_8-9_CUAD-TEXTO_ 3" xfId="1667" xr:uid="{08E5F801-40D9-4C29-8976-C1B018F7B11C}"/>
    <cellStyle name="_8-9_CUAD-TEXTO_ 3 2" xfId="1668" xr:uid="{C1568D06-B82F-4E40-8438-1CF10FFAD5AD}"/>
    <cellStyle name="_8-9_cuadros adicionales de brechas2002 y 2008 (2)" xfId="1659" xr:uid="{4C4A6222-8F66-4A91-BF52-F0FF30ABCE7A}"/>
    <cellStyle name="_8-9_cuadros adicionales de brechas2002 y 2008 (2) 2" xfId="1660" xr:uid="{06D3E0FA-DA79-47D7-8BD0-2B5B82D68EFD}"/>
    <cellStyle name="_8-9_cuadros adicionales de brechas2002 y 2008 (2) 2 2" xfId="1661" xr:uid="{89CAC86E-A0BA-420C-8FFC-A9A4DEF63B18}"/>
    <cellStyle name="_8-9_cuadros adicionales de brechas2002 y 2008 (2) 3" xfId="1662" xr:uid="{E2D56373-343B-4484-B787-827680015D16}"/>
    <cellStyle name="_8-9_cuadros adicionales de brechas2002 y 2008 (2) 3 2" xfId="1663" xr:uid="{887C9302-A220-43E0-9251-006C0F027983}"/>
    <cellStyle name="_8-9_GRAFICOS ODM" xfId="1669" xr:uid="{3E225D64-8907-436E-AF03-548603BE396C}"/>
    <cellStyle name="_8-9_GRAFICOS ODM 2" xfId="1670" xr:uid="{7E3B5B85-7525-47C5-A6EF-F42104C6BCFE}"/>
    <cellStyle name="_8-9_Libro2" xfId="1671" xr:uid="{D445925E-E1D7-49BC-BF7E-725D21D144FC}"/>
    <cellStyle name="_8-9_Libro2 2" xfId="1672" xr:uid="{61CEA0A2-C521-445E-86BD-2E59012B583D}"/>
    <cellStyle name="_8-9_Libro2 2 2" xfId="1673" xr:uid="{42097CA9-B8C9-4066-9FC8-45534EEA6327}"/>
    <cellStyle name="_8-9_Libro2 3" xfId="1674" xr:uid="{E76BAF37-1841-4BB7-8A01-7C18C7CAF8B1}"/>
    <cellStyle name="_8-9_Libro2 3 2" xfId="1675" xr:uid="{23F13674-35D0-438D-9E5A-D43F21F5F8D8}"/>
    <cellStyle name="_8-9_solicita datos para el 2007-minedu remitio" xfId="1676" xr:uid="{2B61DCB4-D6E9-45EE-8180-E391C6648B83}"/>
    <cellStyle name="_8-9_solicita datos para el 2007-minedu remitio 2" xfId="1677" xr:uid="{34363275-2BFA-4587-8B0B-A3928A8AA8A0}"/>
    <cellStyle name="_8-9_solicita datos para el 2007-minedu remitio 2 2" xfId="1678" xr:uid="{A7A1D73F-4FEA-4C0C-8968-2DD9D975BBC5}"/>
    <cellStyle name="_8-9_solicita datos para el 2007-minedu remitio 3" xfId="1679" xr:uid="{26BC45B0-64D3-4907-A458-45E99C544491}"/>
    <cellStyle name="_8-9_solicita datos para el 2007-minedu remitio 3 2" xfId="1680" xr:uid="{69014508-FF5D-490E-9B58-D73CFEC3DA56}"/>
    <cellStyle name="_9-POCK-PARTIC CIUD" xfId="5" xr:uid="{86977C11-1141-423A-AE26-596FB7811521}"/>
    <cellStyle name="_9-POCK-PARTIC CIUD 2" xfId="131" xr:uid="{9CDBCE10-D69E-4CDF-8AF1-30243D0290B0}"/>
    <cellStyle name="_9-POCK-PARTIC CIUD 2 2" xfId="1681" xr:uid="{3E2199D0-1E7F-4718-815B-8EFEE6B2B43E}"/>
    <cellStyle name="_9-POCK-PARTIC CIUD 2 2 2" xfId="1682" xr:uid="{B7D9F865-0C8D-4227-8196-37BA8F5302CC}"/>
    <cellStyle name="_9-POCK-PARTIC CIUD 2 3" xfId="1683" xr:uid="{4AE2E88C-92DE-4120-A9AC-1121BB70DFBC}"/>
    <cellStyle name="_9-POCK-PARTIC CIUD 3" xfId="1684" xr:uid="{190A2553-3CC0-46F8-9D52-18B7703B28F5}"/>
    <cellStyle name="_9-POCK-PARTIC CIUD 3 2" xfId="1685" xr:uid="{E3A9DED1-28CD-497C-894A-B470A1C06250}"/>
    <cellStyle name="_9-POCK-PARTIC CIUD_analfabetismo factor 2007 sexo y edad" xfId="1686" xr:uid="{A5619890-9918-4FA6-8AB8-6FE3D7D59ABF}"/>
    <cellStyle name="_9-POCK-PARTIC CIUD_analfabetismo factor 2007 sexo y edad 2" xfId="1687" xr:uid="{E0894165-6D33-40ED-BFA9-18512BA51A89}"/>
    <cellStyle name="_9-POCK-PARTIC CIUD_analfabetismo factor 2007 sexo y edad 2 2" xfId="1688" xr:uid="{BCEAE3A6-DD83-4766-9CC2-9533A0D4C8CE}"/>
    <cellStyle name="_9-POCK-PARTIC CIUD_analfabetismo factor 2007 sexo y edad 2 2 2" xfId="1689" xr:uid="{BCD9BD99-B99A-41CF-8DD3-81082360074C}"/>
    <cellStyle name="_9-POCK-PARTIC CIUD_analfabetismo factor 2007 sexo y edad 2 3" xfId="1690" xr:uid="{9AE5DB3A-4331-4FF4-A35F-7D08A5F3FA4A}"/>
    <cellStyle name="_9-POCK-PARTIC CIUD_analfabetismo factor 2007 sexo y edad 3" xfId="1691" xr:uid="{C537C481-1BDA-43F2-A21B-072F140EABE0}"/>
    <cellStyle name="_9-POCK-PARTIC CIUD_analfabetismo factor 2007 sexo y edad 3 2" xfId="1692" xr:uid="{8641F6BE-1B88-49B0-AD91-AB480B113C46}"/>
    <cellStyle name="_9-POCK-PARTIC CIUD_analfabetismo factor 2007 sexo y edad_Cuadros Nor  (2)" xfId="1710" xr:uid="{78E8384B-1927-4A49-B783-10FFA5E4EFD8}"/>
    <cellStyle name="_9-POCK-PARTIC CIUD_analfabetismo factor 2007 sexo y edad_Cuadros Nor  (2) 2" xfId="1711" xr:uid="{D561CBC8-B6B9-4EEF-90E3-8AA68FD526F2}"/>
    <cellStyle name="_9-POCK-PARTIC CIUD_analfabetismo factor 2007 sexo y edad_DEPARTAMENTAL-NUEVO FACTOR 2010" xfId="1712" xr:uid="{7F899351-5044-48E8-9D32-A62EB18C5F65}"/>
    <cellStyle name="_9-POCK-PARTIC CIUD_analfabetismo factor 2007 sexo y edad_DEPARTAMENTAL-NUEVO FACTOR 2010 2" xfId="1713" xr:uid="{F761B170-C687-406D-AF9D-A3FBA73CD0CE}"/>
    <cellStyle name="_9-POCK-PARTIC CIUD_analfabetismo factor 2007 sexo y edad_EXCEL-DEPARTAMENTAL-Def" xfId="1714" xr:uid="{B7A40C64-13A9-446F-8346-0A68E8D68987}"/>
    <cellStyle name="_9-POCK-PARTIC CIUD_analfabetismo factor 2007 sexo y edad_EXCEL-DEPARTAMENTAL-Def 2" xfId="1715" xr:uid="{D1805139-47C3-4373-9DE5-BDCADCB2C63F}"/>
    <cellStyle name="_9-POCK-PARTIC CIUD_analfabetismo factor 2007 sexo y edad_EXCEL-DEPARTAMENTAL-Def2" xfId="1716" xr:uid="{C3C2C435-40F3-4A79-8EB0-51FB8CAB6C7D}"/>
    <cellStyle name="_9-POCK-PARTIC CIUD_analfabetismo factor 2007 sexo y edad_EXCEL-DEPARTAMENTAL-Def2 2" xfId="1717" xr:uid="{0A484FE6-A305-4F89-A08A-7EBFE9D7186F}"/>
    <cellStyle name="_9-POCK-PARTIC CIUD_analfabetismo factor 2007 sexo y edad_Salud y Pobreza" xfId="1718" xr:uid="{95797B39-3254-4C71-B310-848C98618906}"/>
    <cellStyle name="_9-POCK-PARTIC CIUD_analfabetismo factor 2007 sexo y edad_Salud y Pobreza 2" xfId="1719" xr:uid="{AB2BF970-0F7F-47AB-8FC1-F33B6825F425}"/>
    <cellStyle name="_9-POCK-PARTIC CIUD_analfabetismo factor 2007 sexo y edad.Norvil" xfId="1693" xr:uid="{7DB283D6-77A4-4F71-8FA4-19E817C928DE}"/>
    <cellStyle name="_9-POCK-PARTIC CIUD_analfabetismo factor 2007 sexo y edad.Norvil 2" xfId="1694" xr:uid="{3516530E-ED0A-410E-BCE2-E1F1CD5BC2C6}"/>
    <cellStyle name="_9-POCK-PARTIC CIUD_analfabetismo factor 2007 sexo y edad.Norvil 2 2" xfId="1695" xr:uid="{9635157F-ABD7-4706-A6F7-4E113C7B30BD}"/>
    <cellStyle name="_9-POCK-PARTIC CIUD_analfabetismo factor 2007 sexo y edad.Norvil 2 2 2" xfId="1696" xr:uid="{E3168855-D229-4FF9-B075-950C0F71CBBE}"/>
    <cellStyle name="_9-POCK-PARTIC CIUD_analfabetismo factor 2007 sexo y edad.Norvil 2 3" xfId="1697" xr:uid="{54CDF464-2AC6-434C-A60C-8C6DACFFB42D}"/>
    <cellStyle name="_9-POCK-PARTIC CIUD_analfabetismo factor 2007 sexo y edad.Norvil 3" xfId="1698" xr:uid="{0157DC48-0885-45CA-9390-D945905996C5}"/>
    <cellStyle name="_9-POCK-PARTIC CIUD_analfabetismo factor 2007 sexo y edad.Norvil 3 2" xfId="1699" xr:uid="{011A3448-3B0C-4281-B837-8FDDE2BD7293}"/>
    <cellStyle name="_9-POCK-PARTIC CIUD_analfabetismo factor 2007 sexo y edad.Norvil_Cuadros Nor  (2)" xfId="1700" xr:uid="{345F0E76-B917-4BBA-B20A-00BAF482AA3E}"/>
    <cellStyle name="_9-POCK-PARTIC CIUD_analfabetismo factor 2007 sexo y edad.Norvil_Cuadros Nor  (2) 2" xfId="1701" xr:uid="{6D93F7A9-C337-4E3B-893C-663224833FA3}"/>
    <cellStyle name="_9-POCK-PARTIC CIUD_analfabetismo factor 2007 sexo y edad.Norvil_DEPARTAMENTAL-NUEVO FACTOR 2010" xfId="1702" xr:uid="{4816984C-6FBC-451A-9BEB-16B6FA7A3A55}"/>
    <cellStyle name="_9-POCK-PARTIC CIUD_analfabetismo factor 2007 sexo y edad.Norvil_DEPARTAMENTAL-NUEVO FACTOR 2010 2" xfId="1703" xr:uid="{15CD8586-6699-44E0-B008-63A6C1CF9C79}"/>
    <cellStyle name="_9-POCK-PARTIC CIUD_analfabetismo factor 2007 sexo y edad.Norvil_EXCEL-DEPARTAMENTAL-Def" xfId="1704" xr:uid="{8EF78DCE-6A60-4F5D-813A-BE7531C77C6C}"/>
    <cellStyle name="_9-POCK-PARTIC CIUD_analfabetismo factor 2007 sexo y edad.Norvil_EXCEL-DEPARTAMENTAL-Def 2" xfId="1705" xr:uid="{E003B06F-DA61-4595-8EA6-59A26A5EB412}"/>
    <cellStyle name="_9-POCK-PARTIC CIUD_analfabetismo factor 2007 sexo y edad.Norvil_EXCEL-DEPARTAMENTAL-Def2" xfId="1706" xr:uid="{67E55147-3472-4FC6-847C-B2F624956F9D}"/>
    <cellStyle name="_9-POCK-PARTIC CIUD_analfabetismo factor 2007 sexo y edad.Norvil_EXCEL-DEPARTAMENTAL-Def2 2" xfId="1707" xr:uid="{2D55E162-4B73-4FBA-BE4E-1AB818879740}"/>
    <cellStyle name="_9-POCK-PARTIC CIUD_analfabetismo factor 2007 sexo y edad.Norvil_Salud y Pobreza" xfId="1708" xr:uid="{A67C4789-18C0-4398-8A9C-45E9809D17D5}"/>
    <cellStyle name="_9-POCK-PARTIC CIUD_analfabetismo factor 2007 sexo y edad.Norvil_Salud y Pobreza 2" xfId="1709" xr:uid="{B6467332-C3DB-49C9-8710-8E1D21E2E24E}"/>
    <cellStyle name="_9-POCK-PARTIC CIUD_ANEXO 1 MATRICULA ESCOLAR" xfId="1720" xr:uid="{B9064059-5D76-4E88-BFE2-0CE35686B291}"/>
    <cellStyle name="_9-POCK-PARTIC CIUD_ANEXO 1 MATRICULA ESCOLAR 2" xfId="1721" xr:uid="{B91126E8-E159-4851-AA67-3814C6CBE7DB}"/>
    <cellStyle name="_9-POCK-PARTIC CIUD_ANEXO 1 MATRICULA ESCOLAR 2 2" xfId="1722" xr:uid="{9693D74C-4E5C-439B-B839-66541780C640}"/>
    <cellStyle name="_9-POCK-PARTIC CIUD_ANEXO 1 MATRICULA ESCOLAR 2 2 2" xfId="1723" xr:uid="{F7A85C3D-32A4-418C-8223-90C356D080ED}"/>
    <cellStyle name="_9-POCK-PARTIC CIUD_ANEXO 1 MATRICULA ESCOLAR 2 3" xfId="1724" xr:uid="{2C65B49F-E2EC-4A87-927A-F15E075E8384}"/>
    <cellStyle name="_9-POCK-PARTIC CIUD_ANEXO 1 MATRICULA ESCOLAR 3" xfId="1725" xr:uid="{E84D524C-03DD-485A-88F3-12088F5CBF68}"/>
    <cellStyle name="_9-POCK-PARTIC CIUD_ANEXO 1 MATRICULA ESCOLAR 3 2" xfId="1726" xr:uid="{8748C008-D96C-4259-8E7B-2B6B216D2654}"/>
    <cellStyle name="_9-POCK-PARTIC CIUD_ANEXO 1 MATRICULA ESCOLAR_Cuadros Nor  (2)" xfId="1727" xr:uid="{9A97AB2F-AB6E-4EC5-BCDD-BC133B8C5377}"/>
    <cellStyle name="_9-POCK-PARTIC CIUD_ANEXO 1 MATRICULA ESCOLAR_Cuadros Nor  (2) 2" xfId="1728" xr:uid="{58BA4354-B7AF-4DF3-B7E7-3A2EE2C6DEF5}"/>
    <cellStyle name="_9-POCK-PARTIC CIUD_ANEXO 1 MATRICULA ESCOLAR_DEPARTAMENTAL-NUEVO FACTOR 2010" xfId="1729" xr:uid="{4BB540EA-0F81-434A-9878-84193B5BFF2A}"/>
    <cellStyle name="_9-POCK-PARTIC CIUD_ANEXO 1 MATRICULA ESCOLAR_DEPARTAMENTAL-NUEVO FACTOR 2010 2" xfId="1730" xr:uid="{425AF53A-1955-4254-B045-4F411C476BD3}"/>
    <cellStyle name="_9-POCK-PARTIC CIUD_ANEXO 1 MATRICULA ESCOLAR_EXCEL-DEPARTAMENTAL-Def" xfId="1731" xr:uid="{391911E9-2E6E-4345-8FFA-C8E7730B32D0}"/>
    <cellStyle name="_9-POCK-PARTIC CIUD_ANEXO 1 MATRICULA ESCOLAR_EXCEL-DEPARTAMENTAL-Def 2" xfId="1732" xr:uid="{317159E9-FF70-47B0-926A-381A8915C0BE}"/>
    <cellStyle name="_9-POCK-PARTIC CIUD_ANEXO 1 MATRICULA ESCOLAR_EXCEL-DEPARTAMENTAL-Def2" xfId="1733" xr:uid="{6BE125B2-599B-4A11-AFFE-133F42522BF6}"/>
    <cellStyle name="_9-POCK-PARTIC CIUD_ANEXO 1 MATRICULA ESCOLAR_EXCEL-DEPARTAMENTAL-Def2 2" xfId="1734" xr:uid="{4C9800D7-2123-4EC0-B392-8D2F3FDD458C}"/>
    <cellStyle name="_9-POCK-PARTIC CIUD_ANEXO 1 MATRICULA ESCOLAR_Salud y Pobreza" xfId="1735" xr:uid="{09F108BD-73ED-414E-9AEB-60D34CBDFF03}"/>
    <cellStyle name="_9-POCK-PARTIC CIUD_ANEXO 1 MATRICULA ESCOLAR_Salud y Pobreza 2" xfId="1736" xr:uid="{2270FA8A-A22C-4CE2-ABD6-A50192F18636}"/>
    <cellStyle name="_9-POCK-PARTIC CIUD_ANEXO 3 ACCESO A LA EDUCACIÓN editado" xfId="1737" xr:uid="{9CA7EF3B-398F-484E-B5CB-C58C32895E19}"/>
    <cellStyle name="_9-POCK-PARTIC CIUD_ANEXO 3 ACCESO A LA EDUCACIÓN editado 2" xfId="1738" xr:uid="{9453AF0D-896B-4D6C-B74D-B8906906CA55}"/>
    <cellStyle name="_9-POCK-PARTIC CIUD_ANEXO 4 INDIC DE RESULTADOS FINAL" xfId="1739" xr:uid="{43B08F98-43C3-4600-994F-CEBA13377FB5}"/>
    <cellStyle name="_9-POCK-PARTIC CIUD_ANEXO 4 INDIC DE RESULTADOS FINAL 2" xfId="1740" xr:uid="{2EFD5DA0-F376-4276-9101-0DCDEA98CEE9}"/>
    <cellStyle name="_9-POCK-PARTIC CIUD_ANEXO 4 INDIC DE RESULTADOS FINAL 2 2" xfId="1741" xr:uid="{94033A11-3CA7-4B22-AA84-0BD2BB49C2FF}"/>
    <cellStyle name="_9-POCK-PARTIC CIUD_ANEXO 4 INDIC DE RESULTADOS FINAL 3" xfId="1742" xr:uid="{39BE0F45-3922-471E-B65A-5B9CB014B249}"/>
    <cellStyle name="_9-POCK-PARTIC CIUD_ANEXO 4 INDIC DE RESULTADOS FINAL 3 2" xfId="1743" xr:uid="{F2CC88E5-A846-4BED-AAD5-C11FEDDA011C}"/>
    <cellStyle name="_9-POCK-PARTIC CIUD_ANEXO 4 RESULTADOS(COEFICIENTE DE VAR)" xfId="1744" xr:uid="{D4267FE3-B49D-4A59-8F5D-3F8B58D28642}"/>
    <cellStyle name="_9-POCK-PARTIC CIUD_ANEXO 4 RESULTADOS(COEFICIENTE DE VAR) 2" xfId="1745" xr:uid="{E1CD2318-9926-42D3-B9F1-806B7995718D}"/>
    <cellStyle name="_9-POCK-PARTIC CIUD_ANEXO 6FINAL ANALFABETISMO grupo edad (CV)" xfId="1746" xr:uid="{D7E48A12-D23D-4BC4-AA69-D848B5761A95}"/>
    <cellStyle name="_9-POCK-PARTIC CIUD_ANEXO 6FINAL ANALFABETISMO grupo edad (CV) 2" xfId="1747" xr:uid="{F0F2B7F2-FE8B-4EA7-A340-83BA28D8F288}"/>
    <cellStyle name="_9-POCK-PARTIC CIUD_CAP1_ASISTENCIAF" xfId="1748" xr:uid="{9BF7F6DF-B3E8-4C48-A4BA-A08884605EB1}"/>
    <cellStyle name="_9-POCK-PARTIC CIUD_CAP1_ASISTENCIAF 2" xfId="1749" xr:uid="{CB983CCE-A2BB-46E5-8D23-FE36F3627FCA}"/>
    <cellStyle name="_9-POCK-PARTIC CIUD_cuad-15.." xfId="1750" xr:uid="{9C368A95-659F-4646-A5D8-61A20815428B}"/>
    <cellStyle name="_9-POCK-PARTIC CIUD_cuad-15.. 2" xfId="1751" xr:uid="{4657F11A-779E-4B78-B755-0AB8A9B64A2D}"/>
    <cellStyle name="_9-POCK-PARTIC CIUD_CUAD-TEXTO_" xfId="1759" xr:uid="{A409C2C0-1426-443D-8D33-D0962D34CFB5}"/>
    <cellStyle name="_9-POCK-PARTIC CIUD_CUAD-TEXTO_ 2" xfId="1760" xr:uid="{C6DA99C0-38C9-4270-890B-FDE41A4B411C}"/>
    <cellStyle name="_9-POCK-PARTIC CIUD_CUAD-TEXTO_ 2 2" xfId="1761" xr:uid="{0B57631C-0D9D-4280-BFEB-A76CF9CF28D1}"/>
    <cellStyle name="_9-POCK-PARTIC CIUD_CUAD-TEXTO_ 3" xfId="1762" xr:uid="{B072B368-04A5-459C-B3EE-A824CAC9E5F5}"/>
    <cellStyle name="_9-POCK-PARTIC CIUD_CUAD-TEXTO_ 3 2" xfId="1763" xr:uid="{296B4639-F570-4D76-A392-7AC017C50381}"/>
    <cellStyle name="_9-POCK-PARTIC CIUD_cuadros adicionales de brechas2002 y 2008 (2)" xfId="1752" xr:uid="{9AA5D930-7ECF-4BE8-A376-2751BC258311}"/>
    <cellStyle name="_9-POCK-PARTIC CIUD_cuadros adicionales de brechas2002 y 2008 (2) 2" xfId="1753" xr:uid="{FB015D51-C14B-40A1-A6D3-55FECC730919}"/>
    <cellStyle name="_9-POCK-PARTIC CIUD_cuadros adicionales de brechas2002 y 2008 (2) 2 2" xfId="1754" xr:uid="{DFB92FA0-3D68-44D7-97E5-DB0BA441E64B}"/>
    <cellStyle name="_9-POCK-PARTIC CIUD_cuadros adicionales de brechas2002 y 2008 (2) 3" xfId="1755" xr:uid="{1B9F70C6-697F-400E-908D-ECFE4D8A94DB}"/>
    <cellStyle name="_9-POCK-PARTIC CIUD_cuadros adicionales de brechas2002 y 2008 (2) 3 2" xfId="1756" xr:uid="{C781F883-B36A-40F1-B16A-500768C84101}"/>
    <cellStyle name="_9-POCK-PARTIC CIUD_Cuadros Nor  (2)" xfId="1757" xr:uid="{CFECB883-BE31-4156-975F-07646C7FDED4}"/>
    <cellStyle name="_9-POCK-PARTIC CIUD_Cuadros Nor  (2) 2" xfId="1758" xr:uid="{6473CD35-831D-4C73-A165-6E16C3B1EDF2}"/>
    <cellStyle name="_9-POCK-PARTIC CIUD_DEPARTAMENTAL-NUEVO FACTOR 2010" xfId="1764" xr:uid="{D751A7F3-BA1B-43F1-8234-9CAA77C4B52A}"/>
    <cellStyle name="_9-POCK-PARTIC CIUD_DEPARTAMENTAL-NUEVO FACTOR 2010 2" xfId="1765" xr:uid="{43F2B9ED-7391-4466-B28D-B06C319D4A6D}"/>
    <cellStyle name="_9-POCK-PARTIC CIUD_EXCEL-DEPARTAMENTAL-Def" xfId="1766" xr:uid="{543ED574-8884-42A3-9BAE-A68B0A224388}"/>
    <cellStyle name="_9-POCK-PARTIC CIUD_EXCEL-DEPARTAMENTAL-Def 2" xfId="1767" xr:uid="{DD2FB7D8-F25C-4A4C-8DCA-9716E156E85F}"/>
    <cellStyle name="_9-POCK-PARTIC CIUD_EXCEL-DEPARTAMENTAL-Def2" xfId="1768" xr:uid="{0D23FB7A-687E-4FE8-9F6F-6341981ACD21}"/>
    <cellStyle name="_9-POCK-PARTIC CIUD_EXCEL-DEPARTAMENTAL-Def2 2" xfId="1769" xr:uid="{DC5C8785-8CC3-4B13-888A-CD071D93D3D2}"/>
    <cellStyle name="_9-POCK-PARTIC CIUD_Libro1 (5)" xfId="1770" xr:uid="{5E6A298F-D28E-416F-9438-99B4483CCEF0}"/>
    <cellStyle name="_9-POCK-PARTIC CIUD_Libro1 (5) 2" xfId="1771" xr:uid="{C61CA475-4610-48A8-8AE6-AC7A0E607A86}"/>
    <cellStyle name="_9-POCK-PARTIC CIUD_Libro2" xfId="1772" xr:uid="{AB8E2CC0-BD0C-4217-836C-401556B13313}"/>
    <cellStyle name="_9-POCK-PARTIC CIUD_Libro2 (4)" xfId="1773" xr:uid="{5F5A7CEC-4784-42D5-89C7-C4AAFC2A71D9}"/>
    <cellStyle name="_9-POCK-PARTIC CIUD_Libro2 (4) 2" xfId="1774" xr:uid="{3D9F001E-A6F7-44BC-AF72-7942EB130419}"/>
    <cellStyle name="_9-POCK-PARTIC CIUD_Libro2 2" xfId="1775" xr:uid="{1CBE883C-5D90-4645-BB16-F1169B0960D2}"/>
    <cellStyle name="_9-POCK-PARTIC CIUD_Libro2 2 2" xfId="1776" xr:uid="{CAF4228E-03E9-44BA-81BE-6068E004DD03}"/>
    <cellStyle name="_9-POCK-PARTIC CIUD_Libro2 3" xfId="1777" xr:uid="{3D703487-6005-4890-A730-6EAA6F1CC6E4}"/>
    <cellStyle name="_9-POCK-PARTIC CIUD_Libro2 3 2" xfId="1778" xr:uid="{BB318D3F-2BAF-484B-879B-3C01A43E9730}"/>
    <cellStyle name="_9-POCK-PARTIC CIUD_Libro2 4" xfId="1779" xr:uid="{2E30E70E-405C-4311-B425-E158A8AF3DFB}"/>
    <cellStyle name="_9-POCK-PARTIC CIUD_Libro2 4 2" xfId="1780" xr:uid="{67472284-1E45-4C6E-8400-DC3EFFE5BD0C}"/>
    <cellStyle name="_9-POCK-PARTIC CIUD_Libro2 5" xfId="1781" xr:uid="{8E56204F-7F27-4D46-B470-B2B63FD1AAC7}"/>
    <cellStyle name="_9-POCK-PARTIC CIUD_Libro2 5 2" xfId="1782" xr:uid="{66BB964C-C33B-4108-9529-FC5235AE7F2E}"/>
    <cellStyle name="_9-POCK-PARTIC CIUD_Libro5" xfId="1783" xr:uid="{F8163554-9F09-46CB-900D-D9DE623CC384}"/>
    <cellStyle name="_9-POCK-PARTIC CIUD_Libro5 2" xfId="1784" xr:uid="{7D9AB101-1365-4440-A07C-EF5FBAD7D118}"/>
    <cellStyle name="_9-POCK-PARTIC CIUD_nivel educativo  -fin fin" xfId="1785" xr:uid="{427AAFEA-3B27-4476-A7CE-6576F990A336}"/>
    <cellStyle name="_9-POCK-PARTIC CIUD_nivel educativo  -fin fin 2" xfId="1786" xr:uid="{08FC6BA1-7956-4CC6-B4FC-34C893DD9E0A}"/>
    <cellStyle name="_9-POCK-PARTIC CIUD_nivel educativo  -fin fin 2 2" xfId="1787" xr:uid="{7CF2BD54-B01A-4326-A022-625BE81ECDAD}"/>
    <cellStyle name="_9-POCK-PARTIC CIUD_nivel educativo  -fin fin 2 2 2" xfId="1788" xr:uid="{151C41B1-350F-428E-BBE9-D1B69C0180DF}"/>
    <cellStyle name="_9-POCK-PARTIC CIUD_nivel educativo  -fin fin 2 3" xfId="1789" xr:uid="{45CC514C-319F-40F2-A7BE-874678760A6E}"/>
    <cellStyle name="_9-POCK-PARTIC CIUD_nivel educativo  -fin fin 3" xfId="1790" xr:uid="{225A1CBB-820A-4F21-9E06-872757B3F83C}"/>
    <cellStyle name="_9-POCK-PARTIC CIUD_nivel educativo  -fin fin 3 2" xfId="1791" xr:uid="{3AFE4EA5-56B6-4A98-B71C-5EACBB6BB467}"/>
    <cellStyle name="_9-POCK-PARTIC CIUD_nivel educativo  -fin fin_Cuadros Nor  (2)" xfId="1792" xr:uid="{F1853289-5AC8-47FA-9638-5397BA322320}"/>
    <cellStyle name="_9-POCK-PARTIC CIUD_nivel educativo  -fin fin_Cuadros Nor  (2) 2" xfId="1793" xr:uid="{896DCBE4-941B-4908-9969-8D725A337C76}"/>
    <cellStyle name="_9-POCK-PARTIC CIUD_nivel educativo  -fin fin_DEPARTAMENTAL-NUEVO FACTOR 2010" xfId="1794" xr:uid="{B51D7602-6AF7-40B8-9E5F-E3C5C21D763B}"/>
    <cellStyle name="_9-POCK-PARTIC CIUD_nivel educativo  -fin fin_DEPARTAMENTAL-NUEVO FACTOR 2010 2" xfId="1795" xr:uid="{C481BC79-C5E5-4523-8A1B-BEA627D71018}"/>
    <cellStyle name="_9-POCK-PARTIC CIUD_nivel educativo  -fin fin_EXCEL-DEPARTAMENTAL-Def" xfId="1796" xr:uid="{7445AC8D-2A79-4AFB-9398-34EB02E6D4E9}"/>
    <cellStyle name="_9-POCK-PARTIC CIUD_nivel educativo  -fin fin_EXCEL-DEPARTAMENTAL-Def 2" xfId="1797" xr:uid="{ECD3A0DA-0FA2-4C3D-99C7-3AB615145ADC}"/>
    <cellStyle name="_9-POCK-PARTIC CIUD_nivel educativo  -fin fin_EXCEL-DEPARTAMENTAL-Def2" xfId="1798" xr:uid="{D9426759-C3FD-4224-B163-FDD1C1D9D45D}"/>
    <cellStyle name="_9-POCK-PARTIC CIUD_nivel educativo  -fin fin_EXCEL-DEPARTAMENTAL-Def2 2" xfId="1799" xr:uid="{CAC6140C-E72B-4094-AD77-6134AD546081}"/>
    <cellStyle name="_9-POCK-PARTIC CIUD_nivel educativo  -fin fin_Salud y Pobreza" xfId="1800" xr:uid="{A6308C70-F2ED-4B2E-9EDB-B13C75B4BCAC}"/>
    <cellStyle name="_9-POCK-PARTIC CIUD_nivel educativo  -fin fin_Salud y Pobreza 2" xfId="1801" xr:uid="{B20C7E3A-4FA9-4640-AB1B-BFBC944D2EDF}"/>
    <cellStyle name="_9-POCK-PARTIC CIUD_no asiste de 6-16 y 17-24 de 2002-2009" xfId="1802" xr:uid="{9B473D9B-43B5-42CA-B77D-B642B1BC2250}"/>
    <cellStyle name="_9-POCK-PARTIC CIUD_no asiste de 6-16 y 17-24 de 2002-2009 2" xfId="1803" xr:uid="{242DA186-D912-41D3-A5BD-3FDC82FA6CC8}"/>
    <cellStyle name="_9-POCK-PARTIC CIUD_QUE NO ASISTE" xfId="1804" xr:uid="{D60EE42F-B184-4631-B8CA-AF5FA96D95C8}"/>
    <cellStyle name="_9-POCK-PARTIC CIUD_QUE NO ASISTE 2" xfId="1805" xr:uid="{286B8A87-20E4-4820-AB6F-7933FFFBFD1B}"/>
    <cellStyle name="_9-POCK-PARTIC CIUD_QUE NO ASISTE 2 2" xfId="1806" xr:uid="{940BEF04-B186-4B80-B577-4922D5C9BD9E}"/>
    <cellStyle name="_9-POCK-PARTIC CIUD_QUE NO ASISTE 2 2 2" xfId="1807" xr:uid="{1E5F956F-49DA-4081-89B3-3E63ACF36A87}"/>
    <cellStyle name="_9-POCK-PARTIC CIUD_QUE NO ASISTE 2 3" xfId="1808" xr:uid="{41430E8F-6CCA-4EE3-9410-43B9DA3EE3DB}"/>
    <cellStyle name="_9-POCK-PARTIC CIUD_QUE NO ASISTE 3" xfId="1809" xr:uid="{B652C82F-70A6-4E86-B025-3E25DF8E0CC3}"/>
    <cellStyle name="_9-POCK-PARTIC CIUD_QUE NO ASISTE 3 2" xfId="1810" xr:uid="{78288E5B-E57A-4CA4-9BBF-BE7A77977F1F}"/>
    <cellStyle name="_9-POCK-PARTIC CIUD_QUE NO ASISTE_Cuadros Nor  (2)" xfId="1811" xr:uid="{7F9EA0BB-7E0C-48FD-8A71-374C871AE84B}"/>
    <cellStyle name="_9-POCK-PARTIC CIUD_QUE NO ASISTE_Cuadros Nor  (2) 2" xfId="1812" xr:uid="{6DED565C-D70B-4F9A-8423-A5F2E7FEF8D5}"/>
    <cellStyle name="_9-POCK-PARTIC CIUD_QUE NO ASISTE_DEPARTAMENTAL-NUEVO FACTOR 2010" xfId="1813" xr:uid="{2E811394-2D40-44F5-BD5B-A283EFD2842F}"/>
    <cellStyle name="_9-POCK-PARTIC CIUD_QUE NO ASISTE_DEPARTAMENTAL-NUEVO FACTOR 2010 2" xfId="1814" xr:uid="{983B4F99-7C99-453F-AAD6-421B8E89E0C9}"/>
    <cellStyle name="_9-POCK-PARTIC CIUD_QUE NO ASISTE_EXCEL-DEPARTAMENTAL-Def" xfId="1815" xr:uid="{B5329701-21E9-4223-83DB-C273B9070B24}"/>
    <cellStyle name="_9-POCK-PARTIC CIUD_QUE NO ASISTE_EXCEL-DEPARTAMENTAL-Def 2" xfId="1816" xr:uid="{DDADDC4F-0770-4988-A87F-35BD4EB2E91E}"/>
    <cellStyle name="_9-POCK-PARTIC CIUD_QUE NO ASISTE_EXCEL-DEPARTAMENTAL-Def2" xfId="1817" xr:uid="{30464529-B01E-4326-B8C5-70D35510160D}"/>
    <cellStyle name="_9-POCK-PARTIC CIUD_QUE NO ASISTE_EXCEL-DEPARTAMENTAL-Def2 2" xfId="1818" xr:uid="{CAF4CB1C-7E1A-41B8-8D72-B98575BD05A9}"/>
    <cellStyle name="_9-POCK-PARTIC CIUD_QUE NO ASISTE_Salud y Pobreza" xfId="1819" xr:uid="{A94BF536-B1FE-47FE-B7C9-177202F8966C}"/>
    <cellStyle name="_9-POCK-PARTIC CIUD_QUE NO ASISTE_Salud y Pobreza 2" xfId="1820" xr:uid="{A76942FA-F258-44B3-9B31-B6573F72B95A}"/>
    <cellStyle name="_9-POCK-PARTIC CIUD_QUINTILES CAP3 -NOBIL ENERO 2011" xfId="1821" xr:uid="{5DB026AF-BCBF-4094-B3A5-D06462CC6C99}"/>
    <cellStyle name="_9-POCK-PARTIC CIUD_QUINTILES CAP3 -NOBIL ENERO 2011 2" xfId="1822" xr:uid="{52078442-4551-451E-A671-076F3F085BD2}"/>
    <cellStyle name="_9-POCK-PARTIC CIUD_QUINTILES educacion" xfId="1823" xr:uid="{CB495370-98B3-4834-A8C5-095B1FBC6E67}"/>
    <cellStyle name="_9-POCK-PARTIC CIUD_QUINTILES educacion 2" xfId="1824" xr:uid="{980CB5B5-0733-4470-B694-6F3F3B85C4F7}"/>
    <cellStyle name="_9-POCK-PARTIC CIUD_resultados de estudios año anterior 2002-2009" xfId="1825" xr:uid="{1C4C26DA-D843-4C4A-9D66-5379DD3E1278}"/>
    <cellStyle name="_9-POCK-PARTIC CIUD_resultados de estudios año anterior 2002-2009 2" xfId="1826" xr:uid="{A3B33173-B46D-44FA-BD92-100B20319DDB}"/>
    <cellStyle name="_9-POCK-PARTIC CIUD_resultados de estudios año anterior 2002-2009 2 2" xfId="1827" xr:uid="{33B50DC3-E13A-42A1-9C9F-3548AC3752BC}"/>
    <cellStyle name="_9-POCK-PARTIC CIUD_resultados de estudios año anterior 2002-2009 2 2 2" xfId="1828" xr:uid="{18806B56-780E-4040-B893-E75AEE06F1DD}"/>
    <cellStyle name="_9-POCK-PARTIC CIUD_resultados de estudios año anterior 2002-2009 2 3" xfId="1829" xr:uid="{2CAAF2BE-F29F-4E3D-B407-F8F770A444E2}"/>
    <cellStyle name="_9-POCK-PARTIC CIUD_resultados de estudios año anterior 2002-2009 3" xfId="1830" xr:uid="{4CE5A949-2D03-43A6-9EC4-7C412A2700B8}"/>
    <cellStyle name="_9-POCK-PARTIC CIUD_resultados de estudios año anterior 2002-2009 3 2" xfId="1831" xr:uid="{73C936F4-66DD-4771-8260-47FBE522ED10}"/>
    <cellStyle name="_9-POCK-PARTIC CIUD_resultados de estudios año anterior 2002-2009_Cuadros Nor  (2)" xfId="1832" xr:uid="{67F6A7A3-FB35-4A60-B2EA-46930142BADE}"/>
    <cellStyle name="_9-POCK-PARTIC CIUD_resultados de estudios año anterior 2002-2009_Cuadros Nor  (2) 2" xfId="1833" xr:uid="{175D43A9-12E2-485F-9618-34B260BF12AA}"/>
    <cellStyle name="_9-POCK-PARTIC CIUD_resultados de estudios año anterior 2002-2009_DEPARTAMENTAL-NUEVO FACTOR 2010" xfId="1834" xr:uid="{DE2D3F98-953A-42CA-8924-39B238EAEC90}"/>
    <cellStyle name="_9-POCK-PARTIC CIUD_resultados de estudios año anterior 2002-2009_DEPARTAMENTAL-NUEVO FACTOR 2010 2" xfId="1835" xr:uid="{ECEF576E-2D30-4759-A34B-5F3D5DA254F4}"/>
    <cellStyle name="_9-POCK-PARTIC CIUD_resultados de estudios año anterior 2002-2009_EXCEL-DEPARTAMENTAL-Def" xfId="1836" xr:uid="{43747389-E311-41EF-865F-0FB6EC2E1EE5}"/>
    <cellStyle name="_9-POCK-PARTIC CIUD_resultados de estudios año anterior 2002-2009_EXCEL-DEPARTAMENTAL-Def 2" xfId="1837" xr:uid="{2D382AC4-8298-41FB-BDE8-D96E527BBECD}"/>
    <cellStyle name="_9-POCK-PARTIC CIUD_resultados de estudios año anterior 2002-2009_EXCEL-DEPARTAMENTAL-Def2" xfId="1838" xr:uid="{AD177E55-D6B0-48D2-9C1F-85E22AF0AB0C}"/>
    <cellStyle name="_9-POCK-PARTIC CIUD_resultados de estudios año anterior 2002-2009_EXCEL-DEPARTAMENTAL-Def2 2" xfId="1839" xr:uid="{EBA129A8-255C-484C-8EF1-47FD2EB05DE4}"/>
    <cellStyle name="_9-POCK-PARTIC CIUD_resultados de estudios año anterior 2002-2009_Salud y Pobreza" xfId="1840" xr:uid="{CA6E7236-35F3-4850-AF72-F3D5010BD87F}"/>
    <cellStyle name="_9-POCK-PARTIC CIUD_resultados de estudios año anterior 2002-2009_Salud y Pobreza 2" xfId="1841" xr:uid="{15D1C4F8-3389-47F9-8869-BB467AD6693E}"/>
    <cellStyle name="_9-POCK-PARTIC CIUD_Salud y Pobreza" xfId="1842" xr:uid="{B52AD7EC-BDD6-4395-8541-EE6E9D0EA8A1}"/>
    <cellStyle name="_9-POCK-PARTIC CIUD_Salud y Pobreza 2" xfId="1843" xr:uid="{8E67EE7D-45E7-47C0-96BF-31EE2E0612FB}"/>
    <cellStyle name="_9-POCK-PARTIC CIUD_solicita datos para el 2007-minedu remitio" xfId="1844" xr:uid="{E377EC4F-BDE5-4EF0-B687-E48929372CA5}"/>
    <cellStyle name="_9-POCK-PARTIC CIUD_solicita datos para el 2007-minedu remitio 2" xfId="1845" xr:uid="{48F5AE81-9BE2-41AE-A3A2-EA660D327304}"/>
    <cellStyle name="_9-POCK-PARTIC CIUD_solicita datos para el 2007-minedu remitio 2 2" xfId="1846" xr:uid="{6F5F3232-2890-49F4-87EB-52FB93FDED8F}"/>
    <cellStyle name="_9-POCK-PARTIC CIUD_solicita datos para el 2007-minedu remitio 3" xfId="1847" xr:uid="{C939DFAF-9CA1-4FFF-9D9D-E60076D41531}"/>
    <cellStyle name="_9-POCK-PARTIC CIUD_solicita datos para el 2007-minedu remitio 3 2" xfId="1848" xr:uid="{9E7432AC-1B10-47FF-9088-CD1C0C44F24C}"/>
    <cellStyle name="_ANEXO CAP 4 - Multidimensionalidad" xfId="6" xr:uid="{95485A24-5D3A-48EE-92CF-CE420F6C97E6}"/>
    <cellStyle name="_ANEXO CAP 4 - Multidimensionalidad (2)" xfId="7" xr:uid="{172D2769-16F4-4859-9715-645C84ACA93D}"/>
    <cellStyle name="_ANEXO CAP 4 - Multidimensionalidad (2) 2" xfId="133" xr:uid="{A8800EFB-94AD-4383-9072-D5EC9DD73EE4}"/>
    <cellStyle name="_ANEXO CAP 4 - Multidimensionalidad (3)" xfId="8" xr:uid="{527CC7DB-22ED-414B-8E73-33CEBA554790}"/>
    <cellStyle name="_ANEXO CAP 4 - Multidimensionalidad (3) 2" xfId="134" xr:uid="{5CC1DA58-D69B-4CAC-A07E-671D15727101}"/>
    <cellStyle name="_ANEXO CAP 4 - Multidimensionalidad 10" xfId="193" xr:uid="{548CAAA8-192A-44CD-9B54-B884A174FA47}"/>
    <cellStyle name="_ANEXO CAP 4 - Multidimensionalidad 11" xfId="181" xr:uid="{CA718F9D-5B0B-4B29-B9F8-1BF7EAE7475D}"/>
    <cellStyle name="_ANEXO CAP 4 - Multidimensionalidad 12" xfId="192" xr:uid="{C1E4EB06-7EEE-4F0A-9BD8-C581215A0F90}"/>
    <cellStyle name="_ANEXO CAP 4 - Multidimensionalidad 13" xfId="179" xr:uid="{9580BF05-C0B0-4A80-98D3-A22FFF34C7BB}"/>
    <cellStyle name="_ANEXO CAP 4 - Multidimensionalidad 14" xfId="191" xr:uid="{132CD75F-993B-4296-BACC-A6E6D0E2B4BD}"/>
    <cellStyle name="_ANEXO CAP 4 - Multidimensionalidad 2" xfId="132" xr:uid="{7411112F-3507-4966-A8CB-F1C88A660B44}"/>
    <cellStyle name="_ANEXO CAP 4 - Multidimensionalidad 3" xfId="180" xr:uid="{0A5B2D98-BF6B-4F2B-BE56-11ADFD76BF42}"/>
    <cellStyle name="_ANEXO CAP 4 - Multidimensionalidad 4" xfId="188" xr:uid="{D6A9BD38-77C1-475D-853A-29D148593DC4}"/>
    <cellStyle name="_ANEXO CAP 4 - Multidimensionalidad 5" xfId="182" xr:uid="{B747CE02-9EA1-4BB8-843E-0AFEA901D1D6}"/>
    <cellStyle name="_ANEXO CAP 4 - Multidimensionalidad 6" xfId="189" xr:uid="{86257A1B-A523-4697-9B9D-383FC2C6B2D9}"/>
    <cellStyle name="_ANEXO CAP 4 - Multidimensionalidad 7" xfId="184" xr:uid="{3EBB5C57-3A27-4985-9638-E89BF2A0AF5A}"/>
    <cellStyle name="_ANEXO CAP 4 - Multidimensionalidad 8" xfId="190" xr:uid="{1F8B12D7-BF41-4B80-81E3-766D00EAB5D1}"/>
    <cellStyle name="_ANEXO CAP 4 - Multidimensionalidad 9" xfId="183" xr:uid="{0E03EB11-7A36-4427-ACCF-3F966C4521CB}"/>
    <cellStyle name="_Anexos_Actualizado (15 Mayo)-2" xfId="1849" xr:uid="{41504693-F31C-4BB1-ACBE-B8864CA7BF15}"/>
    <cellStyle name="_Anexos_Actualizado (15 Mayo)-2 2" xfId="1850" xr:uid="{01D5DCEA-CCA3-4BA7-9129-DA358120E8F8}"/>
    <cellStyle name="_Anexos_Actualizado (15 Mayo)-2 2 2" xfId="1851" xr:uid="{58E458D9-1BF2-4105-A5C2-8C3135A4E2B6}"/>
    <cellStyle name="_Anexos_Actualizado (15 Mayo)-2 2 2 2" xfId="1852" xr:uid="{C1CDCF5A-29FC-42ED-AE4F-CA6FD76D93D9}"/>
    <cellStyle name="_Anexos_Actualizado (15 Mayo)-2 2 3" xfId="1853" xr:uid="{0CC681EE-D2A3-4088-860B-F7AB1AF67CE8}"/>
    <cellStyle name="_Anexos_Actualizado (15 Mayo)-2 3" xfId="1854" xr:uid="{F1F0EFA6-DD6D-40F5-81F0-51B56A7557D8}"/>
    <cellStyle name="_Anexos_Actualizado (15 Mayo)-2 3 2" xfId="1855" xr:uid="{C1F2474F-50D9-49CA-B50A-7A27ABA0662E}"/>
    <cellStyle name="_Anexos_Actualizado (15 Mayo)-2_Cuadros Nor  (2)" xfId="1856" xr:uid="{11341489-296A-4ADD-8CCB-789334200938}"/>
    <cellStyle name="_Anexos_Actualizado (15 Mayo)-2_Cuadros Nor  (2) 2" xfId="1857" xr:uid="{8FEA82E6-86F0-44CB-B72F-93A7A5C8876A}"/>
    <cellStyle name="_Anexos_Actualizado (15 Mayo)-2_DEPARTAMENTAL-NUEVO FACTOR 2010" xfId="1858" xr:uid="{109EF5EE-27F1-4635-9FA0-E509D7F8F4DA}"/>
    <cellStyle name="_Anexos_Actualizado (15 Mayo)-2_DEPARTAMENTAL-NUEVO FACTOR 2010 2" xfId="1859" xr:uid="{91CD9102-5A57-47A7-8C5C-0ECCAD11D18C}"/>
    <cellStyle name="_Anexos_Actualizado (15 Mayo)-2_EXCEL-DEPARTAMENTAL-Def" xfId="1860" xr:uid="{B5955F87-78C4-4962-8A48-423EABD69EBB}"/>
    <cellStyle name="_Anexos_Actualizado (15 Mayo)-2_EXCEL-DEPARTAMENTAL-Def 2" xfId="1861" xr:uid="{76BFDEA0-9246-4B28-8EFC-DE120217A798}"/>
    <cellStyle name="_Anexos_Actualizado (15 Mayo)-2_EXCEL-DEPARTAMENTAL-Def2" xfId="1862" xr:uid="{F9DA8244-AE35-4BE9-92E4-64F23088249D}"/>
    <cellStyle name="_Anexos_Actualizado (15 Mayo)-2_EXCEL-DEPARTAMENTAL-Def2 2" xfId="1863" xr:uid="{B9CA2512-90B6-4E25-BBC8-C0F3F301EE85}"/>
    <cellStyle name="_Anexos_Actualizado (15 Mayo)-2_Libro1 (5)" xfId="1864" xr:uid="{4FD7F270-114B-4178-AF34-F9EB4A277109}"/>
    <cellStyle name="_Anexos_Actualizado (15 Mayo)-2_Libro1 (5) 2" xfId="1865" xr:uid="{AF572726-6594-4D8D-BBDD-E465126B4465}"/>
    <cellStyle name="_Anexos_Actualizado (15 Mayo)-2_Libro2 (4)" xfId="1866" xr:uid="{0E9B4768-CFBE-401E-B3F5-F8C4BA0D5730}"/>
    <cellStyle name="_Anexos_Actualizado (15 Mayo)-2_Libro2 (4) 2" xfId="1867" xr:uid="{DAB5A1C4-B727-410D-A894-DBE0D05E1D1F}"/>
    <cellStyle name="_Anexos_Actualizado (15 Mayo)-2_Salud y Pobreza" xfId="1868" xr:uid="{A71A06F6-2C38-46A1-A5FE-4649D0FCC4FB}"/>
    <cellStyle name="_Anexos_Actualizado (15 Mayo)-2_Salud y Pobreza 2" xfId="1869" xr:uid="{4A6A944E-88B8-4AFC-A8AA-AA8D0E776F27}"/>
    <cellStyle name="_CAP 4 - Cuadros Multidimensionalidad 2005 - 2009" xfId="9" xr:uid="{3F04FEB3-363C-4009-88FC-B368421332CE}"/>
    <cellStyle name="_CAP 4 - Cuadros Multidimensionalidad 2005 - 2009 2" xfId="135" xr:uid="{0FE0EB9D-77D7-4C16-8FC8-9106B0073572}"/>
    <cellStyle name="_CAP----COMPENDIO-2008" xfId="2276" xr:uid="{68926305-61FC-4F36-A06B-5FA4F012108C}"/>
    <cellStyle name="_CAP----COMPENDIO-2008 2" xfId="2277" xr:uid="{566A60A0-A53B-4017-88FC-B9F242FD405E}"/>
    <cellStyle name="_CAP----COMPENDIO-2008 2 2" xfId="2278" xr:uid="{2D94F96D-BCE1-4631-9B00-1C277E3109ED}"/>
    <cellStyle name="_CAP----COMPENDIO-2008 3" xfId="2279" xr:uid="{28DD7F3D-E1F7-453F-A18F-AF5FE6FDFF19}"/>
    <cellStyle name="_CAP----COMPENDIO-2008 3 2" xfId="2280" xr:uid="{92C27F41-0047-4B9E-91D4-7A1FF8133EF4}"/>
    <cellStyle name="_CAP----COMPENDIO-2008_CUAD-TEXTO_" xfId="2286" xr:uid="{A6A9E3CA-E206-4DB8-AAFA-A16B8460ED13}"/>
    <cellStyle name="_CAP----COMPENDIO-2008_CUAD-TEXTO_ 2" xfId="2287" xr:uid="{8F872A3D-E271-4FD2-8573-DCC7883D4F41}"/>
    <cellStyle name="_CAP----COMPENDIO-2008_CUAD-TEXTO_ 2 2" xfId="2288" xr:uid="{51D9B071-A191-4061-AE37-EBC0A281213B}"/>
    <cellStyle name="_CAP----COMPENDIO-2008_CUAD-TEXTO_ 3" xfId="2289" xr:uid="{66AE3431-66FA-42AC-83B5-23D3B15B62F0}"/>
    <cellStyle name="_CAP----COMPENDIO-2008_CUAD-TEXTO_ 3 2" xfId="2290" xr:uid="{D4636C14-37AE-45F0-A0EE-5B52E4243ADD}"/>
    <cellStyle name="_CAP----COMPENDIO-2008_cuadros adicionales de brechas2002 y 2008 (2)" xfId="2281" xr:uid="{60116AB9-FFDE-4047-B988-C1414DF83155}"/>
    <cellStyle name="_CAP----COMPENDIO-2008_cuadros adicionales de brechas2002 y 2008 (2) 2" xfId="2282" xr:uid="{47BF4A00-65D0-4192-980E-9AB4E97923AC}"/>
    <cellStyle name="_CAP----COMPENDIO-2008_cuadros adicionales de brechas2002 y 2008 (2) 2 2" xfId="2283" xr:uid="{2AEA4FC8-6C65-4720-B197-C57BA803C374}"/>
    <cellStyle name="_CAP----COMPENDIO-2008_cuadros adicionales de brechas2002 y 2008 (2) 3" xfId="2284" xr:uid="{22B25975-463A-4933-A5BE-51BC553083FA}"/>
    <cellStyle name="_CAP----COMPENDIO-2008_cuadros adicionales de brechas2002 y 2008 (2) 3 2" xfId="2285" xr:uid="{F32D2A84-6BF0-4EE3-B752-42803914502D}"/>
    <cellStyle name="_CAP----COMPENDIO-2008_GRAFICOS ODM" xfId="2291" xr:uid="{51E73A38-B0D6-45C5-A3D2-4C02A5B985BC}"/>
    <cellStyle name="_CAP----COMPENDIO-2008_GRAFICOS ODM 2" xfId="2292" xr:uid="{CF30CFA6-3359-44A1-8250-C7CC975E6E1B}"/>
    <cellStyle name="_CAP----COMPENDIO-2008_Libro2" xfId="2293" xr:uid="{85AC1197-E721-4B01-91C4-C4297CB854CB}"/>
    <cellStyle name="_CAP----COMPENDIO-2008_Libro2 2" xfId="2294" xr:uid="{0F201FD5-DCA1-4110-8EF1-187B3C8FA4F6}"/>
    <cellStyle name="_CAP----COMPENDIO-2008_Libro2 2 2" xfId="2295" xr:uid="{DF8C23C4-FE42-49BA-A6C1-A58EE3F3D10C}"/>
    <cellStyle name="_CAP----COMPENDIO-2008_Libro2 3" xfId="2296" xr:uid="{326523C9-66E2-4879-BD05-2728623E0EB0}"/>
    <cellStyle name="_CAP----COMPENDIO-2008_Libro2 3 2" xfId="2297" xr:uid="{0130C8A0-ECE3-437C-9B85-CA8F5BD15AEB}"/>
    <cellStyle name="_CAP----COMPENDIO-2008_solicita datos para el 2007-minedu remitio" xfId="2298" xr:uid="{CB5E0C7C-D50D-4DC0-AA0E-DE8375056E05}"/>
    <cellStyle name="_CAP----COMPENDIO-2008_solicita datos para el 2007-minedu remitio 2" xfId="2299" xr:uid="{98C296D7-F8FF-4597-AD05-91C0AF920718}"/>
    <cellStyle name="_CAP----COMPENDIO-2008_solicita datos para el 2007-minedu remitio 2 2" xfId="2300" xr:uid="{4A8AD71E-509B-44E9-8DB2-9A7CD6BE2D9F}"/>
    <cellStyle name="_CAP----COMPENDIO-2008_solicita datos para el 2007-minedu remitio 3" xfId="2301" xr:uid="{3126659B-9DA9-42BA-AE84-B32BA501F90F}"/>
    <cellStyle name="_CAP----COMPENDIO-2008_solicita datos para el 2007-minedu remitio 3 2" xfId="2302" xr:uid="{E0539F43-1FED-4DAA-9A49-C5193CBA4EBA}"/>
    <cellStyle name="_CAP-2-MA-NEW-2009" xfId="1993" xr:uid="{60B894BE-8550-4195-BC89-9243E8627C5D}"/>
    <cellStyle name="_CAP-2-MA-NEW-2009 2" xfId="1994" xr:uid="{5DD882CB-7058-45EE-9F91-38C0AF3FCF69}"/>
    <cellStyle name="_CAP-2-MA-NEW-2009 2 2" xfId="1995" xr:uid="{FE8BDCE4-A4D0-40B1-99CC-4E1429E34BD5}"/>
    <cellStyle name="_CAP-2-MA-NEW-2009 3" xfId="1996" xr:uid="{BA76688B-FE3C-47B6-85A7-D769BFB9AEF6}"/>
    <cellStyle name="_CAP-2-MA-NEW-2009 3 2" xfId="1997" xr:uid="{A05520FE-7A14-4E3B-832D-835FCCA41296}"/>
    <cellStyle name="_CAP-2-MA-NEW-2009_CUAD-TEXTO_" xfId="2003" xr:uid="{6CABFD80-15FE-4914-8BC8-2C9A2AB3EBCE}"/>
    <cellStyle name="_CAP-2-MA-NEW-2009_CUAD-TEXTO_ 2" xfId="2004" xr:uid="{87BC4D95-A880-449E-8763-CCC4BD7E253E}"/>
    <cellStyle name="_CAP-2-MA-NEW-2009_CUAD-TEXTO_ 2 2" xfId="2005" xr:uid="{DF95129F-F8DD-4EAA-9CF7-9DC89E87F0F6}"/>
    <cellStyle name="_CAP-2-MA-NEW-2009_CUAD-TEXTO_ 3" xfId="2006" xr:uid="{FFB9B941-2DFC-4BDD-B3AD-CA9FEB4D2482}"/>
    <cellStyle name="_CAP-2-MA-NEW-2009_CUAD-TEXTO_ 3 2" xfId="2007" xr:uid="{5C28A491-80BE-4058-8AF2-D686AE75B86A}"/>
    <cellStyle name="_CAP-2-MA-NEW-2009_cuadros adicionales de brechas2002 y 2008 (2)" xfId="1998" xr:uid="{59BFEA8D-5FAB-4177-A465-FB74CB12EFE7}"/>
    <cellStyle name="_CAP-2-MA-NEW-2009_cuadros adicionales de brechas2002 y 2008 (2) 2" xfId="1999" xr:uid="{8B8B7E82-9664-43E3-921E-7EEA80801DA4}"/>
    <cellStyle name="_CAP-2-MA-NEW-2009_cuadros adicionales de brechas2002 y 2008 (2) 2 2" xfId="2000" xr:uid="{DE9CCE8C-0E22-4F1F-BE6B-AE2DE19DC548}"/>
    <cellStyle name="_CAP-2-MA-NEW-2009_cuadros adicionales de brechas2002 y 2008 (2) 3" xfId="2001" xr:uid="{47CDD7B0-C3ED-4E9B-A0EA-F4846A0362C4}"/>
    <cellStyle name="_CAP-2-MA-NEW-2009_cuadros adicionales de brechas2002 y 2008 (2) 3 2" xfId="2002" xr:uid="{39441D87-B750-4F45-B83B-B7A7B39D8C0E}"/>
    <cellStyle name="_CAP-2-MA-NEW-2009_GRAFICOS ODM" xfId="2008" xr:uid="{378BACBC-64E9-4417-8A95-F1F674C80EF5}"/>
    <cellStyle name="_CAP-2-MA-NEW-2009_GRAFICOS ODM 2" xfId="2009" xr:uid="{2DDCDD40-1A33-4FDE-BFAD-DFA302ADC25F}"/>
    <cellStyle name="_CAP-2-MA-NEW-2009_Libro2" xfId="2010" xr:uid="{42CB0A02-8E2F-47F0-B620-522D9C4D3AF1}"/>
    <cellStyle name="_CAP-2-MA-NEW-2009_Libro2 2" xfId="2011" xr:uid="{EB71DEE1-2EC0-4CEA-91E2-E20099586D1C}"/>
    <cellStyle name="_CAP-2-MA-NEW-2009_Libro2 2 2" xfId="2012" xr:uid="{AAE1E2EA-6EA4-4BF1-A94E-80448D04436B}"/>
    <cellStyle name="_CAP-2-MA-NEW-2009_Libro2 3" xfId="2013" xr:uid="{4E6F037F-5EC5-4941-BF3D-5DD5ED289009}"/>
    <cellStyle name="_CAP-2-MA-NEW-2009_Libro2 3 2" xfId="2014" xr:uid="{021F2717-EC36-4C0A-AE25-9D1004F6E74D}"/>
    <cellStyle name="_CAP-2-MA-NEW-2009_solicita datos para el 2007-minedu remitio" xfId="2015" xr:uid="{3BE2D367-567B-4D97-B3DA-E0C9D12C7920}"/>
    <cellStyle name="_CAP-2-MA-NEW-2009_solicita datos para el 2007-minedu remitio 2" xfId="2016" xr:uid="{7F65BBE0-A13B-4123-9778-7DD8B95273BA}"/>
    <cellStyle name="_CAP-2-MA-NEW-2009_solicita datos para el 2007-minedu remitio 2 2" xfId="2017" xr:uid="{AC294D6A-3AC0-4FFC-A932-4783EB08C419}"/>
    <cellStyle name="_CAP-2-MA-NEW-2009_solicita datos para el 2007-minedu remitio 3" xfId="2018" xr:uid="{BBCB9D39-18FD-4A93-834C-B42063D4F0E0}"/>
    <cellStyle name="_CAP-2-MA-NEW-2009_solicita datos para el 2007-minedu remitio 3 2" xfId="2019" xr:uid="{BF910B15-9DCA-4341-A08A-F5E8DF29B00B}"/>
    <cellStyle name="_CAP-2-MAMBIENTE-2008" xfId="1939" xr:uid="{38FA4C26-8AE5-40CD-B782-E49571F2472B}"/>
    <cellStyle name="_CAP-2-MAMBIENTE-2008 2" xfId="1940" xr:uid="{A7E10E29-4AC8-47E1-A1AF-770ED61DA596}"/>
    <cellStyle name="_CAP-2-MAMBIENTE-2008 2 2" xfId="1941" xr:uid="{477657BF-34E3-4266-9FCF-983B43712680}"/>
    <cellStyle name="_CAP-2-MAMBIENTE-2008 3" xfId="1942" xr:uid="{8B231063-D34E-4F54-A165-A81993A3FD2F}"/>
    <cellStyle name="_CAP-2-MAMBIENTE-2008 3 2" xfId="1943" xr:uid="{D45178DD-23AC-45B5-B07D-0783DDA3A73D}"/>
    <cellStyle name="_CAP-2-MAMBIENTE-2008_CUAD-TEXTO_" xfId="1949" xr:uid="{36F497D7-B23E-4B70-89B3-A6F7DE8AFFDE}"/>
    <cellStyle name="_CAP-2-MAMBIENTE-2008_CUAD-TEXTO_ 2" xfId="1950" xr:uid="{BB9B72FA-60B5-493E-923E-E63FED0C9374}"/>
    <cellStyle name="_CAP-2-MAMBIENTE-2008_CUAD-TEXTO_ 2 2" xfId="1951" xr:uid="{17E9E280-514A-4420-AE7D-02CABF15A19D}"/>
    <cellStyle name="_CAP-2-MAMBIENTE-2008_CUAD-TEXTO_ 3" xfId="1952" xr:uid="{D66AEACA-E07F-4274-975F-560AD7917663}"/>
    <cellStyle name="_CAP-2-MAMBIENTE-2008_CUAD-TEXTO_ 3 2" xfId="1953" xr:uid="{C7872297-0D3D-41D3-AEC9-9E981DEC3B9D}"/>
    <cellStyle name="_CAP-2-MAMBIENTE-2008_cuadros adicionales de brechas2002 y 2008 (2)" xfId="1944" xr:uid="{68CEA28C-58B0-4E61-9D44-6BEE6FD8D571}"/>
    <cellStyle name="_CAP-2-MAMBIENTE-2008_cuadros adicionales de brechas2002 y 2008 (2) 2" xfId="1945" xr:uid="{9FB7B70D-AE92-48C7-98B3-42A2945805DB}"/>
    <cellStyle name="_CAP-2-MAMBIENTE-2008_cuadros adicionales de brechas2002 y 2008 (2) 2 2" xfId="1946" xr:uid="{3A2A2078-48C5-4CF8-8B65-8CBA5F7ED9DB}"/>
    <cellStyle name="_CAP-2-MAMBIENTE-2008_cuadros adicionales de brechas2002 y 2008 (2) 3" xfId="1947" xr:uid="{FD1DA76D-25C0-4D36-A27C-7055098F027F}"/>
    <cellStyle name="_CAP-2-MAMBIENTE-2008_cuadros adicionales de brechas2002 y 2008 (2) 3 2" xfId="1948" xr:uid="{B3625107-E7A5-43F2-9DF2-34A81655DE47}"/>
    <cellStyle name="_CAP-2-MAMBIENTE-2008_GRAFICOS ODM" xfId="1954" xr:uid="{DBC045BC-1A43-4DD0-BBD7-01E7F9143B35}"/>
    <cellStyle name="_CAP-2-MAMBIENTE-2008_GRAFICOS ODM 2" xfId="1955" xr:uid="{18070297-AE20-4C74-91F1-2FC8BE5FC2D4}"/>
    <cellStyle name="_CAP-2-MAMBIENTE-2008_Libro2" xfId="1956" xr:uid="{82FC0261-BB27-42FE-8C1B-3A0A5367C57C}"/>
    <cellStyle name="_CAP-2-MAMBIENTE-2008_Libro2 2" xfId="1957" xr:uid="{E62CBDA5-9269-4512-928F-4CD827E774D4}"/>
    <cellStyle name="_CAP-2-MAMBIENTE-2008_Libro2 2 2" xfId="1958" xr:uid="{44D401D1-7FD0-4067-80FC-2DE9B430DCA1}"/>
    <cellStyle name="_CAP-2-MAMBIENTE-2008_Libro2 3" xfId="1959" xr:uid="{4E27ED30-9D36-4F5A-9F6D-E11F53299F39}"/>
    <cellStyle name="_CAP-2-MAMBIENTE-2008_Libro2 3 2" xfId="1960" xr:uid="{5815C7BA-8837-4834-8F65-C52A63C000AD}"/>
    <cellStyle name="_CAP-2-MAMBIENTE-2008_solicita datos para el 2007-minedu remitio" xfId="1961" xr:uid="{1AC4B220-4130-4847-99F1-18B556F1E7A9}"/>
    <cellStyle name="_CAP-2-MAMBIENTE-2008_solicita datos para el 2007-minedu remitio 2" xfId="1962" xr:uid="{3CABB3C8-CB89-4924-A30A-ECE8FCA878D6}"/>
    <cellStyle name="_CAP-2-MAMBIENTE-2008_solicita datos para el 2007-minedu remitio 2 2" xfId="1963" xr:uid="{DC33211A-6091-4A62-AF85-790CE5FFD7F2}"/>
    <cellStyle name="_CAP-2-MAMBIENTE-2008_solicita datos para el 2007-minedu remitio 3" xfId="1964" xr:uid="{3BDBFD1E-5D48-44C0-87D5-A3700B73601C}"/>
    <cellStyle name="_CAP-2-MAMBIENTE-2008_solicita datos para el 2007-minedu remitio 3 2" xfId="1965" xr:uid="{8DB1F85B-5908-4361-BC3A-F3334AD60DC8}"/>
    <cellStyle name="_CAP-2-MAMBIENTE-2009-corr-2" xfId="1966" xr:uid="{87C1B490-A839-4FFB-BCB8-0F4150E662A2}"/>
    <cellStyle name="_CAP-2-MAMBIENTE-2009-corr-2 2" xfId="1967" xr:uid="{6909C4FC-DC67-4E87-824B-59C060A9A9AA}"/>
    <cellStyle name="_CAP-2-MAMBIENTE-2009-corr-2 2 2" xfId="1968" xr:uid="{7AF45DC0-EE30-46BF-B5D2-60A299EA4550}"/>
    <cellStyle name="_CAP-2-MAMBIENTE-2009-corr-2 3" xfId="1969" xr:uid="{9E78B96F-9E2C-43EE-8623-BBCF3DDB5B46}"/>
    <cellStyle name="_CAP-2-MAMBIENTE-2009-corr-2 3 2" xfId="1970" xr:uid="{587F5348-6AF6-4FCA-9F14-46DF915879F4}"/>
    <cellStyle name="_CAP-2-MAMBIENTE-2009-corr-2_CUAD-TEXTO_" xfId="1976" xr:uid="{BF28EC5D-9199-42FC-B249-A5AC2F2B2438}"/>
    <cellStyle name="_CAP-2-MAMBIENTE-2009-corr-2_CUAD-TEXTO_ 2" xfId="1977" xr:uid="{1977D2CF-CF16-4B0C-9114-2289CF8FAD2E}"/>
    <cellStyle name="_CAP-2-MAMBIENTE-2009-corr-2_CUAD-TEXTO_ 2 2" xfId="1978" xr:uid="{80511D32-E0B7-41B3-B01A-B2C6795D768D}"/>
    <cellStyle name="_CAP-2-MAMBIENTE-2009-corr-2_CUAD-TEXTO_ 3" xfId="1979" xr:uid="{1B7F5E70-4F78-4AC0-91DB-B2654AE2172D}"/>
    <cellStyle name="_CAP-2-MAMBIENTE-2009-corr-2_CUAD-TEXTO_ 3 2" xfId="1980" xr:uid="{A7D9816E-1CF2-469C-8CF3-077DB683C397}"/>
    <cellStyle name="_CAP-2-MAMBIENTE-2009-corr-2_cuadros adicionales de brechas2002 y 2008 (2)" xfId="1971" xr:uid="{3612B7B4-675F-43C7-B103-F4714EAEE507}"/>
    <cellStyle name="_CAP-2-MAMBIENTE-2009-corr-2_cuadros adicionales de brechas2002 y 2008 (2) 2" xfId="1972" xr:uid="{D8D18EBD-AF5A-4EA2-9B61-9C5E0F344D19}"/>
    <cellStyle name="_CAP-2-MAMBIENTE-2009-corr-2_cuadros adicionales de brechas2002 y 2008 (2) 2 2" xfId="1973" xr:uid="{30C6CE3A-EB4C-4DD1-9014-3C744D0B06F6}"/>
    <cellStyle name="_CAP-2-MAMBIENTE-2009-corr-2_cuadros adicionales de brechas2002 y 2008 (2) 3" xfId="1974" xr:uid="{C5D08FBD-CC00-4DC4-B2D8-A64EC40A9EA7}"/>
    <cellStyle name="_CAP-2-MAMBIENTE-2009-corr-2_cuadros adicionales de brechas2002 y 2008 (2) 3 2" xfId="1975" xr:uid="{2CFF5ECA-922E-469F-A597-A55717D893C0}"/>
    <cellStyle name="_CAP-2-MAMBIENTE-2009-corr-2_GRAFICOS ODM" xfId="1981" xr:uid="{F24897A3-1A70-4B64-B0A7-41E0DE56ADCC}"/>
    <cellStyle name="_CAP-2-MAMBIENTE-2009-corr-2_GRAFICOS ODM 2" xfId="1982" xr:uid="{C0D99490-FEB2-4571-8969-06309850A603}"/>
    <cellStyle name="_CAP-2-MAMBIENTE-2009-corr-2_Libro2" xfId="1983" xr:uid="{542891FC-76D5-4E27-9CF7-7638BD74D11D}"/>
    <cellStyle name="_CAP-2-MAMBIENTE-2009-corr-2_Libro2 2" xfId="1984" xr:uid="{0A122386-9932-4691-884A-1FC1700BFCA7}"/>
    <cellStyle name="_CAP-2-MAMBIENTE-2009-corr-2_Libro2 2 2" xfId="1985" xr:uid="{5AE205E1-90CD-47F1-A018-BC3042D1E981}"/>
    <cellStyle name="_CAP-2-MAMBIENTE-2009-corr-2_Libro2 3" xfId="1986" xr:uid="{A404BEE8-F6B0-487D-B27E-7097F59D1C26}"/>
    <cellStyle name="_CAP-2-MAMBIENTE-2009-corr-2_Libro2 3 2" xfId="1987" xr:uid="{5160B0DF-25C8-412F-AE0C-11C34E3FA513}"/>
    <cellStyle name="_CAP-2-MAMBIENTE-2009-corr-2_solicita datos para el 2007-minedu remitio" xfId="1988" xr:uid="{3C9CC508-D14F-4179-A315-EB5E29E2F807}"/>
    <cellStyle name="_CAP-2-MAMBIENTE-2009-corr-2_solicita datos para el 2007-minedu remitio 2" xfId="1989" xr:uid="{AD3080AE-7E2B-4B31-B77C-46DE842F7EFA}"/>
    <cellStyle name="_CAP-2-MAMBIENTE-2009-corr-2_solicita datos para el 2007-minedu remitio 2 2" xfId="1990" xr:uid="{65C578AD-4E88-4F21-8CE3-04618A0C48D6}"/>
    <cellStyle name="_CAP-2-MAMBIENTE-2009-corr-2_solicita datos para el 2007-minedu remitio 3" xfId="1991" xr:uid="{4181EF40-9801-44F5-AE2A-8FAE792BB194}"/>
    <cellStyle name="_CAP-2-MAMBIENTE-2009-corr-2_solicita datos para el 2007-minedu remitio 3 2" xfId="1992" xr:uid="{01F9AA08-308F-4894-9715-FA8B43D4482B}"/>
    <cellStyle name="_CAP-2-Med-AMB-2008" xfId="2020" xr:uid="{57F9E6EF-0A39-4131-9B47-20B1D1564558}"/>
    <cellStyle name="_CAP-2-Med-AMB-2008 2" xfId="2021" xr:uid="{41E52771-1AB5-4E86-9FA5-9760C5BA6590}"/>
    <cellStyle name="_CAP-2-Med-AMB-2008 2 2" xfId="2022" xr:uid="{4C061E49-7CA7-4E06-85BA-9CD77F0D674A}"/>
    <cellStyle name="_CAP-2-Med-AMB-2008 3" xfId="2023" xr:uid="{DBB44A19-DF31-4074-83F2-A24FD89EDBD5}"/>
    <cellStyle name="_CAP-2-Med-AMB-2008 3 2" xfId="2024" xr:uid="{A05442E8-4295-48CB-BB5E-8737CFBC5F78}"/>
    <cellStyle name="_CAP-2-Med-AMB-2008_1-UIRN-UTSIGnov-2008" xfId="2025" xr:uid="{5D2A447C-85E3-4217-8C6E-81387C14BA4F}"/>
    <cellStyle name="_CAP-2-Med-AMB-2008_1-UIRN-UTSIGnov-2008 2" xfId="2026" xr:uid="{C159EA74-2CBF-42B9-9132-7766656805E5}"/>
    <cellStyle name="_CAP-2-Med-AMB-2008_1-UIRN-UTSIGnov-2008 2 2" xfId="2027" xr:uid="{CF2AE7A9-8C0B-45A5-9E38-F240255EAA8F}"/>
    <cellStyle name="_CAP-2-Med-AMB-2008_1-UIRN-UTSIGnov-2008 3" xfId="2028" xr:uid="{11861792-A357-4F95-B833-C806ED7E54C0}"/>
    <cellStyle name="_CAP-2-Med-AMB-2008_1-UIRN-UTSIGnov-2008 3 2" xfId="2029" xr:uid="{FD99225D-8860-41DE-9A5E-47A6603D209C}"/>
    <cellStyle name="_CAP-2-Med-AMB-2008_1-UIRN-UTSIGnov-2008_GRAFICOS ODM" xfId="2030" xr:uid="{E83B0207-CDFE-48B2-AF2B-BDB37EC966B4}"/>
    <cellStyle name="_CAP-2-Med-AMB-2008_1-UIRN-UTSIGnov-2008_GRAFICOS ODM 2" xfId="2031" xr:uid="{F7211C4C-380B-4BE0-852C-98479CD60A49}"/>
    <cellStyle name="_CAP-2-Med-AMB-2008_CUAD-TEXTO_" xfId="2037" xr:uid="{C8C57D44-0FDB-4218-9942-1AB7B59FFAD8}"/>
    <cellStyle name="_CAP-2-Med-AMB-2008_CUAD-TEXTO_ 2" xfId="2038" xr:uid="{8C6595BE-3DD0-4015-869D-A4925340CD92}"/>
    <cellStyle name="_CAP-2-Med-AMB-2008_CUAD-TEXTO_ 2 2" xfId="2039" xr:uid="{5F918088-B9D9-4ABF-B99A-2D5CF088388F}"/>
    <cellStyle name="_CAP-2-Med-AMB-2008_CUAD-TEXTO_ 3" xfId="2040" xr:uid="{2D6D7500-13F2-461C-806B-69091715E68C}"/>
    <cellStyle name="_CAP-2-Med-AMB-2008_CUAD-TEXTO_ 3 2" xfId="2041" xr:uid="{A6129F70-12F9-4624-84B0-F18BC83A10B2}"/>
    <cellStyle name="_CAP-2-Med-AMB-2008_cuadros adicionales de brechas2002 y 2008 (2)" xfId="2032" xr:uid="{29F0B041-E664-42D1-A897-A3DF6C7E401F}"/>
    <cellStyle name="_CAP-2-Med-AMB-2008_cuadros adicionales de brechas2002 y 2008 (2) 2" xfId="2033" xr:uid="{7819F2E2-C125-42A4-9DF0-98BB201D22B7}"/>
    <cellStyle name="_CAP-2-Med-AMB-2008_cuadros adicionales de brechas2002 y 2008 (2) 2 2" xfId="2034" xr:uid="{2B1FB2FB-9CB2-474E-A9D4-BC011ADA49B1}"/>
    <cellStyle name="_CAP-2-Med-AMB-2008_cuadros adicionales de brechas2002 y 2008 (2) 3" xfId="2035" xr:uid="{A3AEA477-24D3-48CC-9376-71B5148E6A27}"/>
    <cellStyle name="_CAP-2-Med-AMB-2008_cuadros adicionales de brechas2002 y 2008 (2) 3 2" xfId="2036" xr:uid="{181716A1-A9F3-46E5-B117-DC0B794E3E3A}"/>
    <cellStyle name="_CAP-2-Med-AMB-2008_GRAFICOS ODM" xfId="2042" xr:uid="{770FE861-DEAA-4B85-B78D-AFF77AFC2FA1}"/>
    <cellStyle name="_CAP-2-Med-AMB-2008_GRAFICOS ODM 2" xfId="2043" xr:uid="{EBEDFBB2-F9A1-44BF-A320-84AA4FD1D452}"/>
    <cellStyle name="_CAP-2-Med-AMB-2008_Libro2" xfId="2044" xr:uid="{D8C8955B-3559-4A53-908D-771BFD0FBED7}"/>
    <cellStyle name="_CAP-2-Med-AMB-2008_Libro2 2" xfId="2045" xr:uid="{1C09DE2E-DF41-4A41-94F6-ACDA43BBDB7F}"/>
    <cellStyle name="_CAP-2-Med-AMB-2008_Libro2 2 2" xfId="2046" xr:uid="{C3869A56-7C7B-4E52-8CB8-9857341CC908}"/>
    <cellStyle name="_CAP-2-Med-AMB-2008_Libro2 3" xfId="2047" xr:uid="{C77E3ABB-FF47-48F0-A690-DDE840493F88}"/>
    <cellStyle name="_CAP-2-Med-AMB-2008_Libro2 3 2" xfId="2048" xr:uid="{418DF32E-7DE1-461E-A49A-19CC4D596E82}"/>
    <cellStyle name="_CAP-2-Med-AMB-2008_solicita datos para el 2007-minedu remitio" xfId="2049" xr:uid="{56C93DD3-A40A-4F4F-ABC5-C213E1F03CC9}"/>
    <cellStyle name="_CAP-2-Med-AMB-2008_solicita datos para el 2007-minedu remitio 2" xfId="2050" xr:uid="{12C01868-EFB9-4069-9ADA-32B97408AA15}"/>
    <cellStyle name="_CAP-2-Med-AMB-2008_solicita datos para el 2007-minedu remitio 2 2" xfId="2051" xr:uid="{4F723965-3957-402A-B8F9-D159642A2C0A}"/>
    <cellStyle name="_CAP-2-Med-AMB-2008_solicita datos para el 2007-minedu remitio 3" xfId="2052" xr:uid="{ED54FB40-3B60-4298-BCC7-E61FEE10C8E4}"/>
    <cellStyle name="_CAP-2-Med-AMB-2008_solicita datos para el 2007-minedu remitio 3 2" xfId="2053" xr:uid="{B2727E4C-E4A8-46DE-9850-14BDB6C4CD25}"/>
    <cellStyle name="_CAP-2-MEDIO AMBIENTE" xfId="2054" xr:uid="{0B4D01A7-1B26-4580-96D4-C04D3B76C5F0}"/>
    <cellStyle name="_CAP-2-MEDIO AMBIENTE -" xfId="2055" xr:uid="{5AB53BE0-ADAA-409C-8F8F-754797500588}"/>
    <cellStyle name="_CAP-2-MEDIO AMBIENTE - 2" xfId="2056" xr:uid="{B732C9DE-6787-4373-AFDC-984598CECC1B}"/>
    <cellStyle name="_CAP-2-MEDIO AMBIENTE - 2 2" xfId="2057" xr:uid="{C31590F4-84FB-49D5-8A09-7FBAFE7FFCA5}"/>
    <cellStyle name="_CAP-2-MEDIO AMBIENTE - 3" xfId="2058" xr:uid="{498ED31C-4655-41B4-A02B-4136B305707C}"/>
    <cellStyle name="_CAP-2-MEDIO AMBIENTE - 3 2" xfId="2059" xr:uid="{212C9C92-D2A8-4487-8BB5-C4D4DD4CE41A}"/>
    <cellStyle name="_CAP-2-MEDIO AMBIENTE -_1-UIRN-UTSIGnov-2008" xfId="2060" xr:uid="{6A7EF276-B416-4127-8C80-C8106EF0CDD8}"/>
    <cellStyle name="_CAP-2-MEDIO AMBIENTE -_1-UIRN-UTSIGnov-2008 2" xfId="2061" xr:uid="{F1334748-3E34-4028-8FC8-2332740786B5}"/>
    <cellStyle name="_CAP-2-MEDIO AMBIENTE -_1-UIRN-UTSIGnov-2008 2 2" xfId="2062" xr:uid="{B9B3F7DD-219E-4BCF-8CDA-2F0CD4D72C8B}"/>
    <cellStyle name="_CAP-2-MEDIO AMBIENTE -_1-UIRN-UTSIGnov-2008 3" xfId="2063" xr:uid="{B4637C55-7FCE-4237-B263-182B877E17E2}"/>
    <cellStyle name="_CAP-2-MEDIO AMBIENTE -_1-UIRN-UTSIGnov-2008 3 2" xfId="2064" xr:uid="{36B20BD2-35CC-4C27-ACF9-7DC5AFC38B5C}"/>
    <cellStyle name="_CAP-2-MEDIO AMBIENTE -_1-UIRN-UTSIGnov-2008_GRAFICOS ODM" xfId="2065" xr:uid="{F863C06E-6FD2-4478-8EDA-17C7FB462E59}"/>
    <cellStyle name="_CAP-2-MEDIO AMBIENTE -_1-UIRN-UTSIGnov-2008_GRAFICOS ODM 2" xfId="2066" xr:uid="{AD63BFC5-8820-4303-BB09-9914EC62BB78}"/>
    <cellStyle name="_CAP-2-MEDIO AMBIENTE -_CUAD-TEXTO_" xfId="2072" xr:uid="{A900B5DC-981D-4873-BD17-A9B773950E39}"/>
    <cellStyle name="_CAP-2-MEDIO AMBIENTE -_CUAD-TEXTO_ 2" xfId="2073" xr:uid="{39DB3514-639A-42C2-A90F-0EFC76779411}"/>
    <cellStyle name="_CAP-2-MEDIO AMBIENTE -_CUAD-TEXTO_ 2 2" xfId="2074" xr:uid="{67F4C3CB-3798-4C23-ACD3-55FF48C9DBEA}"/>
    <cellStyle name="_CAP-2-MEDIO AMBIENTE -_CUAD-TEXTO_ 3" xfId="2075" xr:uid="{006C37D1-A566-4F3F-A84C-87800A0E767E}"/>
    <cellStyle name="_CAP-2-MEDIO AMBIENTE -_CUAD-TEXTO_ 3 2" xfId="2076" xr:uid="{0F5CBC64-35D4-41EC-B69D-E73A8425F23A}"/>
    <cellStyle name="_CAP-2-MEDIO AMBIENTE -_cuadros adicionales de brechas2002 y 2008 (2)" xfId="2067" xr:uid="{6E5BA79B-F201-4E43-B751-A4EA84BB2E41}"/>
    <cellStyle name="_CAP-2-MEDIO AMBIENTE -_cuadros adicionales de brechas2002 y 2008 (2) 2" xfId="2068" xr:uid="{69E0708F-BC1B-4DE8-8366-9FF3FAB640E6}"/>
    <cellStyle name="_CAP-2-MEDIO AMBIENTE -_cuadros adicionales de brechas2002 y 2008 (2) 2 2" xfId="2069" xr:uid="{1290ABC1-DC4F-49FA-90EB-8DE6AC8F726F}"/>
    <cellStyle name="_CAP-2-MEDIO AMBIENTE -_cuadros adicionales de brechas2002 y 2008 (2) 3" xfId="2070" xr:uid="{8E82E5DC-726E-4052-BAEC-20C393A4BF17}"/>
    <cellStyle name="_CAP-2-MEDIO AMBIENTE -_cuadros adicionales de brechas2002 y 2008 (2) 3 2" xfId="2071" xr:uid="{4337DE29-5E99-4B1F-9AE7-C83899C60B63}"/>
    <cellStyle name="_CAP-2-MEDIO AMBIENTE -_GRAFICOS ODM" xfId="2077" xr:uid="{5FF02996-98B6-47BD-AA0C-F99BD3CDAF8C}"/>
    <cellStyle name="_CAP-2-MEDIO AMBIENTE -_GRAFICOS ODM 2" xfId="2078" xr:uid="{22772941-B6C0-4425-8993-266B9F687DE0}"/>
    <cellStyle name="_CAP-2-MEDIO AMBIENTE -_Libro2" xfId="2079" xr:uid="{F0B3D30C-E4DF-4C67-BF78-4E43EEDF21B3}"/>
    <cellStyle name="_CAP-2-MEDIO AMBIENTE -_Libro2 2" xfId="2080" xr:uid="{2B665D46-6000-4403-86F6-04458F1286C1}"/>
    <cellStyle name="_CAP-2-MEDIO AMBIENTE -_Libro2 2 2" xfId="2081" xr:uid="{2044D559-C56B-4317-9DAB-F6B93F75D657}"/>
    <cellStyle name="_CAP-2-MEDIO AMBIENTE -_Libro2 3" xfId="2082" xr:uid="{0B850C67-C35C-48C6-ADE2-6780706BA9CB}"/>
    <cellStyle name="_CAP-2-MEDIO AMBIENTE -_Libro2 3 2" xfId="2083" xr:uid="{08559946-AF55-4FF3-BEDB-09F8B0DB952D}"/>
    <cellStyle name="_CAP-2-MEDIO AMBIENTE -_solicita datos para el 2007-minedu remitio" xfId="2084" xr:uid="{79F1560A-76A8-4EFC-94C0-74588D2DE812}"/>
    <cellStyle name="_CAP-2-MEDIO AMBIENTE -_solicita datos para el 2007-minedu remitio 2" xfId="2085" xr:uid="{D8C69871-0034-4B3D-B376-A9641B560472}"/>
    <cellStyle name="_CAP-2-MEDIO AMBIENTE -_solicita datos para el 2007-minedu remitio 2 2" xfId="2086" xr:uid="{C643CE5D-7176-4F41-8D80-8D2BAA8C5727}"/>
    <cellStyle name="_CAP-2-MEDIO AMBIENTE -_solicita datos para el 2007-minedu remitio 3" xfId="2087" xr:uid="{E89490BA-4801-45E5-AC77-A66A5144606B}"/>
    <cellStyle name="_CAP-2-MEDIO AMBIENTE -_solicita datos para el 2007-minedu remitio 3 2" xfId="2088" xr:uid="{6BB35EDE-72BC-4346-83F4-7C5AA196E041}"/>
    <cellStyle name="_CAP-2-MEDIO AMBIENTE 2" xfId="2089" xr:uid="{42597309-08D5-479C-9FF5-5610F5D31109}"/>
    <cellStyle name="_CAP-2-MEDIO AMBIENTE 2 2" xfId="2090" xr:uid="{6944FBDD-26BC-4C33-B9DA-42698FEFC4A1}"/>
    <cellStyle name="_CAP-2-MEDIO AMBIENTE 3" xfId="2091" xr:uid="{45752B47-0F65-47CF-A3A2-0D4ABDE897B8}"/>
    <cellStyle name="_CAP-2-MEDIO AMBIENTE 3 2" xfId="2092" xr:uid="{DB6D90D3-B66E-4EAF-971A-69D22AC8D0C0}"/>
    <cellStyle name="_CAP-2-MEDIO AMBIENTE 4" xfId="2093" xr:uid="{70B30C48-769A-47FB-A98C-3CF681F5FD2B}"/>
    <cellStyle name="_CAP-2-MEDIO AMBIENTE 4 2" xfId="2094" xr:uid="{EC83AD61-2550-4D16-8CC9-7F504915C383}"/>
    <cellStyle name="_CAP-2-MEDIO AMBIENTE 5" xfId="2095" xr:uid="{C07597AB-75DB-48E4-A88B-A01227C62FEE}"/>
    <cellStyle name="_CAP-2-MEDIO AMBIENTE 5 2" xfId="2096" xr:uid="{257CD10F-2D00-42CB-BF8C-B8E7607E6C8C}"/>
    <cellStyle name="_CAP-2-MEDIO AMBIENTE 6" xfId="2097" xr:uid="{10AD9480-5DEA-4A4B-882D-0409107B786C}"/>
    <cellStyle name="_CAP-2-MEDIO AMBIENTE 6 2" xfId="2098" xr:uid="{3351E8A9-9CD5-4158-A671-3C9F6EAE0F13}"/>
    <cellStyle name="_CAP-2-MEDIO AMBIENTE 7" xfId="2099" xr:uid="{63C44B0E-9AF4-4BB9-B6CC-0D4FE0F0AAB5}"/>
    <cellStyle name="_CAP-2-MEDIO AMBIENTE 7 2" xfId="2100" xr:uid="{FB6FD52A-0554-44DE-A2FB-0E53C84D348C}"/>
    <cellStyle name="_CAP-2-MEDIO AMBIENTE 8" xfId="2101" xr:uid="{BE31D9DB-AE8B-4F43-A4D8-ABA837D83F95}"/>
    <cellStyle name="_CAP-2-MEDIO AMBIENTE 8 2" xfId="2102" xr:uid="{68F1CC25-FC1D-4A03-AFEF-F15670ECFA21}"/>
    <cellStyle name="_CAP-2-MEDIO AMBIENTE 9" xfId="2103" xr:uid="{2A8D361C-4572-4E58-9045-D57CEB2BE1C6}"/>
    <cellStyle name="_CAP-2-MEDIO AMBIENTE 9 2" xfId="2104" xr:uid="{9AC26CD1-5203-424C-8C6A-3981F8A1B3B7}"/>
    <cellStyle name="_CAP-2-MEDIO AMBIENTE_CUAD-TEXTO_" xfId="2144" xr:uid="{5001C81C-5AD8-4D57-BED0-EEFC572D0DA6}"/>
    <cellStyle name="_CAP-2-MEDIO AMBIENTE_CUAD-TEXTO_ 2" xfId="2145" xr:uid="{8336A101-E358-4700-A799-016B84885B31}"/>
    <cellStyle name="_CAP-2-MEDIO AMBIENTE_CUAD-TEXTO_ 2 2" xfId="2146" xr:uid="{832F796E-AA09-44EB-ADA2-1907FB1E661B}"/>
    <cellStyle name="_CAP-2-MEDIO AMBIENTE_CUAD-TEXTO_ 3" xfId="2147" xr:uid="{2B15EBA5-2755-4057-875D-701889701D02}"/>
    <cellStyle name="_CAP-2-MEDIO AMBIENTE_CUAD-TEXTO_ 3 2" xfId="2148" xr:uid="{6E2CBAAF-C684-4D77-A618-FEBE8C986BF0}"/>
    <cellStyle name="_CAP-2-MEDIO AMBIENTE_cuadros adicionales de brechas2002 y 2008 (2)" xfId="2139" xr:uid="{DBB5C044-7522-4A8B-963A-C8430627B7CE}"/>
    <cellStyle name="_CAP-2-MEDIO AMBIENTE_cuadros adicionales de brechas2002 y 2008 (2) 2" xfId="2140" xr:uid="{C116004C-7454-42E2-82BA-0457346158AE}"/>
    <cellStyle name="_CAP-2-MEDIO AMBIENTE_cuadros adicionales de brechas2002 y 2008 (2) 2 2" xfId="2141" xr:uid="{6C495AC2-78B8-46A0-B2C9-93F7E30CA392}"/>
    <cellStyle name="_CAP-2-MEDIO AMBIENTE_cuadros adicionales de brechas2002 y 2008 (2) 3" xfId="2142" xr:uid="{74F15FB6-BD7A-4737-A2E3-F2DB8C85BCD0}"/>
    <cellStyle name="_CAP-2-MEDIO AMBIENTE_cuadros adicionales de brechas2002 y 2008 (2) 3 2" xfId="2143" xr:uid="{43D37C6A-C8AB-4863-8A3A-61D78A80EF12}"/>
    <cellStyle name="_CAP-2-MEDIO AMBIENTE_GRAFICOS ODM" xfId="2149" xr:uid="{E39A0072-9EC9-4F51-A1C2-B776C019A5B6}"/>
    <cellStyle name="_CAP-2-MEDIO AMBIENTE_GRAFICOS ODM 2" xfId="2150" xr:uid="{4CCF98AA-B08B-4809-86FA-ECF25ACF6CD4}"/>
    <cellStyle name="_CAP-2-MEDIO AMBIENTE_Libro2" xfId="2151" xr:uid="{7DC93E71-0827-4E4E-A969-0F670D83C4BF}"/>
    <cellStyle name="_CAP-2-MEDIO AMBIENTE_Libro2 2" xfId="2152" xr:uid="{CB969B08-6E88-41DA-9A69-B331DF71BB97}"/>
    <cellStyle name="_CAP-2-MEDIO AMBIENTE_Libro2 2 2" xfId="2153" xr:uid="{BB3B48C4-BA54-408C-9E5B-8FB0374A380D}"/>
    <cellStyle name="_CAP-2-MEDIO AMBIENTE_Libro2 3" xfId="2154" xr:uid="{74EB73EC-9388-4CF2-966A-8FE6B92AF64A}"/>
    <cellStyle name="_CAP-2-MEDIO AMBIENTE_Libro2 3 2" xfId="2155" xr:uid="{40EA304D-2B09-4653-9189-BD03EAC1B36B}"/>
    <cellStyle name="_CAP-2-MEDIO AMBIENTE_solicita datos para el 2007-minedu remitio" xfId="2156" xr:uid="{B38EBD9C-D3D9-4BBF-A59E-DAB9E81DB23F}"/>
    <cellStyle name="_CAP-2-MEDIO AMBIENTE_solicita datos para el 2007-minedu remitio 2" xfId="2157" xr:uid="{80CE5F32-71D5-4BEE-B2BC-1FFF01FF87B4}"/>
    <cellStyle name="_CAP-2-MEDIO AMBIENTE_solicita datos para el 2007-minedu remitio 2 2" xfId="2158" xr:uid="{A91125F9-A793-45B0-9715-6F8F36C0B777}"/>
    <cellStyle name="_CAP-2-MEDIO AMBIENTE_solicita datos para el 2007-minedu remitio 3" xfId="2159" xr:uid="{D8807579-0945-4942-913C-24082E2546C6}"/>
    <cellStyle name="_CAP-2-MEDIO AMBIENTE_solicita datos para el 2007-minedu remitio 3 2" xfId="2160" xr:uid="{643F6F2C-EA4F-4093-83EE-D90605B5C81A}"/>
    <cellStyle name="_CAP-2-MEDIO AMBIENTE- trabajado" xfId="2105" xr:uid="{47E3A3AC-EE77-4BF4-84D8-7B3E3085F57F}"/>
    <cellStyle name="_CAP-2-MEDIO AMBIENTE- trabajado 2" xfId="2106" xr:uid="{33789649-E4F4-4D05-8824-4D6DA0F9BDE5}"/>
    <cellStyle name="_CAP-2-MEDIO AMBIENTE- trabajado 2 2" xfId="2107" xr:uid="{FAA766B8-0E77-40DE-9B51-D81291B09340}"/>
    <cellStyle name="_CAP-2-MEDIO AMBIENTE- trabajado 3" xfId="2108" xr:uid="{B2CC5AC1-B34B-477E-8F24-B35ED1BDD09E}"/>
    <cellStyle name="_CAP-2-MEDIO AMBIENTE- trabajado 3 2" xfId="2109" xr:uid="{4E33DAD9-A21B-4F6B-8E62-2E61DEBBD9D1}"/>
    <cellStyle name="_CAP-2-MEDIO AMBIENTE- trabajado_1-UIRN-UTSIGnov-2008" xfId="2110" xr:uid="{C09AAB94-0F83-49F1-B8B9-7181505EAEE0}"/>
    <cellStyle name="_CAP-2-MEDIO AMBIENTE- trabajado_1-UIRN-UTSIGnov-2008 2" xfId="2111" xr:uid="{92361B31-0C2D-4FC4-AFF0-0273757936F4}"/>
    <cellStyle name="_CAP-2-MEDIO AMBIENTE- trabajado_1-UIRN-UTSIGnov-2008 2 2" xfId="2112" xr:uid="{55DB8889-CA11-4FD3-9F03-AF001F98CF3E}"/>
    <cellStyle name="_CAP-2-MEDIO AMBIENTE- trabajado_1-UIRN-UTSIGnov-2008 3" xfId="2113" xr:uid="{F10E7FF9-CC85-4FF4-AA36-1BA4A94BBDCA}"/>
    <cellStyle name="_CAP-2-MEDIO AMBIENTE- trabajado_1-UIRN-UTSIGnov-2008 3 2" xfId="2114" xr:uid="{E94581CB-1296-4A80-80F3-0B3379333023}"/>
    <cellStyle name="_CAP-2-MEDIO AMBIENTE- trabajado_1-UIRN-UTSIGnov-2008_GRAFICOS ODM" xfId="2115" xr:uid="{ADA953FC-F34B-4194-BA7B-2278A8644FFF}"/>
    <cellStyle name="_CAP-2-MEDIO AMBIENTE- trabajado_1-UIRN-UTSIGnov-2008_GRAFICOS ODM 2" xfId="2116" xr:uid="{30AD4A68-08DA-4F4D-AC62-00816A0E3806}"/>
    <cellStyle name="_CAP-2-MEDIO AMBIENTE- trabajado_CUAD-TEXTO_" xfId="2122" xr:uid="{4AE44F0A-7D25-4FD0-A7F5-81EDD794F3F9}"/>
    <cellStyle name="_CAP-2-MEDIO AMBIENTE- trabajado_CUAD-TEXTO_ 2" xfId="2123" xr:uid="{CD42295D-CC09-4F2C-BA5A-5171A39542F0}"/>
    <cellStyle name="_CAP-2-MEDIO AMBIENTE- trabajado_CUAD-TEXTO_ 2 2" xfId="2124" xr:uid="{4AF445B3-F898-4384-A861-B284306DC885}"/>
    <cellStyle name="_CAP-2-MEDIO AMBIENTE- trabajado_CUAD-TEXTO_ 3" xfId="2125" xr:uid="{E09E31C3-02FD-4463-B962-44FFD347ACDB}"/>
    <cellStyle name="_CAP-2-MEDIO AMBIENTE- trabajado_CUAD-TEXTO_ 3 2" xfId="2126" xr:uid="{C4572382-4D72-474B-9A67-1B47F9E1594A}"/>
    <cellStyle name="_CAP-2-MEDIO AMBIENTE- trabajado_cuadros adicionales de brechas2002 y 2008 (2)" xfId="2117" xr:uid="{07835073-081A-4534-B927-E526BD181A5D}"/>
    <cellStyle name="_CAP-2-MEDIO AMBIENTE- trabajado_cuadros adicionales de brechas2002 y 2008 (2) 2" xfId="2118" xr:uid="{F8A49190-B082-4768-9D3E-640D0F3A0BD6}"/>
    <cellStyle name="_CAP-2-MEDIO AMBIENTE- trabajado_cuadros adicionales de brechas2002 y 2008 (2) 2 2" xfId="2119" xr:uid="{06B59990-C505-413B-80CD-4EDE264C5A7C}"/>
    <cellStyle name="_CAP-2-MEDIO AMBIENTE- trabajado_cuadros adicionales de brechas2002 y 2008 (2) 3" xfId="2120" xr:uid="{CD844346-F0A6-473D-AC7F-89D832B5832D}"/>
    <cellStyle name="_CAP-2-MEDIO AMBIENTE- trabajado_cuadros adicionales de brechas2002 y 2008 (2) 3 2" xfId="2121" xr:uid="{C479633C-D0FB-449F-BF93-59504238D278}"/>
    <cellStyle name="_CAP-2-MEDIO AMBIENTE- trabajado_GRAFICOS ODM" xfId="2127" xr:uid="{B21261AA-F2E2-4760-9475-C6D3E95AE3A5}"/>
    <cellStyle name="_CAP-2-MEDIO AMBIENTE- trabajado_GRAFICOS ODM 2" xfId="2128" xr:uid="{C178CB56-1E64-477D-AAAA-B1E247318BB1}"/>
    <cellStyle name="_CAP-2-MEDIO AMBIENTE- trabajado_Libro2" xfId="2129" xr:uid="{EC8C74D7-B5EB-4EF1-B30F-67D9167304A2}"/>
    <cellStyle name="_CAP-2-MEDIO AMBIENTE- trabajado_Libro2 2" xfId="2130" xr:uid="{19E3938A-A7DD-496B-BE89-C9A54DAB9BF9}"/>
    <cellStyle name="_CAP-2-MEDIO AMBIENTE- trabajado_Libro2 2 2" xfId="2131" xr:uid="{833ACD86-B9DE-42F3-8DF7-C4FBA1FACD5D}"/>
    <cellStyle name="_CAP-2-MEDIO AMBIENTE- trabajado_Libro2 3" xfId="2132" xr:uid="{FF16458B-6DCE-484F-92FA-911373D0642F}"/>
    <cellStyle name="_CAP-2-MEDIO AMBIENTE- trabajado_Libro2 3 2" xfId="2133" xr:uid="{C70D924E-8DFF-413D-A463-9D33CE68685C}"/>
    <cellStyle name="_CAP-2-MEDIO AMBIENTE- trabajado_solicita datos para el 2007-minedu remitio" xfId="2134" xr:uid="{BBB68706-0B61-464B-BD70-155D6BBC75E0}"/>
    <cellStyle name="_CAP-2-MEDIO AMBIENTE- trabajado_solicita datos para el 2007-minedu remitio 2" xfId="2135" xr:uid="{3A53F71F-D8A3-4964-A7F1-09FFAB74B60A}"/>
    <cellStyle name="_CAP-2-MEDIO AMBIENTE- trabajado_solicita datos para el 2007-minedu remitio 2 2" xfId="2136" xr:uid="{9B52C6EB-80DF-4962-8470-BD17EF966F79}"/>
    <cellStyle name="_CAP-2-MEDIO AMBIENTE- trabajado_solicita datos para el 2007-minedu remitio 3" xfId="2137" xr:uid="{F0FEA24D-A332-4B57-A691-4DFF2130A112}"/>
    <cellStyle name="_CAP-2-MEDIO AMBIENTE- trabajado_solicita datos para el 2007-minedu remitio 3 2" xfId="2138" xr:uid="{775D695A-8803-453C-A4FE-EC5F2EF01065}"/>
    <cellStyle name="_CAP-2-MedioAmbiente-edit" xfId="2161" xr:uid="{6728E696-F634-4989-890D-2816E5C89AB8}"/>
    <cellStyle name="_CAP-2-MedioAmbiente-edit 2" xfId="2162" xr:uid="{D09392EE-7025-4BFB-B586-6E594E4C4EFB}"/>
    <cellStyle name="_CAP-2-MedioAmbiente-edit 2 2" xfId="2163" xr:uid="{F461825A-A069-4003-8B42-79E4C81C96E3}"/>
    <cellStyle name="_CAP-2-MedioAmbiente-edit 3" xfId="2164" xr:uid="{B6868D74-735C-4641-B9C5-C2DC3DE7F1C9}"/>
    <cellStyle name="_CAP-2-MedioAmbiente-edit 3 2" xfId="2165" xr:uid="{7D6C7E3D-B10F-4C9B-BCA8-B6928CF1F3FC}"/>
    <cellStyle name="_CAP-2-MedioAmbiente-edit_1-UIRN-UTSIGnov-2008" xfId="2166" xr:uid="{06D25D11-7F7A-4ACB-B5F4-D0EA7731B2BB}"/>
    <cellStyle name="_CAP-2-MedioAmbiente-edit_1-UIRN-UTSIGnov-2008 2" xfId="2167" xr:uid="{69D7FD9F-397F-4D4C-A435-EB2AD2A42D24}"/>
    <cellStyle name="_CAP-2-MedioAmbiente-edit_1-UIRN-UTSIGnov-2008 2 2" xfId="2168" xr:uid="{F18BE547-5E4B-4AFA-9D32-D963801A0ED7}"/>
    <cellStyle name="_CAP-2-MedioAmbiente-edit_1-UIRN-UTSIGnov-2008 3" xfId="2169" xr:uid="{8E5C4C4D-7C99-44D5-8825-2471D4FFF22F}"/>
    <cellStyle name="_CAP-2-MedioAmbiente-edit_1-UIRN-UTSIGnov-2008 3 2" xfId="2170" xr:uid="{74ABFFBE-A184-4A3C-BD8B-F296AF161F1C}"/>
    <cellStyle name="_CAP-2-MedioAmbiente-edit_1-UIRN-UTSIGnov-2008_GRAFICOS ODM" xfId="2171" xr:uid="{0702CFAC-DE85-412F-935E-08156049BDE0}"/>
    <cellStyle name="_CAP-2-MedioAmbiente-edit_1-UIRN-UTSIGnov-2008_GRAFICOS ODM 2" xfId="2172" xr:uid="{6C9F7039-C287-4813-9AE3-0CEF8DE5A39F}"/>
    <cellStyle name="_CAP-2-MedioAmbiente-edit_CUAD-TEXTO_" xfId="2178" xr:uid="{19E209B7-8BBF-4265-8FD3-2FAE5762679A}"/>
    <cellStyle name="_CAP-2-MedioAmbiente-edit_CUAD-TEXTO_ 2" xfId="2179" xr:uid="{D46390BE-C380-4AF2-9E4E-ED1F117B2166}"/>
    <cellStyle name="_CAP-2-MedioAmbiente-edit_CUAD-TEXTO_ 2 2" xfId="2180" xr:uid="{B8040873-2844-482F-A3E4-B70EBE772BC5}"/>
    <cellStyle name="_CAP-2-MedioAmbiente-edit_CUAD-TEXTO_ 3" xfId="2181" xr:uid="{68FC511C-0ABB-4701-8174-C0A8037026F4}"/>
    <cellStyle name="_CAP-2-MedioAmbiente-edit_CUAD-TEXTO_ 3 2" xfId="2182" xr:uid="{22FE0E26-9F48-4E82-8FD5-DC67C0A72D5E}"/>
    <cellStyle name="_CAP-2-MedioAmbiente-edit_cuadros adicionales de brechas2002 y 2008 (2)" xfId="2173" xr:uid="{16A1FFFA-43DC-4F27-8487-8C57475E93A0}"/>
    <cellStyle name="_CAP-2-MedioAmbiente-edit_cuadros adicionales de brechas2002 y 2008 (2) 2" xfId="2174" xr:uid="{DB04CDC1-BD58-4CBF-9CA3-22376FD4E96B}"/>
    <cellStyle name="_CAP-2-MedioAmbiente-edit_cuadros adicionales de brechas2002 y 2008 (2) 2 2" xfId="2175" xr:uid="{915F9AA5-0CDB-4CD3-A506-FD83A94D9C14}"/>
    <cellStyle name="_CAP-2-MedioAmbiente-edit_cuadros adicionales de brechas2002 y 2008 (2) 3" xfId="2176" xr:uid="{65651D4B-FA7D-4B31-956A-65EF33A12C5B}"/>
    <cellStyle name="_CAP-2-MedioAmbiente-edit_cuadros adicionales de brechas2002 y 2008 (2) 3 2" xfId="2177" xr:uid="{E0958034-33F1-450A-A678-AB2C8DC22239}"/>
    <cellStyle name="_CAP-2-MedioAmbiente-edit_GRAFICOS ODM" xfId="2183" xr:uid="{B14E2208-C614-4368-9B46-59D4932E3454}"/>
    <cellStyle name="_CAP-2-MedioAmbiente-edit_GRAFICOS ODM 2" xfId="2184" xr:uid="{4558BBD3-047F-4FA3-B668-F3C7887C96D1}"/>
    <cellStyle name="_CAP-2-MedioAmbiente-edit_Libro2" xfId="2185" xr:uid="{9FC8396C-C136-43DD-85F2-EF4A0C121A41}"/>
    <cellStyle name="_CAP-2-MedioAmbiente-edit_Libro2 2" xfId="2186" xr:uid="{59517698-01A4-4A61-A60B-00F01710B320}"/>
    <cellStyle name="_CAP-2-MedioAmbiente-edit_Libro2 2 2" xfId="2187" xr:uid="{BA5A5A78-B4B0-4305-BF22-C475AE39E72F}"/>
    <cellStyle name="_CAP-2-MedioAmbiente-edit_Libro2 3" xfId="2188" xr:uid="{017B8E71-67B0-45EA-95E9-0263F9A44A2D}"/>
    <cellStyle name="_CAP-2-MedioAmbiente-edit_Libro2 3 2" xfId="2189" xr:uid="{E3BC0BCD-081E-41A0-8028-D52C785CB4F3}"/>
    <cellStyle name="_CAP-2-MedioAmbiente-edit_solicita datos para el 2007-minedu remitio" xfId="2190" xr:uid="{50B93D3E-8940-4D13-9DBA-075F00224284}"/>
    <cellStyle name="_CAP-2-MedioAmbiente-edit_solicita datos para el 2007-minedu remitio 2" xfId="2191" xr:uid="{8F463800-3736-4EB3-8838-26285D274C9F}"/>
    <cellStyle name="_CAP-2-MedioAmbiente-edit_solicita datos para el 2007-minedu remitio 2 2" xfId="2192" xr:uid="{6B6F8A93-DB5F-4716-B14A-B008784683D9}"/>
    <cellStyle name="_CAP-2-MedioAmbiente-edit_solicita datos para el 2007-minedu remitio 3" xfId="2193" xr:uid="{B18F889D-32CE-4482-A908-111F27A257C6}"/>
    <cellStyle name="_CAP-2-MedioAmbiente-edit_solicita datos para el 2007-minedu remitio 3 2" xfId="2194" xr:uid="{5A60B487-250D-486A-99E1-351F2D0FFEA3}"/>
    <cellStyle name="_Cap02_cuadros-educación -provincias de Lim" xfId="1870" xr:uid="{06D8C9D3-709A-400F-9433-16B319D5A0AC}"/>
    <cellStyle name="_Cap02_cuadros-educación -provincias de Lim 2" xfId="1871" xr:uid="{2467B6CD-7037-4ADC-843E-591363038669}"/>
    <cellStyle name="_Cap02_cuadros-educación -provincias de Lim 2 2" xfId="1872" xr:uid="{886A23F0-ADA7-427C-980D-C2F5994C5A56}"/>
    <cellStyle name="_Cap02_cuadros-educación -provincias de Lim 3" xfId="1873" xr:uid="{5C3396AE-6B0B-4F77-B44C-E68CB55D9286}"/>
    <cellStyle name="_Cap02_cuadros-educación -provincias de Lim 3 2" xfId="1874" xr:uid="{653F114E-5E2D-4171-A29A-0A7687CE2F09}"/>
    <cellStyle name="_Cap02_cuadros-educación -provincias de Lima sin Lima" xfId="1875" xr:uid="{91F96486-0A2D-4120-A7AF-2F0BFAC08085}"/>
    <cellStyle name="_Cap02_cuadros-educación -provincias de Lima sin Lima 2" xfId="1876" xr:uid="{679139FC-5F7D-4320-9EDE-D81E94824C6E}"/>
    <cellStyle name="_Cap02_cuadros-educación -provincias de Lima sin Lima 2 2" xfId="1877" xr:uid="{46426657-7167-4848-87D4-A5A1B7048DAC}"/>
    <cellStyle name="_Cap02_cuadros-educación -provincias de Lima sin Lima 3" xfId="1878" xr:uid="{084B142E-7B46-434A-BE2E-7D91701D7AEB}"/>
    <cellStyle name="_Cap02_cuadros-educación -provincias de Lima sin Lima 3 2" xfId="1879" xr:uid="{2689DE5D-FB4D-4431-9226-8DB22DFACEAA}"/>
    <cellStyle name="_Cap02_cuadros-educación_-Lima_y_callao_fin" xfId="1880" xr:uid="{86A67403-288A-4862-ABA8-44B277E10F8E}"/>
    <cellStyle name="_Cap02_cuadros-educación_-Lima_y_callao_fin 2" xfId="1881" xr:uid="{B6163AA1-BEFC-4E85-9BD3-A05D6EAB6F3D}"/>
    <cellStyle name="_Cap02_cuadros-educación_-Lima_y_callao_fin 2 2" xfId="1882" xr:uid="{CD8C6B0F-1768-4E03-8D08-76DD9E52941F}"/>
    <cellStyle name="_Cap02_cuadros-educación_-Lima_y_callao_fin 3" xfId="1883" xr:uid="{93D31502-9DB2-422B-8F99-222855A20FF8}"/>
    <cellStyle name="_Cap02_cuadros-educación_-Lima_y_callao_fin 3 2" xfId="1884" xr:uid="{4549DA16-7B05-4F4E-87C2-5C903192D5FB}"/>
    <cellStyle name="_cap1.2009" xfId="1885" xr:uid="{677101A6-6628-4D89-8349-67D750DC818F}"/>
    <cellStyle name="_cap1.2009 2" xfId="1886" xr:uid="{225F8204-62A8-4B8C-923D-D472F5C105C5}"/>
    <cellStyle name="_cap1.2009 2 2" xfId="1887" xr:uid="{154EFFDF-4C84-43AE-B29B-6871F774772B}"/>
    <cellStyle name="_cap1.2009 3" xfId="1888" xr:uid="{1A8A007A-0143-4F82-9DF1-35EC8CF28928}"/>
    <cellStyle name="_cap1.2009 3 2" xfId="1889" xr:uid="{20875C1C-0AF3-4793-B7E7-E61C2843B0BF}"/>
    <cellStyle name="_cap1.2009_CUAD-TEXTO_" xfId="1895" xr:uid="{2BE46E17-562B-46E2-BC25-DEC3DA605D97}"/>
    <cellStyle name="_cap1.2009_CUAD-TEXTO_ 2" xfId="1896" xr:uid="{CBC356D9-50AC-44C9-A58B-430D6074510E}"/>
    <cellStyle name="_cap1.2009_CUAD-TEXTO_ 2 2" xfId="1897" xr:uid="{9D5B5334-5267-4981-AE04-6F0C7801F119}"/>
    <cellStyle name="_cap1.2009_CUAD-TEXTO_ 3" xfId="1898" xr:uid="{F436602B-9D16-46A3-AC5D-2F3B6D77D604}"/>
    <cellStyle name="_cap1.2009_CUAD-TEXTO_ 3 2" xfId="1899" xr:uid="{42BF5599-8FB0-4A04-B3E8-B8DE79336D8F}"/>
    <cellStyle name="_cap1.2009_cuadros adicionales de brechas2002 y 2008 (2)" xfId="1890" xr:uid="{EF3799F0-941C-410C-ADD5-5A65BF46734E}"/>
    <cellStyle name="_cap1.2009_cuadros adicionales de brechas2002 y 2008 (2) 2" xfId="1891" xr:uid="{B784739A-DBAF-4E7F-BB4C-92F64BD36C26}"/>
    <cellStyle name="_cap1.2009_cuadros adicionales de brechas2002 y 2008 (2) 2 2" xfId="1892" xr:uid="{4A077C20-107F-4B8C-9FD0-7743C5007B30}"/>
    <cellStyle name="_cap1.2009_cuadros adicionales de brechas2002 y 2008 (2) 3" xfId="1893" xr:uid="{8F10800D-E711-4F0C-81D6-AD831EF1C8FD}"/>
    <cellStyle name="_cap1.2009_cuadros adicionales de brechas2002 y 2008 (2) 3 2" xfId="1894" xr:uid="{F892561B-5FBD-4639-8282-FB81F5753964}"/>
    <cellStyle name="_cap1.2009_GRAFICOS ODM" xfId="1900" xr:uid="{82A9723A-53BC-4A6F-BA64-F085490CEF3A}"/>
    <cellStyle name="_cap1.2009_GRAFICOS ODM 2" xfId="1901" xr:uid="{F7DB1326-31C1-4A73-ACDD-48F70825B048}"/>
    <cellStyle name="_cap1.2009_Libro2" xfId="1902" xr:uid="{88C486A9-114E-44A2-973D-35D7F0FA153D}"/>
    <cellStyle name="_cap1.2009_Libro2 2" xfId="1903" xr:uid="{DB4B5634-E6B8-42BE-B865-370C933BDB12}"/>
    <cellStyle name="_cap1.2009_Libro2 2 2" xfId="1904" xr:uid="{B897E8B5-117A-42CA-9319-B33A4CCB04AE}"/>
    <cellStyle name="_cap1.2009_Libro2 3" xfId="1905" xr:uid="{CCD9F6C4-F15E-4E44-8432-384979E3CA02}"/>
    <cellStyle name="_cap1.2009_Libro2 3 2" xfId="1906" xr:uid="{232F7EB8-9A37-4174-AC6A-B6473AF52C58}"/>
    <cellStyle name="_cap1.2009_solicita datos para el 2007-minedu remitio" xfId="1907" xr:uid="{59DFFEDB-E297-4F4D-938F-CF8707C01AC0}"/>
    <cellStyle name="_cap1.2009_solicita datos para el 2007-minedu remitio 2" xfId="1908" xr:uid="{D59EB363-C5D2-40AA-BD8C-4702678CF037}"/>
    <cellStyle name="_cap1.2009_solicita datos para el 2007-minedu remitio 2 2" xfId="1909" xr:uid="{9674BBFF-5468-4E93-B6E4-856547D0BF12}"/>
    <cellStyle name="_cap1.2009_solicita datos para el 2007-minedu remitio 3" xfId="1910" xr:uid="{93912D27-5436-408B-9997-DADF2E7D3D83}"/>
    <cellStyle name="_cap1.2009_solicita datos para el 2007-minedu remitio 3 2" xfId="1911" xr:uid="{D6B24486-4B61-44D9-9AD4-BF0C9207887C}"/>
    <cellStyle name="_Cap10.2009.xls ACTUALIZADO" xfId="1912" xr:uid="{F9756FAA-AEFA-45FE-90A4-995640E1222F}"/>
    <cellStyle name="_Cap10.2009.xls ACTUALIZADO 2" xfId="1913" xr:uid="{B2BB504C-3032-434B-8F21-CAF7C6F6B58E}"/>
    <cellStyle name="_Cap10.2009.xls ACTUALIZADO 2 2" xfId="1914" xr:uid="{F29AD67E-5E15-4E73-8BC9-7A59193E1DB7}"/>
    <cellStyle name="_Cap10.2009.xls ACTUALIZADO 3" xfId="1915" xr:uid="{F1702016-D81D-4EE3-867B-515217A66B90}"/>
    <cellStyle name="_Cap10.2009.xls ACTUALIZADO 3 2" xfId="1916" xr:uid="{B3CA94D3-1FDA-441A-897F-91222E21AF52}"/>
    <cellStyle name="_Cap10.2009.xls ACTUALIZADO_CUAD-TEXTO_" xfId="1922" xr:uid="{6466259C-BEAD-4CC0-AEA5-2BD35F06A6BD}"/>
    <cellStyle name="_Cap10.2009.xls ACTUALIZADO_CUAD-TEXTO_ 2" xfId="1923" xr:uid="{080844F5-55D3-4024-B5D9-FFBDF69ADE7F}"/>
    <cellStyle name="_Cap10.2009.xls ACTUALIZADO_CUAD-TEXTO_ 2 2" xfId="1924" xr:uid="{6A322639-01DF-4B67-A02A-71247FE356BE}"/>
    <cellStyle name="_Cap10.2009.xls ACTUALIZADO_CUAD-TEXTO_ 3" xfId="1925" xr:uid="{11B0E760-5D48-49D0-BE9B-4821B616C95D}"/>
    <cellStyle name="_Cap10.2009.xls ACTUALIZADO_CUAD-TEXTO_ 3 2" xfId="1926" xr:uid="{96FD4AFD-02D4-497C-AD0F-E0CB41F4BCF6}"/>
    <cellStyle name="_Cap10.2009.xls ACTUALIZADO_cuadros adicionales de brechas2002 y 2008 (2)" xfId="1917" xr:uid="{2957E70A-70BA-40F6-9CDB-6E42C00F36B7}"/>
    <cellStyle name="_Cap10.2009.xls ACTUALIZADO_cuadros adicionales de brechas2002 y 2008 (2) 2" xfId="1918" xr:uid="{DF14AC8A-3E57-4628-9689-B8B6C1C6A998}"/>
    <cellStyle name="_Cap10.2009.xls ACTUALIZADO_cuadros adicionales de brechas2002 y 2008 (2) 2 2" xfId="1919" xr:uid="{AD87FF6C-C757-4210-B957-EEB7B04B4AF2}"/>
    <cellStyle name="_Cap10.2009.xls ACTUALIZADO_cuadros adicionales de brechas2002 y 2008 (2) 3" xfId="1920" xr:uid="{5369FE6E-C7E0-4972-97F4-577E6714D1E2}"/>
    <cellStyle name="_Cap10.2009.xls ACTUALIZADO_cuadros adicionales de brechas2002 y 2008 (2) 3 2" xfId="1921" xr:uid="{E248919C-106B-4368-91D6-F0616181F576}"/>
    <cellStyle name="_Cap10.2009.xls ACTUALIZADO_GRAFICOS ODM" xfId="1927" xr:uid="{1693E395-C8FE-4C03-8BB4-CF6C1E46EEB2}"/>
    <cellStyle name="_Cap10.2009.xls ACTUALIZADO_GRAFICOS ODM 2" xfId="1928" xr:uid="{D58A4535-8930-4151-A579-5B081E1EACEE}"/>
    <cellStyle name="_Cap10.2009.xls ACTUALIZADO_Libro2" xfId="1929" xr:uid="{CECA6FF2-ADF1-4B95-8051-0DF1DA3465A2}"/>
    <cellStyle name="_Cap10.2009.xls ACTUALIZADO_Libro2 2" xfId="1930" xr:uid="{19931D2B-621D-4DA7-A81C-0585C9FBCCC0}"/>
    <cellStyle name="_Cap10.2009.xls ACTUALIZADO_Libro2 2 2" xfId="1931" xr:uid="{6001F1D2-7BD8-40B6-B545-DC01F82D98DC}"/>
    <cellStyle name="_Cap10.2009.xls ACTUALIZADO_Libro2 3" xfId="1932" xr:uid="{D67F23FD-1834-4F94-A290-323D2BB66C32}"/>
    <cellStyle name="_Cap10.2009.xls ACTUALIZADO_Libro2 3 2" xfId="1933" xr:uid="{DFBC83F4-A6D5-475D-B41D-3B89807D3ED1}"/>
    <cellStyle name="_Cap10.2009.xls ACTUALIZADO_solicita datos para el 2007-minedu remitio" xfId="1934" xr:uid="{B1BB1830-8EEF-4686-98F3-13397B6F46C7}"/>
    <cellStyle name="_Cap10.2009.xls ACTUALIZADO_solicita datos para el 2007-minedu remitio 2" xfId="1935" xr:uid="{A12270A9-15EB-4813-B49C-CB16A6ACB6FB}"/>
    <cellStyle name="_Cap10.2009.xls ACTUALIZADO_solicita datos para el 2007-minedu remitio 2 2" xfId="1936" xr:uid="{B828546E-92BC-4FB9-9DCC-33EFAADCDE94}"/>
    <cellStyle name="_Cap10.2009.xls ACTUALIZADO_solicita datos para el 2007-minedu remitio 3" xfId="1937" xr:uid="{7F53A06F-51B2-429E-8D9C-D2B325C567A9}"/>
    <cellStyle name="_Cap10.2009.xls ACTUALIZADO_solicita datos para el 2007-minedu remitio 3 2" xfId="1938" xr:uid="{556F90D3-9C27-4AB7-B62E-0C94E922223A}"/>
    <cellStyle name="_cap3a.2009" xfId="2195" xr:uid="{19F3993B-74B5-4384-9341-3072E39BAF6B}"/>
    <cellStyle name="_cap3a.2009 2" xfId="2196" xr:uid="{83476DB0-3D9A-4CD1-B720-2F3A7937A5BA}"/>
    <cellStyle name="_cap3a.2009 2 2" xfId="2197" xr:uid="{6BA1448C-91A6-419E-BF65-B7335A1CFDA7}"/>
    <cellStyle name="_cap3a.2009 3" xfId="2198" xr:uid="{380277DC-F49A-46E7-82EA-7303E460329D}"/>
    <cellStyle name="_cap3a.2009 3 2" xfId="2199" xr:uid="{2D2B4075-E379-4B6D-AB4F-65E68D19E9B9}"/>
    <cellStyle name="_cap3a.2009_CUAD-TEXTO_" xfId="2205" xr:uid="{BE7BE86E-3B37-407D-B0EA-16ACFA700B9D}"/>
    <cellStyle name="_cap3a.2009_CUAD-TEXTO_ 2" xfId="2206" xr:uid="{0344734D-8862-402F-A26F-A7DB6D2FFBA3}"/>
    <cellStyle name="_cap3a.2009_CUAD-TEXTO_ 2 2" xfId="2207" xr:uid="{AC21392F-F7E2-4195-A611-7DE1EFC76C10}"/>
    <cellStyle name="_cap3a.2009_CUAD-TEXTO_ 3" xfId="2208" xr:uid="{6A2E15A6-B275-4489-BEC8-FAFD9FB4B958}"/>
    <cellStyle name="_cap3a.2009_CUAD-TEXTO_ 3 2" xfId="2209" xr:uid="{EEC4AE9D-606B-4F9B-9E55-18556C5CB7A8}"/>
    <cellStyle name="_cap3a.2009_cuadros adicionales de brechas2002 y 2008 (2)" xfId="2200" xr:uid="{6418C42F-0A7C-4AB0-A33E-07ED13E5E575}"/>
    <cellStyle name="_cap3a.2009_cuadros adicionales de brechas2002 y 2008 (2) 2" xfId="2201" xr:uid="{8C0DF465-4621-488B-AF97-CFC7556F49D8}"/>
    <cellStyle name="_cap3a.2009_cuadros adicionales de brechas2002 y 2008 (2) 2 2" xfId="2202" xr:uid="{F2102D55-BC1C-4520-A99C-70BF96821609}"/>
    <cellStyle name="_cap3a.2009_cuadros adicionales de brechas2002 y 2008 (2) 3" xfId="2203" xr:uid="{8B9E6908-D2B6-4540-A003-DBF536847BED}"/>
    <cellStyle name="_cap3a.2009_cuadros adicionales de brechas2002 y 2008 (2) 3 2" xfId="2204" xr:uid="{5A323812-2BFC-47D2-9763-AE186815903F}"/>
    <cellStyle name="_cap3a.2009_GRAFICOS ODM" xfId="2210" xr:uid="{CEE58598-361A-4FC0-A1A8-ABD615DE9D5A}"/>
    <cellStyle name="_cap3a.2009_GRAFICOS ODM 2" xfId="2211" xr:uid="{5B0475E7-EEC8-417B-802A-682B6775CC74}"/>
    <cellStyle name="_cap3a.2009_Libro2" xfId="2212" xr:uid="{BEF811C0-7021-40E1-B6E0-410875F819A2}"/>
    <cellStyle name="_cap3a.2009_Libro2 2" xfId="2213" xr:uid="{4F74C0ED-6EAF-4B6F-97D3-760FB33BFC0D}"/>
    <cellStyle name="_cap3a.2009_Libro2 2 2" xfId="2214" xr:uid="{1337BDD9-412F-4FAB-AC3C-FC28A8F15CBF}"/>
    <cellStyle name="_cap3a.2009_Libro2 3" xfId="2215" xr:uid="{76ACDA8E-D518-498B-A09E-7CF43FFF89EA}"/>
    <cellStyle name="_cap3a.2009_Libro2 3 2" xfId="2216" xr:uid="{535B6BD2-B6E9-45D5-B91B-69E87DBBE9EB}"/>
    <cellStyle name="_cap3a.2009_solicita datos para el 2007-minedu remitio" xfId="2217" xr:uid="{0FEFFA85-DB44-44B0-97B2-65BA510DD4C2}"/>
    <cellStyle name="_cap3a.2009_solicita datos para el 2007-minedu remitio 2" xfId="2218" xr:uid="{0126663E-8304-4268-AFBB-A85299268444}"/>
    <cellStyle name="_cap3a.2009_solicita datos para el 2007-minedu remitio 2 2" xfId="2219" xr:uid="{F2828D8E-BA77-4186-978C-21C13241A7B4}"/>
    <cellStyle name="_cap3a.2009_solicita datos para el 2007-minedu remitio 3" xfId="2220" xr:uid="{4A5FFBEF-C05F-4EE9-98A3-01F230A187BD}"/>
    <cellStyle name="_cap3a.2009_solicita datos para el 2007-minedu remitio 3 2" xfId="2221" xr:uid="{98756054-2929-4DE8-A65B-DA81517B251E}"/>
    <cellStyle name="_cap4.2009" xfId="2222" xr:uid="{E2060316-73A3-4A00-A165-C6998FA4815A}"/>
    <cellStyle name="_cap4.2009 2" xfId="2223" xr:uid="{CF6151B7-9737-4ACD-9A9D-DDC274C314FA}"/>
    <cellStyle name="_cap4.2009 2 2" xfId="2224" xr:uid="{B3A66D95-74E2-40DF-A103-408E60EAE79F}"/>
    <cellStyle name="_cap4.2009 3" xfId="2225" xr:uid="{2276B68A-6A8A-45AE-8AFF-FDF0D48783CC}"/>
    <cellStyle name="_cap4.2009 3 2" xfId="2226" xr:uid="{5F4518B0-3045-4772-9C7E-F90E554C6A69}"/>
    <cellStyle name="_cap4.2009_CUAD-TEXTO_" xfId="2232" xr:uid="{A1D9EB0C-9D46-4A39-97D6-51E9DCBBF19A}"/>
    <cellStyle name="_cap4.2009_CUAD-TEXTO_ 2" xfId="2233" xr:uid="{67DFBAFA-8977-40DD-BA47-1DA7A865144B}"/>
    <cellStyle name="_cap4.2009_CUAD-TEXTO_ 2 2" xfId="2234" xr:uid="{5CB5C900-5A7B-4E17-9A80-8820EBD4291B}"/>
    <cellStyle name="_cap4.2009_CUAD-TEXTO_ 3" xfId="2235" xr:uid="{104C1A1A-AB24-409F-A3A3-5A04AB80CD1C}"/>
    <cellStyle name="_cap4.2009_CUAD-TEXTO_ 3 2" xfId="2236" xr:uid="{E1BBA6D4-E88B-4DF3-A9DD-FEE26995B52D}"/>
    <cellStyle name="_cap4.2009_cuadros adicionales de brechas2002 y 2008 (2)" xfId="2227" xr:uid="{01B3CD62-DC41-49CB-B315-2063B009AE08}"/>
    <cellStyle name="_cap4.2009_cuadros adicionales de brechas2002 y 2008 (2) 2" xfId="2228" xr:uid="{4AA3CA4A-F067-4F4A-8A75-31EF9BE96433}"/>
    <cellStyle name="_cap4.2009_cuadros adicionales de brechas2002 y 2008 (2) 2 2" xfId="2229" xr:uid="{07374BBD-F0F2-4BD3-B740-BE9CEFAF102A}"/>
    <cellStyle name="_cap4.2009_cuadros adicionales de brechas2002 y 2008 (2) 3" xfId="2230" xr:uid="{31D3222F-A110-423E-B7B5-838D2A5AEC1B}"/>
    <cellStyle name="_cap4.2009_cuadros adicionales de brechas2002 y 2008 (2) 3 2" xfId="2231" xr:uid="{5233D3E9-C361-4A46-8548-49D7F224FFCE}"/>
    <cellStyle name="_cap4.2009_GRAFICOS ODM" xfId="2237" xr:uid="{28506B03-F77F-4570-9BF7-94F97C47BB53}"/>
    <cellStyle name="_cap4.2009_GRAFICOS ODM 2" xfId="2238" xr:uid="{2A923DB7-75E0-4243-888E-391BBF28278C}"/>
    <cellStyle name="_cap4.2009_Libro2" xfId="2239" xr:uid="{931ED83A-D634-4240-841A-C81F75C55366}"/>
    <cellStyle name="_cap4.2009_Libro2 2" xfId="2240" xr:uid="{2C2C750E-0533-48EB-A4B9-606D360A9868}"/>
    <cellStyle name="_cap4.2009_Libro2 2 2" xfId="2241" xr:uid="{3299CBB6-0D21-4E90-A0E5-7F67C984751F}"/>
    <cellStyle name="_cap4.2009_Libro2 3" xfId="2242" xr:uid="{AAAD848C-BDA9-4799-A4EF-14F2BF4A53E3}"/>
    <cellStyle name="_cap4.2009_Libro2 3 2" xfId="2243" xr:uid="{10C87C60-0885-4B19-B778-CC53BB8296B4}"/>
    <cellStyle name="_cap4.2009_solicita datos para el 2007-minedu remitio" xfId="2244" xr:uid="{C68D376E-74C3-4784-BB0A-6AFD9003C6A3}"/>
    <cellStyle name="_cap4.2009_solicita datos para el 2007-minedu remitio 2" xfId="2245" xr:uid="{0FCBD5D9-F648-4FE5-9D5D-7087C73F2039}"/>
    <cellStyle name="_cap4.2009_solicita datos para el 2007-minedu remitio 2 2" xfId="2246" xr:uid="{02157ACF-5BBA-48FD-9038-30562ACF4B2A}"/>
    <cellStyle name="_cap4.2009_solicita datos para el 2007-minedu remitio 3" xfId="2247" xr:uid="{2ECEBF84-1358-4F50-B6F0-D23F46ED91A1}"/>
    <cellStyle name="_cap4.2009_solicita datos para el 2007-minedu remitio 3 2" xfId="2248" xr:uid="{4AF5C9CD-835F-4645-8A59-39A5FFF7C69A}"/>
    <cellStyle name="_cap5-new-2009-" xfId="2249" xr:uid="{A200F8BB-83B9-440F-B9D8-F76632BD8A01}"/>
    <cellStyle name="_cap5-new-2009- 2" xfId="2250" xr:uid="{E2FB7B0F-52BE-446E-9FF5-98B63D7214B7}"/>
    <cellStyle name="_cap5-new-2009- 2 2" xfId="2251" xr:uid="{C251CBB5-D11B-4936-8141-C2417D85BCE4}"/>
    <cellStyle name="_cap5-new-2009- 3" xfId="2252" xr:uid="{B692EC26-EC86-428B-B51D-7C3909DCC9CE}"/>
    <cellStyle name="_cap5-new-2009- 3 2" xfId="2253" xr:uid="{151515A5-834B-466A-8043-E473748BE55D}"/>
    <cellStyle name="_cap5-new-2009-_CUAD-TEXTO_" xfId="2259" xr:uid="{5AEBA8A1-B306-4156-AC8C-8613C00BFC7D}"/>
    <cellStyle name="_cap5-new-2009-_CUAD-TEXTO_ 2" xfId="2260" xr:uid="{2CBF0619-6C01-4D2F-BD52-A91BB1CEFBB0}"/>
    <cellStyle name="_cap5-new-2009-_CUAD-TEXTO_ 2 2" xfId="2261" xr:uid="{070E444F-5F1D-425D-9D0A-C5B07306A3C8}"/>
    <cellStyle name="_cap5-new-2009-_CUAD-TEXTO_ 3" xfId="2262" xr:uid="{387FF36E-2FEF-4532-A5D0-125A81255FED}"/>
    <cellStyle name="_cap5-new-2009-_CUAD-TEXTO_ 3 2" xfId="2263" xr:uid="{75FC0B83-BB44-4C3A-9792-C182A7EA6C55}"/>
    <cellStyle name="_cap5-new-2009-_cuadros adicionales de brechas2002 y 2008 (2)" xfId="2254" xr:uid="{1D529D93-0275-49EF-892A-5BE54D3BE914}"/>
    <cellStyle name="_cap5-new-2009-_cuadros adicionales de brechas2002 y 2008 (2) 2" xfId="2255" xr:uid="{BCD5E8F8-9C24-443F-AF92-D7227019A79C}"/>
    <cellStyle name="_cap5-new-2009-_cuadros adicionales de brechas2002 y 2008 (2) 2 2" xfId="2256" xr:uid="{D64508F7-169C-4ABC-8FD6-1792069A748E}"/>
    <cellStyle name="_cap5-new-2009-_cuadros adicionales de brechas2002 y 2008 (2) 3" xfId="2257" xr:uid="{120BBCB9-3BC9-4FE0-BCCE-CABEB211D9B9}"/>
    <cellStyle name="_cap5-new-2009-_cuadros adicionales de brechas2002 y 2008 (2) 3 2" xfId="2258" xr:uid="{52A8C80A-EFA9-4D20-982B-3BD76C07E8A0}"/>
    <cellStyle name="_cap5-new-2009-_GRAFICOS ODM" xfId="2264" xr:uid="{030B8CDF-370C-4495-968C-B50FA25A7984}"/>
    <cellStyle name="_cap5-new-2009-_GRAFICOS ODM 2" xfId="2265" xr:uid="{FC192DE2-9D5C-4C36-8B0F-CC1628498B1F}"/>
    <cellStyle name="_cap5-new-2009-_Libro2" xfId="2266" xr:uid="{4036D61E-4D5B-44F4-BD8E-E6ED16ACA936}"/>
    <cellStyle name="_cap5-new-2009-_Libro2 2" xfId="2267" xr:uid="{2F69CBAE-EF58-4AFF-8CF4-7209EB7AE4C3}"/>
    <cellStyle name="_cap5-new-2009-_Libro2 2 2" xfId="2268" xr:uid="{8A1E8DA4-8E3C-4B3D-9672-395DB5233950}"/>
    <cellStyle name="_cap5-new-2009-_Libro2 3" xfId="2269" xr:uid="{0EC26BD9-1643-4209-B164-FA351896C01F}"/>
    <cellStyle name="_cap5-new-2009-_Libro2 3 2" xfId="2270" xr:uid="{80702A6D-4F6E-42EE-A11B-CF6266EE23F7}"/>
    <cellStyle name="_cap5-new-2009-_solicita datos para el 2007-minedu remitio" xfId="2271" xr:uid="{7335665C-24BD-41F2-8C10-5E2FA6B2F6DC}"/>
    <cellStyle name="_cap5-new-2009-_solicita datos para el 2007-minedu remitio 2" xfId="2272" xr:uid="{D73C044F-DED0-4AA9-986E-F0993B3370F0}"/>
    <cellStyle name="_cap5-new-2009-_solicita datos para el 2007-minedu remitio 2 2" xfId="2273" xr:uid="{BD48C696-99A0-40B7-AAD2-C8A1FF2A070A}"/>
    <cellStyle name="_cap5-new-2009-_solicita datos para el 2007-minedu remitio 3" xfId="2274" xr:uid="{EB23EF74-E673-4548-A877-C90C33C061F0}"/>
    <cellStyle name="_cap5-new-2009-_solicita datos para el 2007-minedu remitio 3 2" xfId="2275" xr:uid="{EBC02498-A1E8-4EB8-A891-1ACAFD77E6BF}"/>
    <cellStyle name="_Compendio Cap. 5  Anexo - HOGAR" xfId="2303" xr:uid="{FBE08214-A1D1-4AE5-A2CF-109A4F5F0E55}"/>
    <cellStyle name="_Compendio Cap. 5  Anexo - HOGAR 2" xfId="2304" xr:uid="{8292AFC0-A7E2-4BD6-A4F3-4F9142C2C79F}"/>
    <cellStyle name="_Compendio Cap. 5  Anexo - HOGAR 2 2" xfId="2305" xr:uid="{F2282B70-90A6-486C-B30C-143F70512A20}"/>
    <cellStyle name="_Compendio Cap. 5  Anexo - HOGAR 3" xfId="2306" xr:uid="{C89D534B-49E9-4F7F-8151-02E43B5F64FB}"/>
    <cellStyle name="_Compendio Cap. 5  Anexo - HOGAR 3 2" xfId="2307" xr:uid="{53C906EB-D6CE-4ACA-B537-484373F492A9}"/>
    <cellStyle name="_Compendio Cap. 5  Anexo - HOGAR_CUAD-TEXTO_" xfId="2313" xr:uid="{1FBAA2E7-2A5B-4C71-A349-AC3427B3F7BA}"/>
    <cellStyle name="_Compendio Cap. 5  Anexo - HOGAR_CUAD-TEXTO_ 2" xfId="2314" xr:uid="{2B1B9809-FD3D-4EDC-8C94-5A100B78C98D}"/>
    <cellStyle name="_Compendio Cap. 5  Anexo - HOGAR_CUAD-TEXTO_ 2 2" xfId="2315" xr:uid="{B70D8440-10AF-4BE7-A4DE-4E7DDD64C451}"/>
    <cellStyle name="_Compendio Cap. 5  Anexo - HOGAR_CUAD-TEXTO_ 3" xfId="2316" xr:uid="{858A9F89-9DE9-4372-8A3F-B8EC3D6F3EB8}"/>
    <cellStyle name="_Compendio Cap. 5  Anexo - HOGAR_CUAD-TEXTO_ 3 2" xfId="2317" xr:uid="{44D97E01-C98A-467E-B14F-EBD36F93F8E4}"/>
    <cellStyle name="_Compendio Cap. 5  Anexo - HOGAR_cuadros adicionales de brechas2002 y 2008 (2)" xfId="2308" xr:uid="{2766B802-9595-459E-A45E-1628F99D71C2}"/>
    <cellStyle name="_Compendio Cap. 5  Anexo - HOGAR_cuadros adicionales de brechas2002 y 2008 (2) 2" xfId="2309" xr:uid="{EDA39C8C-DC30-47A4-8AF3-DB44AEFF478B}"/>
    <cellStyle name="_Compendio Cap. 5  Anexo - HOGAR_cuadros adicionales de brechas2002 y 2008 (2) 2 2" xfId="2310" xr:uid="{712635F9-451F-42C7-95D5-4705B81171BC}"/>
    <cellStyle name="_Compendio Cap. 5  Anexo - HOGAR_cuadros adicionales de brechas2002 y 2008 (2) 3" xfId="2311" xr:uid="{4E35DB63-61A0-43E1-A770-F7B5B8A3E78F}"/>
    <cellStyle name="_Compendio Cap. 5  Anexo - HOGAR_cuadros adicionales de brechas2002 y 2008 (2) 3 2" xfId="2312" xr:uid="{C0434BF8-324E-4C0C-9C8E-CFD68D0374D1}"/>
    <cellStyle name="_Compendio Cap. 5  Anexo - HOGAR_GRAFICOS ODM" xfId="2318" xr:uid="{672C4CFA-F737-4276-8E01-70B65A97DE69}"/>
    <cellStyle name="_Compendio Cap. 5  Anexo - HOGAR_GRAFICOS ODM 2" xfId="2319" xr:uid="{93FAE084-357A-42F1-9D95-9FE557A7B3A1}"/>
    <cellStyle name="_Compendio Cap. 5  Anexo - HOGAR_Libro2" xfId="2320" xr:uid="{8C9AA630-6D09-44E7-911F-BA34F697F532}"/>
    <cellStyle name="_Compendio Cap. 5  Anexo - HOGAR_Libro2 2" xfId="2321" xr:uid="{6E5DAE11-966E-4D91-BBB7-7242C2C5D6DE}"/>
    <cellStyle name="_Compendio Cap. 5  Anexo - HOGAR_Libro2 2 2" xfId="2322" xr:uid="{F8DDDF39-997B-406A-8355-DC2099CC2D1A}"/>
    <cellStyle name="_Compendio Cap. 5  Anexo - HOGAR_Libro2 3" xfId="2323" xr:uid="{4AE9FD96-AB27-48C6-9AE5-F046E7CB3B0A}"/>
    <cellStyle name="_Compendio Cap. 5  Anexo - HOGAR_Libro2 3 2" xfId="2324" xr:uid="{42DBD5FE-141E-4641-99A7-764F25BC3830}"/>
    <cellStyle name="_Compendio Cap. 5  Anexo - HOGAR_solicita datos para el 2007-minedu remitio" xfId="2325" xr:uid="{CB7ABE9C-A343-4DCE-A38E-5D7A61AE73C8}"/>
    <cellStyle name="_Compendio Cap. 5  Anexo - HOGAR_solicita datos para el 2007-minedu remitio 2" xfId="2326" xr:uid="{15A45BF4-BF72-4554-B60F-AB32DAC2DDEB}"/>
    <cellStyle name="_Compendio Cap. 5  Anexo - HOGAR_solicita datos para el 2007-minedu remitio 2 2" xfId="2327" xr:uid="{E2AB018C-BD6C-40A3-B374-4D427954DB4F}"/>
    <cellStyle name="_Compendio Cap. 5  Anexo - HOGAR_solicita datos para el 2007-minedu remitio 3" xfId="2328" xr:uid="{9A61CDB6-B66A-4C4B-803F-F07D3D2B4DA2}"/>
    <cellStyle name="_Compendio Cap. 5  Anexo - HOGAR_solicita datos para el 2007-minedu remitio 3 2" xfId="2329" xr:uid="{ED17F931-D5A9-4DEF-8946-B55E71A68434}"/>
    <cellStyle name="_COMPsolo-renamu-2008" xfId="2330" xr:uid="{29615ADD-44D1-4825-9E4F-99D0898213BF}"/>
    <cellStyle name="_COMPsolo-renamu-2008 2" xfId="2331" xr:uid="{19310C56-6088-47E8-8964-62DF83B09A2A}"/>
    <cellStyle name="_COMPsolo-renamu-2008 2 2" xfId="2332" xr:uid="{BEB33E3A-2BE5-4E4F-A558-AFD7E1344FA2}"/>
    <cellStyle name="_COMPsolo-renamu-2008 3" xfId="2333" xr:uid="{0145CB76-1E07-43B8-970A-B4031B33C34A}"/>
    <cellStyle name="_COMPsolo-renamu-2008 3 2" xfId="2334" xr:uid="{804F4B8E-197D-434F-9038-1A82DC09DE60}"/>
    <cellStyle name="_COMPsolo-renamu-2008_CUAD-TEXTO_" xfId="2340" xr:uid="{E83C807B-BABC-4EBE-875C-94B7A7174C4C}"/>
    <cellStyle name="_COMPsolo-renamu-2008_CUAD-TEXTO_ 2" xfId="2341" xr:uid="{26FF200A-67FE-49D2-9270-E50E8A5D122F}"/>
    <cellStyle name="_COMPsolo-renamu-2008_CUAD-TEXTO_ 2 2" xfId="2342" xr:uid="{8FB4F9F8-9165-408F-9525-34E036D5F8EA}"/>
    <cellStyle name="_COMPsolo-renamu-2008_CUAD-TEXTO_ 3" xfId="2343" xr:uid="{9708D53F-BEAD-490C-B768-D8D7E6A3D13A}"/>
    <cellStyle name="_COMPsolo-renamu-2008_CUAD-TEXTO_ 3 2" xfId="2344" xr:uid="{508081B8-005D-4CC0-9849-5D09F069D858}"/>
    <cellStyle name="_COMPsolo-renamu-2008_cuadros adicionales de brechas2002 y 2008 (2)" xfId="2335" xr:uid="{BE323130-FABF-4B92-8F8B-AE66418A92F9}"/>
    <cellStyle name="_COMPsolo-renamu-2008_cuadros adicionales de brechas2002 y 2008 (2) 2" xfId="2336" xr:uid="{486561C6-7A07-4D39-9343-18381DBC2340}"/>
    <cellStyle name="_COMPsolo-renamu-2008_cuadros adicionales de brechas2002 y 2008 (2) 2 2" xfId="2337" xr:uid="{5DB76F15-086E-4240-B8FE-3F80E307C2C1}"/>
    <cellStyle name="_COMPsolo-renamu-2008_cuadros adicionales de brechas2002 y 2008 (2) 3" xfId="2338" xr:uid="{792847DC-2686-4225-A1D0-1A961D29BAA7}"/>
    <cellStyle name="_COMPsolo-renamu-2008_cuadros adicionales de brechas2002 y 2008 (2) 3 2" xfId="2339" xr:uid="{3DD85B2B-3A75-4333-81E9-25FFDF70B15F}"/>
    <cellStyle name="_COMPsolo-renamu-2008_GRAFICOS ODM" xfId="2345" xr:uid="{E7CAB955-73FE-4F63-A2E5-1D5C4049558D}"/>
    <cellStyle name="_COMPsolo-renamu-2008_GRAFICOS ODM 2" xfId="2346" xr:uid="{BFB3BB8F-345B-4028-840B-73138D4A583E}"/>
    <cellStyle name="_COMPsolo-renamu-2008_Libro2" xfId="2347" xr:uid="{ECC7BB0B-AD34-4557-B7CD-C6A6A4BA4BB3}"/>
    <cellStyle name="_COMPsolo-renamu-2008_Libro2 2" xfId="2348" xr:uid="{9ABB6E47-DF73-404E-85EF-F4CE74DC6CEE}"/>
    <cellStyle name="_COMPsolo-renamu-2008_Libro2 2 2" xfId="2349" xr:uid="{8C050F0E-0775-47C3-B66B-AAC78B914667}"/>
    <cellStyle name="_COMPsolo-renamu-2008_Libro2 3" xfId="2350" xr:uid="{CFDB89D7-17AC-448C-9BEC-6B05AC080D25}"/>
    <cellStyle name="_COMPsolo-renamu-2008_Libro2 3 2" xfId="2351" xr:uid="{404F1D60-FD48-4239-9D7F-AB9B6754284A}"/>
    <cellStyle name="_COMPsolo-renamu-2008_solicita datos para el 2007-minedu remitio" xfId="2352" xr:uid="{5E460583-8544-4996-9CE9-9229B65C100D}"/>
    <cellStyle name="_COMPsolo-renamu-2008_solicita datos para el 2007-minedu remitio 2" xfId="2353" xr:uid="{0EBCD77C-8407-43DB-AB9D-4731DD26D618}"/>
    <cellStyle name="_COMPsolo-renamu-2008_solicita datos para el 2007-minedu remitio 2 2" xfId="2354" xr:uid="{1317F5EF-4FE3-4854-8F92-C12A2C6C1834}"/>
    <cellStyle name="_COMPsolo-renamu-2008_solicita datos para el 2007-minedu remitio 3" xfId="2355" xr:uid="{DEAE8B3A-54F8-4F4E-96B7-0E29A5962D6E}"/>
    <cellStyle name="_COMPsolo-renamu-2008_solicita datos para el 2007-minedu remitio 3 2" xfId="2356" xr:uid="{56295C71-1729-453D-A042-BEEFD19B9319}"/>
    <cellStyle name="_CUA 1-5 CAP1 AGREGAR" xfId="2357" xr:uid="{C64C0322-03F8-46B0-8764-B32FC8E7361F}"/>
    <cellStyle name="_CUA 1-5 CAP1 AGREGAR 2" xfId="2358" xr:uid="{37A22D9D-6936-46E3-8D0B-46E5F8950D6C}"/>
    <cellStyle name="_CUA 1-5 CAP1 AGREGAR 2 2" xfId="2359" xr:uid="{4DABF392-B5D1-46D1-97F2-76BD184CBC5F}"/>
    <cellStyle name="_CUA 1-5 CAP1 AGREGAR 3" xfId="2360" xr:uid="{213304B9-F70F-4D70-8328-24DB42AF8C76}"/>
    <cellStyle name="_CUA 1-5 CAP1 AGREGAR 3 2" xfId="2361" xr:uid="{D14461E0-BF29-47A1-8E1B-2E9702793168}"/>
    <cellStyle name="_CUA 1-5 CAP1 AGREGAR_CUAD-TEXTO_" xfId="2367" xr:uid="{7AFE789E-66E1-4E17-8306-9A288A9BE187}"/>
    <cellStyle name="_CUA 1-5 CAP1 AGREGAR_CUAD-TEXTO_ 2" xfId="2368" xr:uid="{CF5665A6-36D7-45A1-B5B8-8D00519A261A}"/>
    <cellStyle name="_CUA 1-5 CAP1 AGREGAR_CUAD-TEXTO_ 2 2" xfId="2369" xr:uid="{433ED37A-CADD-41CC-A2A9-A5EEC7973814}"/>
    <cellStyle name="_CUA 1-5 CAP1 AGREGAR_CUAD-TEXTO_ 3" xfId="2370" xr:uid="{75B18CC3-14A9-464A-A89B-7D976577E048}"/>
    <cellStyle name="_CUA 1-5 CAP1 AGREGAR_CUAD-TEXTO_ 3 2" xfId="2371" xr:uid="{8F072725-32C3-49A9-9EA2-981507810D69}"/>
    <cellStyle name="_CUA 1-5 CAP1 AGREGAR_cuadros adicionales de brechas2002 y 2008 (2)" xfId="2362" xr:uid="{5C2E4A0C-79A4-48F2-94F0-5DAD3EDDEA1B}"/>
    <cellStyle name="_CUA 1-5 CAP1 AGREGAR_cuadros adicionales de brechas2002 y 2008 (2) 2" xfId="2363" xr:uid="{2106AC7A-A589-41CF-96AA-8EE6578F355A}"/>
    <cellStyle name="_CUA 1-5 CAP1 AGREGAR_cuadros adicionales de brechas2002 y 2008 (2) 2 2" xfId="2364" xr:uid="{5D226D68-ED77-47CB-8494-B486E88CF396}"/>
    <cellStyle name="_CUA 1-5 CAP1 AGREGAR_cuadros adicionales de brechas2002 y 2008 (2) 3" xfId="2365" xr:uid="{5736E977-B88B-4532-91AF-07134BA95212}"/>
    <cellStyle name="_CUA 1-5 CAP1 AGREGAR_cuadros adicionales de brechas2002 y 2008 (2) 3 2" xfId="2366" xr:uid="{D292CB94-4B79-4569-83C3-204542767FBA}"/>
    <cellStyle name="_CUA 1-5 CAP1 AGREGAR_GRAFICOS ODM" xfId="2372" xr:uid="{FEBA474F-AB89-4416-984F-A4A0A58FCB85}"/>
    <cellStyle name="_CUA 1-5 CAP1 AGREGAR_GRAFICOS ODM 2" xfId="2373" xr:uid="{1141C965-88C8-40D0-80B8-DDC2A992A69A}"/>
    <cellStyle name="_CUA 1-5 CAP1 AGREGAR_Libro2" xfId="2374" xr:uid="{9ECCADFD-4382-413A-8BCA-0A5583CA26C3}"/>
    <cellStyle name="_CUA 1-5 CAP1 AGREGAR_Libro2 2" xfId="2375" xr:uid="{552DC0A0-4A70-4C1B-8268-9D74C3C2B533}"/>
    <cellStyle name="_CUA 1-5 CAP1 AGREGAR_Libro2 2 2" xfId="2376" xr:uid="{985909ED-E9FB-4E95-9661-AC2A2EFF6837}"/>
    <cellStyle name="_CUA 1-5 CAP1 AGREGAR_Libro2 3" xfId="2377" xr:uid="{AB562782-4462-4772-A2E5-0B841828C420}"/>
    <cellStyle name="_CUA 1-5 CAP1 AGREGAR_Libro2 3 2" xfId="2378" xr:uid="{87E24A39-9F68-482B-970D-A4495A34965A}"/>
    <cellStyle name="_CUA 1-5 CAP1 AGREGAR_solicita datos para el 2007-minedu remitio" xfId="2379" xr:uid="{98F94640-356B-401E-B3B4-B53574B821D6}"/>
    <cellStyle name="_CUA 1-5 CAP1 AGREGAR_solicita datos para el 2007-minedu remitio 2" xfId="2380" xr:uid="{C4E9FA34-4EDF-4E3D-9202-77C041B508C7}"/>
    <cellStyle name="_CUA 1-5 CAP1 AGREGAR_solicita datos para el 2007-minedu remitio 2 2" xfId="2381" xr:uid="{BD9518E5-221E-4449-8D53-EDA6C27E6165}"/>
    <cellStyle name="_CUA 1-5 CAP1 AGREGAR_solicita datos para el 2007-minedu remitio 3" xfId="2382" xr:uid="{76381535-2823-4BC1-9CF0-0063A10A7648}"/>
    <cellStyle name="_CUA 1-5 CAP1 AGREGAR_solicita datos para el 2007-minedu remitio 3 2" xfId="2383" xr:uid="{A7A932EE-4C1C-49F2-93CD-F2D5439A56B2}"/>
    <cellStyle name="_Cuadro 22_Destino final  de la Basura Recolectada 2006" xfId="2384" xr:uid="{72A550EC-5448-4DF9-9089-47D5D8818400}"/>
    <cellStyle name="_Cuadro 22_Destino final  de la Basura Recolectada 2006 2" xfId="2385" xr:uid="{A8B9783B-3BD1-4142-ADFF-933815A0C2EB}"/>
    <cellStyle name="_Cuadro 22_Destino final  de la Basura Recolectada 2006 2 2" xfId="2386" xr:uid="{7F204EBD-D058-47F0-9864-71180E006C9B}"/>
    <cellStyle name="_Cuadro 22_Destino final  de la Basura Recolectada 2006 3" xfId="2387" xr:uid="{B0728439-D787-40D4-81F3-A1C0532B8A99}"/>
    <cellStyle name="_Cuadro 22_Destino final  de la Basura Recolectada 2006 3 2" xfId="2388" xr:uid="{E33F2AC3-5B98-4A54-9026-BE0DCE201681}"/>
    <cellStyle name="_Cuadro 22_Destino final  de la Basura Recolectada 2006_1-UIRN-UTSIGnov-2008" xfId="2389" xr:uid="{5FE095A6-97DC-4EDE-AEC4-282AB2D3FF8B}"/>
    <cellStyle name="_Cuadro 22_Destino final  de la Basura Recolectada 2006_1-UIRN-UTSIGnov-2008 2" xfId="2390" xr:uid="{08345626-D4F6-464A-AE12-6DCEFBCD7DB1}"/>
    <cellStyle name="_Cuadro 22_Destino final  de la Basura Recolectada 2006_1-UIRN-UTSIGnov-2008 2 2" xfId="2391" xr:uid="{9A863C38-DF26-442A-86B6-E62E82B2D38E}"/>
    <cellStyle name="_Cuadro 22_Destino final  de la Basura Recolectada 2006_1-UIRN-UTSIGnov-2008 3" xfId="2392" xr:uid="{12E43F99-F1EF-4FFA-8662-F19E91BE221B}"/>
    <cellStyle name="_Cuadro 22_Destino final  de la Basura Recolectada 2006_1-UIRN-UTSIGnov-2008 3 2" xfId="2393" xr:uid="{ACB0098A-451D-486A-B792-1C7DD01986C3}"/>
    <cellStyle name="_Cuadro 22_Destino final  de la Basura Recolectada 2006_1-UIRN-UTSIGnov-2008_GRAFICOS ODM" xfId="2394" xr:uid="{DA7A071D-69DC-4DCE-84F3-B3AC43A25DBF}"/>
    <cellStyle name="_Cuadro 22_Destino final  de la Basura Recolectada 2006_1-UIRN-UTSIGnov-2008_GRAFICOS ODM 2" xfId="2395" xr:uid="{0D5DD5A7-1125-4301-8E26-F94479D18634}"/>
    <cellStyle name="_Cuadro 22_Destino final  de la Basura Recolectada 2006_CUAD-TEXTO_" xfId="2401" xr:uid="{F153E812-5F29-4BA9-912F-38DFB0856BB5}"/>
    <cellStyle name="_Cuadro 22_Destino final  de la Basura Recolectada 2006_CUAD-TEXTO_ 2" xfId="2402" xr:uid="{25B7B7C8-6DCF-45A4-B975-C80DC2438BED}"/>
    <cellStyle name="_Cuadro 22_Destino final  de la Basura Recolectada 2006_CUAD-TEXTO_ 2 2" xfId="2403" xr:uid="{CBBD4E71-CF5E-475D-A8A7-E524D46A65BB}"/>
    <cellStyle name="_Cuadro 22_Destino final  de la Basura Recolectada 2006_CUAD-TEXTO_ 3" xfId="2404" xr:uid="{34A55292-D41A-41BD-AF16-52A46A546AFB}"/>
    <cellStyle name="_Cuadro 22_Destino final  de la Basura Recolectada 2006_CUAD-TEXTO_ 3 2" xfId="2405" xr:uid="{057A7D04-5FF5-4C53-B823-BF903ADDA358}"/>
    <cellStyle name="_Cuadro 22_Destino final  de la Basura Recolectada 2006_cuadros adicionales de brechas2002 y 2008 (2)" xfId="2396" xr:uid="{0F18BC99-161D-417E-85D5-7E1F87619C85}"/>
    <cellStyle name="_Cuadro 22_Destino final  de la Basura Recolectada 2006_cuadros adicionales de brechas2002 y 2008 (2) 2" xfId="2397" xr:uid="{FFFE6070-270E-41E4-9AE1-7EE7D84C2BAD}"/>
    <cellStyle name="_Cuadro 22_Destino final  de la Basura Recolectada 2006_cuadros adicionales de brechas2002 y 2008 (2) 2 2" xfId="2398" xr:uid="{91CC02EA-3081-40C5-8C9B-A83C6A05340C}"/>
    <cellStyle name="_Cuadro 22_Destino final  de la Basura Recolectada 2006_cuadros adicionales de brechas2002 y 2008 (2) 3" xfId="2399" xr:uid="{570D4169-890D-4519-BCAC-EA19E1A6978F}"/>
    <cellStyle name="_Cuadro 22_Destino final  de la Basura Recolectada 2006_cuadros adicionales de brechas2002 y 2008 (2) 3 2" xfId="2400" xr:uid="{547CF673-44AA-493C-A08B-E33D192BD116}"/>
    <cellStyle name="_Cuadro 22_Destino final  de la Basura Recolectada 2006_GRAFICOS ODM" xfId="2406" xr:uid="{9D019F2F-25FA-4F70-98E3-12E22EAB6DDA}"/>
    <cellStyle name="_Cuadro 22_Destino final  de la Basura Recolectada 2006_GRAFICOS ODM 2" xfId="2407" xr:uid="{F6116842-8A7A-4716-8163-D16B48ED0C37}"/>
    <cellStyle name="_Cuadro 22_Destino final  de la Basura Recolectada 2006_Libro2" xfId="2408" xr:uid="{A317875E-8389-4AAA-8F6E-DAF475373B16}"/>
    <cellStyle name="_Cuadro 22_Destino final  de la Basura Recolectada 2006_Libro2 2" xfId="2409" xr:uid="{D371E816-5FBF-494C-B6FA-5A705F95C64B}"/>
    <cellStyle name="_Cuadro 22_Destino final  de la Basura Recolectada 2006_Libro2 2 2" xfId="2410" xr:uid="{F928A138-5C48-4985-AEBE-D6DB76239254}"/>
    <cellStyle name="_Cuadro 22_Destino final  de la Basura Recolectada 2006_Libro2 3" xfId="2411" xr:uid="{E13B0997-638E-4230-A8D1-C065D6E047BC}"/>
    <cellStyle name="_Cuadro 22_Destino final  de la Basura Recolectada 2006_Libro2 3 2" xfId="2412" xr:uid="{BCA23B64-9E03-4C91-9A39-85E7BEB5F8B9}"/>
    <cellStyle name="_Cuadro 22_Destino final  de la Basura Recolectada 2006_solicita datos para el 2007-minedu remitio" xfId="2413" xr:uid="{5786CF9F-0629-4ADF-A796-8CA1AE35925D}"/>
    <cellStyle name="_Cuadro 22_Destino final  de la Basura Recolectada 2006_solicita datos para el 2007-minedu remitio 2" xfId="2414" xr:uid="{2FF8266E-CD3B-4262-A372-1CB653CB643B}"/>
    <cellStyle name="_Cuadro 22_Destino final  de la Basura Recolectada 2006_solicita datos para el 2007-minedu remitio 2 2" xfId="2415" xr:uid="{78658F7D-9C3A-4B8D-AB2D-A7F0487E1016}"/>
    <cellStyle name="_Cuadro 22_Destino final  de la Basura Recolectada 2006_solicita datos para el 2007-minedu remitio 3" xfId="2416" xr:uid="{8D71ED30-2721-4F12-AAFF-35D3B0DD459E}"/>
    <cellStyle name="_Cuadro 22_Destino final  de la Basura Recolectada 2006_solicita datos para el 2007-minedu remitio 3 2" xfId="2417" xr:uid="{34FB5755-D3B6-456F-A71D-1426E0201593}"/>
    <cellStyle name="_Cuadro 22_destino-nOOOOOOO" xfId="2418" xr:uid="{16D58009-2F9C-4127-8B98-897B0C855CF2}"/>
    <cellStyle name="_Cuadro 22_destino-nOOOOOOO 2" xfId="2419" xr:uid="{983A200C-7C13-4F2E-84E1-D4DBA893D30D}"/>
    <cellStyle name="_Cuadro 22_destino-nOOOOOOO 2 2" xfId="2420" xr:uid="{FC0CA6E6-EA47-4E88-BDCD-B806100FDCAB}"/>
    <cellStyle name="_Cuadro 22_destino-nOOOOOOO 3" xfId="2421" xr:uid="{2C2AF9C6-7445-4A80-B9B9-60D7ACF931CC}"/>
    <cellStyle name="_Cuadro 22_destino-nOOOOOOO 3 2" xfId="2422" xr:uid="{6AEFA985-3AE8-4820-80B4-B650C897B0DF}"/>
    <cellStyle name="_Cuadro 22_destino-nOOOOOOO_1-UIRN-UTSIGnov-2008" xfId="2423" xr:uid="{53A31321-1E89-4300-9B44-CE9034EFCA57}"/>
    <cellStyle name="_Cuadro 22_destino-nOOOOOOO_1-UIRN-UTSIGnov-2008 2" xfId="2424" xr:uid="{5B62A03D-AE0D-4845-BEDC-C06E9B78F906}"/>
    <cellStyle name="_Cuadro 22_destino-nOOOOOOO_1-UIRN-UTSIGnov-2008 2 2" xfId="2425" xr:uid="{F02F10A8-3FB4-4276-AFAB-06E96E8CE95B}"/>
    <cellStyle name="_Cuadro 22_destino-nOOOOOOO_1-UIRN-UTSIGnov-2008 3" xfId="2426" xr:uid="{C6293CA0-07B5-452C-AF94-54CB7A2896EA}"/>
    <cellStyle name="_Cuadro 22_destino-nOOOOOOO_1-UIRN-UTSIGnov-2008 3 2" xfId="2427" xr:uid="{5618517D-441B-43B1-B3AA-442DDE492D1C}"/>
    <cellStyle name="_Cuadro 22_destino-nOOOOOOO_1-UIRN-UTSIGnov-2008_GRAFICOS ODM" xfId="2428" xr:uid="{E9BD56C0-E2D9-44F1-8440-1098F67127E1}"/>
    <cellStyle name="_Cuadro 22_destino-nOOOOOOO_1-UIRN-UTSIGnov-2008_GRAFICOS ODM 2" xfId="2429" xr:uid="{3B46B10F-8FFE-4806-8CB3-6FB3C98C51B8}"/>
    <cellStyle name="_Cuadro 22_destino-nOOOOOOO_CUAD-TEXTO_" xfId="2435" xr:uid="{CC0DE0F1-6718-4AB7-9846-DE0B4476E7F6}"/>
    <cellStyle name="_Cuadro 22_destino-nOOOOOOO_CUAD-TEXTO_ 2" xfId="2436" xr:uid="{C1011AC8-374B-45D7-A235-749DE6E99722}"/>
    <cellStyle name="_Cuadro 22_destino-nOOOOOOO_CUAD-TEXTO_ 2 2" xfId="2437" xr:uid="{FA7611E4-EFF2-40E8-B845-5428BE0BAB64}"/>
    <cellStyle name="_Cuadro 22_destino-nOOOOOOO_CUAD-TEXTO_ 3" xfId="2438" xr:uid="{DEB69656-0C2D-49B0-813E-B7979C610DC4}"/>
    <cellStyle name="_Cuadro 22_destino-nOOOOOOO_CUAD-TEXTO_ 3 2" xfId="2439" xr:uid="{487C6493-714F-4929-A112-5265A77D3EB3}"/>
    <cellStyle name="_Cuadro 22_destino-nOOOOOOO_cuadros adicionales de brechas2002 y 2008 (2)" xfId="2430" xr:uid="{CAD7EE2B-F1E9-44E1-8370-441C3800C1F9}"/>
    <cellStyle name="_Cuadro 22_destino-nOOOOOOO_cuadros adicionales de brechas2002 y 2008 (2) 2" xfId="2431" xr:uid="{4C02ECB0-57DB-4507-966F-CEB0D4BB133B}"/>
    <cellStyle name="_Cuadro 22_destino-nOOOOOOO_cuadros adicionales de brechas2002 y 2008 (2) 2 2" xfId="2432" xr:uid="{3CD0970D-FE62-4540-8964-0CE6FF3060E4}"/>
    <cellStyle name="_Cuadro 22_destino-nOOOOOOO_cuadros adicionales de brechas2002 y 2008 (2) 3" xfId="2433" xr:uid="{B9186F18-04A7-4011-91D4-366923EF33FC}"/>
    <cellStyle name="_Cuadro 22_destino-nOOOOOOO_cuadros adicionales de brechas2002 y 2008 (2) 3 2" xfId="2434" xr:uid="{76658E06-8659-4EAD-A305-A109BF8669C3}"/>
    <cellStyle name="_Cuadro 22_destino-nOOOOOOO_GRAFICOS ODM" xfId="2440" xr:uid="{E6B9D844-B903-4C09-AD6B-362C9A76093E}"/>
    <cellStyle name="_Cuadro 22_destino-nOOOOOOO_GRAFICOS ODM 2" xfId="2441" xr:uid="{91EEAE2B-EDA8-4FA6-A033-7866CF089E86}"/>
    <cellStyle name="_Cuadro 22_destino-nOOOOOOO_Libro2" xfId="2442" xr:uid="{3EA38B83-1B67-4B02-AE03-69402B82CC4D}"/>
    <cellStyle name="_Cuadro 22_destino-nOOOOOOO_Libro2 2" xfId="2443" xr:uid="{FF4238AD-A5C3-4EBC-AC2F-58CE9B9EE358}"/>
    <cellStyle name="_Cuadro 22_destino-nOOOOOOO_Libro2 2 2" xfId="2444" xr:uid="{225432C5-FDC7-442C-817C-B9737554A5BA}"/>
    <cellStyle name="_Cuadro 22_destino-nOOOOOOO_Libro2 3" xfId="2445" xr:uid="{07B9539E-6543-485B-A350-D67E2D783E86}"/>
    <cellStyle name="_Cuadro 22_destino-nOOOOOOO_Libro2 3 2" xfId="2446" xr:uid="{768FD59B-EC6A-41E0-8264-23A74F7938E7}"/>
    <cellStyle name="_Cuadro 22_destino-nOOOOOOO_solicita datos para el 2007-minedu remitio" xfId="2447" xr:uid="{D951BA37-155F-4C39-B6E7-7751288729F3}"/>
    <cellStyle name="_Cuadro 22_destino-nOOOOOOO_solicita datos para el 2007-minedu remitio 2" xfId="2448" xr:uid="{D42D9568-F5C9-4943-8AC1-81339D570A5E}"/>
    <cellStyle name="_Cuadro 22_destino-nOOOOOOO_solicita datos para el 2007-minedu remitio 2 2" xfId="2449" xr:uid="{94821343-91E7-40D4-A8FA-C89D1295BA15}"/>
    <cellStyle name="_Cuadro 22_destino-nOOOOOOO_solicita datos para el 2007-minedu remitio 3" xfId="2450" xr:uid="{DF1BCA09-560E-48F9-B202-7693009423F7}"/>
    <cellStyle name="_Cuadro 22_destino-nOOOOOOO_solicita datos para el 2007-minedu remitio 3 2" xfId="2451" xr:uid="{004CE8F5-44E9-4CA9-8035-61010B279038}"/>
    <cellStyle name="_CUADRO-diponibilidad" xfId="2486" xr:uid="{6D05DE5F-21F0-4ED5-8245-95D2A6954CD0}"/>
    <cellStyle name="_CUADRO-diponibilidad 2" xfId="2487" xr:uid="{41D77B1A-8A69-42A0-934C-18AFC8D131BC}"/>
    <cellStyle name="_CUADRO-diponibilidad 2 2" xfId="2488" xr:uid="{2FA71FDB-5F8C-4428-BE85-4EC0607CAFAE}"/>
    <cellStyle name="_CUADRO-diponibilidad 3" xfId="2489" xr:uid="{5EA68A44-C403-4BDA-9AD3-5AC4B2015BC8}"/>
    <cellStyle name="_CUADRO-diponibilidad 3 2" xfId="2490" xr:uid="{BCE42D84-6E96-45E1-BABC-512361D83385}"/>
    <cellStyle name="_CUADRO-diponibilidad_1-UIRN-UTSIGnov-2008" xfId="2491" xr:uid="{7AC8D848-5EB7-4E3E-8FCE-D38334924C80}"/>
    <cellStyle name="_CUADRO-diponibilidad_1-UIRN-UTSIGnov-2008 2" xfId="2492" xr:uid="{CF13AF19-C039-4EF9-8772-19990FD1F17F}"/>
    <cellStyle name="_CUADRO-diponibilidad_1-UIRN-UTSIGnov-2008 2 2" xfId="2493" xr:uid="{AB8B9064-3DE5-4D57-9E23-40789DCA0644}"/>
    <cellStyle name="_CUADRO-diponibilidad_1-UIRN-UTSIGnov-2008 3" xfId="2494" xr:uid="{C4FD1CF9-CD30-4C74-876D-DE8507D1B3FE}"/>
    <cellStyle name="_CUADRO-diponibilidad_1-UIRN-UTSIGnov-2008 3 2" xfId="2495" xr:uid="{4097E039-D4C0-4651-8079-9620948233EB}"/>
    <cellStyle name="_CUADRO-diponibilidad_1-UIRN-UTSIGnov-2008_GRAFICOS ODM" xfId="2496" xr:uid="{A31A3244-AABC-4DC2-9837-8F875CAF7EC7}"/>
    <cellStyle name="_CUADRO-diponibilidad_1-UIRN-UTSIGnov-2008_GRAFICOS ODM 2" xfId="2497" xr:uid="{6B181D7E-C652-4C5B-9434-0319E522A981}"/>
    <cellStyle name="_CUADRO-diponibilidad_CUAD-TEXTO_" xfId="2503" xr:uid="{FC856DB2-3F10-4DFD-A1E4-AB5C48FDF81D}"/>
    <cellStyle name="_CUADRO-diponibilidad_CUAD-TEXTO_ 2" xfId="2504" xr:uid="{7AEE29C6-150B-4C5D-AD24-C9DDB02ADDC7}"/>
    <cellStyle name="_CUADRO-diponibilidad_CUAD-TEXTO_ 2 2" xfId="2505" xr:uid="{262362FA-FFB6-4864-8CBF-2B36DB8B27C3}"/>
    <cellStyle name="_CUADRO-diponibilidad_CUAD-TEXTO_ 3" xfId="2506" xr:uid="{F9CA4B14-6CB9-4180-89B2-84706B252A0E}"/>
    <cellStyle name="_CUADRO-diponibilidad_CUAD-TEXTO_ 3 2" xfId="2507" xr:uid="{C57761C0-900E-41B5-854E-324298404FE3}"/>
    <cellStyle name="_CUADRO-diponibilidad_cuadros adicionales de brechas2002 y 2008 (2)" xfId="2498" xr:uid="{54F35C1D-330E-49CD-9880-371D3DC446C7}"/>
    <cellStyle name="_CUADRO-diponibilidad_cuadros adicionales de brechas2002 y 2008 (2) 2" xfId="2499" xr:uid="{4EFF4B02-CBB1-4E0B-80F2-7FA3032161DE}"/>
    <cellStyle name="_CUADRO-diponibilidad_cuadros adicionales de brechas2002 y 2008 (2) 2 2" xfId="2500" xr:uid="{D15B546F-5258-4CA0-90DF-861D2DE0D780}"/>
    <cellStyle name="_CUADRO-diponibilidad_cuadros adicionales de brechas2002 y 2008 (2) 3" xfId="2501" xr:uid="{689F1471-5812-4208-8127-08E3B92DCE1F}"/>
    <cellStyle name="_CUADRO-diponibilidad_cuadros adicionales de brechas2002 y 2008 (2) 3 2" xfId="2502" xr:uid="{9F37F67E-69A6-4C66-91FE-6621A5BBCEF5}"/>
    <cellStyle name="_CUADRO-diponibilidad_GRAFICOS ODM" xfId="2508" xr:uid="{4A08EA47-D0FE-4168-B20D-107A3D57A9AB}"/>
    <cellStyle name="_CUADRO-diponibilidad_GRAFICOS ODM 2" xfId="2509" xr:uid="{F049BD1F-A902-447F-833A-CD8D185702A0}"/>
    <cellStyle name="_CUADRO-diponibilidad_Libro2" xfId="2510" xr:uid="{5056BDEA-BED6-4054-B2FF-555C184BB469}"/>
    <cellStyle name="_CUADRO-diponibilidad_Libro2 2" xfId="2511" xr:uid="{D59F7E79-1E2E-4389-80AC-F6488F34DAF4}"/>
    <cellStyle name="_CUADRO-diponibilidad_Libro2 2 2" xfId="2512" xr:uid="{73FC757D-25DC-4F48-93D3-DF7433AA0766}"/>
    <cellStyle name="_CUADRO-diponibilidad_Libro2 3" xfId="2513" xr:uid="{86E47ED9-B5EF-475F-865B-F175201F5334}"/>
    <cellStyle name="_CUADRO-diponibilidad_Libro2 3 2" xfId="2514" xr:uid="{EC81C5DC-1260-4831-AEB4-6829261D33DD}"/>
    <cellStyle name="_CUADRO-diponibilidad_solicita datos para el 2007-minedu remitio" xfId="2515" xr:uid="{5C0321C3-2C34-4348-B91B-E85D4347ACB8}"/>
    <cellStyle name="_CUADRO-diponibilidad_solicita datos para el 2007-minedu remitio 2" xfId="2516" xr:uid="{C7612ADD-6654-49DE-B0FB-045F30CEB129}"/>
    <cellStyle name="_CUADRO-diponibilidad_solicita datos para el 2007-minedu remitio 2 2" xfId="2517" xr:uid="{F493E6AE-0C7C-4D43-B891-807E97B76527}"/>
    <cellStyle name="_CUADRO-diponibilidad_solicita datos para el 2007-minedu remitio 3" xfId="2518" xr:uid="{BE77AC91-F039-434B-9218-9DE2E794EA72}"/>
    <cellStyle name="_CUADRO-diponibilidad_solicita datos para el 2007-minedu remitio 3 2" xfId="2519" xr:uid="{065B03AC-D5F4-44EF-AF46-E58296B1749B}"/>
    <cellStyle name="_cuadro73-racionamiento de agua" xfId="2452" xr:uid="{A4A34841-9D4C-431A-90AE-3A3F04C4D6E3}"/>
    <cellStyle name="_cuadro73-racionamiento de agua 2" xfId="2453" xr:uid="{FC5AC650-1E28-410C-A0FE-35CFE4D55CC6}"/>
    <cellStyle name="_cuadro73-racionamiento de agua 2 2" xfId="2454" xr:uid="{0E213679-76C5-4B32-AC8E-7A9D5F4CE757}"/>
    <cellStyle name="_cuadro73-racionamiento de agua 3" xfId="2455" xr:uid="{28077A7C-2354-4132-A5DD-F023114F8BFA}"/>
    <cellStyle name="_cuadro73-racionamiento de agua 3 2" xfId="2456" xr:uid="{469745EF-D82D-4D4B-9B78-625E9538EAF3}"/>
    <cellStyle name="_cuadro73-racionamiento de agua_1-UIRN-UTSIGnov-2008" xfId="2457" xr:uid="{80A72A6C-646A-41E8-AC1B-9A7B901CDA25}"/>
    <cellStyle name="_cuadro73-racionamiento de agua_1-UIRN-UTSIGnov-2008 2" xfId="2458" xr:uid="{ADD172C1-7648-4B6E-990A-6865CA69F73B}"/>
    <cellStyle name="_cuadro73-racionamiento de agua_1-UIRN-UTSIGnov-2008 2 2" xfId="2459" xr:uid="{8805EC9A-46EC-45D8-85B3-42F519F79F98}"/>
    <cellStyle name="_cuadro73-racionamiento de agua_1-UIRN-UTSIGnov-2008 3" xfId="2460" xr:uid="{67DF8D59-5521-49F6-824D-48584E265EFB}"/>
    <cellStyle name="_cuadro73-racionamiento de agua_1-UIRN-UTSIGnov-2008 3 2" xfId="2461" xr:uid="{9688A407-6026-4C52-A000-68DDC50FD028}"/>
    <cellStyle name="_cuadro73-racionamiento de agua_1-UIRN-UTSIGnov-2008_GRAFICOS ODM" xfId="2462" xr:uid="{FFC2A3CD-0594-4840-A549-2E683E683235}"/>
    <cellStyle name="_cuadro73-racionamiento de agua_1-UIRN-UTSIGnov-2008_GRAFICOS ODM 2" xfId="2463" xr:uid="{040CBFA8-3C81-42D8-9C7A-54578AC317BE}"/>
    <cellStyle name="_cuadro73-racionamiento de agua_CUAD-TEXTO_" xfId="2469" xr:uid="{B409EB37-ED4F-4B66-8954-8FA739917EED}"/>
    <cellStyle name="_cuadro73-racionamiento de agua_CUAD-TEXTO_ 2" xfId="2470" xr:uid="{59260503-FAFF-4CC3-B8C7-9ADE244B21C3}"/>
    <cellStyle name="_cuadro73-racionamiento de agua_CUAD-TEXTO_ 2 2" xfId="2471" xr:uid="{3FE50449-9841-4621-A607-7A0E0CA9BC64}"/>
    <cellStyle name="_cuadro73-racionamiento de agua_CUAD-TEXTO_ 3" xfId="2472" xr:uid="{4A414CFA-5B60-4A67-B332-A30BB453270D}"/>
    <cellStyle name="_cuadro73-racionamiento de agua_CUAD-TEXTO_ 3 2" xfId="2473" xr:uid="{50A17DF3-794E-4DEB-A7C5-9BD14D8CB43B}"/>
    <cellStyle name="_cuadro73-racionamiento de agua_cuadros adicionales de brechas2002 y 2008 (2)" xfId="2464" xr:uid="{74C84A9F-B180-45D9-93EF-F12D417AD962}"/>
    <cellStyle name="_cuadro73-racionamiento de agua_cuadros adicionales de brechas2002 y 2008 (2) 2" xfId="2465" xr:uid="{97D3FCDB-B301-451B-AFBF-9F5583509C6A}"/>
    <cellStyle name="_cuadro73-racionamiento de agua_cuadros adicionales de brechas2002 y 2008 (2) 2 2" xfId="2466" xr:uid="{A8EA4F04-1CCF-4851-AED8-820F750CEB64}"/>
    <cellStyle name="_cuadro73-racionamiento de agua_cuadros adicionales de brechas2002 y 2008 (2) 3" xfId="2467" xr:uid="{4C6212B2-4AE0-47E1-BD25-A7E6A7137A19}"/>
    <cellStyle name="_cuadro73-racionamiento de agua_cuadros adicionales de brechas2002 y 2008 (2) 3 2" xfId="2468" xr:uid="{9A85299F-2AA6-49C8-B1BB-A3C777547F7E}"/>
    <cellStyle name="_cuadro73-racionamiento de agua_GRAFICOS ODM" xfId="2474" xr:uid="{2E02A9F2-9014-4D50-BFCF-8F545BC2EDF1}"/>
    <cellStyle name="_cuadro73-racionamiento de agua_GRAFICOS ODM 2" xfId="2475" xr:uid="{4BC661F4-5D6A-43C8-8292-0E07257D30FC}"/>
    <cellStyle name="_cuadro73-racionamiento de agua_Libro2" xfId="2476" xr:uid="{BC70943C-E762-4FEB-B205-BE664A52EE0B}"/>
    <cellStyle name="_cuadro73-racionamiento de agua_Libro2 2" xfId="2477" xr:uid="{D7C87418-2A93-4572-BCCF-65DCF2765718}"/>
    <cellStyle name="_cuadro73-racionamiento de agua_Libro2 2 2" xfId="2478" xr:uid="{70D91AC3-14F0-420D-8789-438182613155}"/>
    <cellStyle name="_cuadro73-racionamiento de agua_Libro2 3" xfId="2479" xr:uid="{B9170F56-8E7C-4C5C-99EC-8E1C4ADA7F29}"/>
    <cellStyle name="_cuadro73-racionamiento de agua_Libro2 3 2" xfId="2480" xr:uid="{002A70CB-EC27-4ADC-B9AA-571002E6855D}"/>
    <cellStyle name="_cuadro73-racionamiento de agua_solicita datos para el 2007-minedu remitio" xfId="2481" xr:uid="{4DD8A4BA-C438-4044-9600-E05596244A84}"/>
    <cellStyle name="_cuadro73-racionamiento de agua_solicita datos para el 2007-minedu remitio 2" xfId="2482" xr:uid="{BCF59AA1-8D03-48A5-B172-FCCE614DA82D}"/>
    <cellStyle name="_cuadro73-racionamiento de agua_solicita datos para el 2007-minedu remitio 2 2" xfId="2483" xr:uid="{5819E3C3-A2E7-4EEB-A86F-DFCD09C3B0E4}"/>
    <cellStyle name="_cuadro73-racionamiento de agua_solicita datos para el 2007-minedu remitio 3" xfId="2484" xr:uid="{DED2D00B-5DBF-496F-9F67-55BC77E9ADC8}"/>
    <cellStyle name="_cuadro73-racionamiento de agua_solicita datos para el 2007-minedu remitio 3 2" xfId="2485" xr:uid="{DB7C1E92-4BCC-4C78-8186-2B7CA7070EE5}"/>
    <cellStyle name="_cuadros IMARPE trabajados por Isabel" xfId="2520" xr:uid="{2F2B9B31-AF29-4316-B064-188FBEB23607}"/>
    <cellStyle name="_cuadros IMARPE trabajados por Isabel 2" xfId="2521" xr:uid="{C209FFBF-17F2-491E-92D0-5BBB8107D127}"/>
    <cellStyle name="_cuadros IMARPE trabajados por Isabel 2 2" xfId="2522" xr:uid="{11D5CA38-C501-4798-86DF-B4E7C9DFB622}"/>
    <cellStyle name="_cuadros IMARPE trabajados por Isabel 3" xfId="2523" xr:uid="{F89988FE-FEC2-49E6-892C-6ACA4EB9FCE7}"/>
    <cellStyle name="_cuadros IMARPE trabajados por Isabel 3 2" xfId="2524" xr:uid="{6CEE9163-2ED1-4B29-91C2-36F6CBDBD8D8}"/>
    <cellStyle name="_cuadros IMARPE trabajados por Isabel_1-UIRN-UTSIGnov-2008" xfId="2525" xr:uid="{B70A2501-695C-49DB-B3DB-937CD00D5A2D}"/>
    <cellStyle name="_cuadros IMARPE trabajados por Isabel_1-UIRN-UTSIGnov-2008 2" xfId="2526" xr:uid="{CDBE94D2-D52C-49C4-BCF0-00EC7C961709}"/>
    <cellStyle name="_cuadros IMARPE trabajados por Isabel_1-UIRN-UTSIGnov-2008 2 2" xfId="2527" xr:uid="{095D16C6-4F97-4DC0-A0C2-75DEEF7F9028}"/>
    <cellStyle name="_cuadros IMARPE trabajados por Isabel_1-UIRN-UTSIGnov-2008 3" xfId="2528" xr:uid="{3CE72FD0-D85C-48BA-BA73-054E64160804}"/>
    <cellStyle name="_cuadros IMARPE trabajados por Isabel_1-UIRN-UTSIGnov-2008 3 2" xfId="2529" xr:uid="{9F95DA8C-088D-48C6-BC0C-A611ACF0607C}"/>
    <cellStyle name="_cuadros IMARPE trabajados por Isabel_1-UIRN-UTSIGnov-2008_GRAFICOS ODM" xfId="2530" xr:uid="{9A207FB5-B063-4726-84E9-6DC045DD65C0}"/>
    <cellStyle name="_cuadros IMARPE trabajados por Isabel_1-UIRN-UTSIGnov-2008_GRAFICOS ODM 2" xfId="2531" xr:uid="{DCF65F85-D54D-40EF-BA24-945A5D5D2905}"/>
    <cellStyle name="_cuadros IMARPE trabajados por Isabel_CUAD-TEXTO_" xfId="2537" xr:uid="{7AE2DE1C-D2C1-4CCD-BCBD-357A05A12268}"/>
    <cellStyle name="_cuadros IMARPE trabajados por Isabel_CUAD-TEXTO_ 2" xfId="2538" xr:uid="{29468C5D-716E-456F-8A86-FBF69EF6A5F6}"/>
    <cellStyle name="_cuadros IMARPE trabajados por Isabel_CUAD-TEXTO_ 2 2" xfId="2539" xr:uid="{616228F6-4BEA-46B9-BC4E-46CE32C09C75}"/>
    <cellStyle name="_cuadros IMARPE trabajados por Isabel_CUAD-TEXTO_ 3" xfId="2540" xr:uid="{FE12EF86-6B13-408C-9D50-36061D7A7FAA}"/>
    <cellStyle name="_cuadros IMARPE trabajados por Isabel_CUAD-TEXTO_ 3 2" xfId="2541" xr:uid="{180B2916-03FD-4DBD-8381-F5394DA306D6}"/>
    <cellStyle name="_cuadros IMARPE trabajados por Isabel_cuadros adicionales de brechas2002 y 2008 (2)" xfId="2532" xr:uid="{345F64E1-E90F-4980-8FB6-A4A79B1E2A10}"/>
    <cellStyle name="_cuadros IMARPE trabajados por Isabel_cuadros adicionales de brechas2002 y 2008 (2) 2" xfId="2533" xr:uid="{31BC4DCA-70F7-445B-A33F-23DB65FFF754}"/>
    <cellStyle name="_cuadros IMARPE trabajados por Isabel_cuadros adicionales de brechas2002 y 2008 (2) 2 2" xfId="2534" xr:uid="{FC2D72FD-C56F-44E1-99FB-96ED005E2470}"/>
    <cellStyle name="_cuadros IMARPE trabajados por Isabel_cuadros adicionales de brechas2002 y 2008 (2) 3" xfId="2535" xr:uid="{02E06C3F-475D-4321-AF8A-610CB11C0DEC}"/>
    <cellStyle name="_cuadros IMARPE trabajados por Isabel_cuadros adicionales de brechas2002 y 2008 (2) 3 2" xfId="2536" xr:uid="{EF48DF79-AF3F-4CFB-8879-3D4863D5F8AA}"/>
    <cellStyle name="_cuadros IMARPE trabajados por Isabel_GRAFICOS ODM" xfId="2542" xr:uid="{4FEA9F7B-3458-48AB-B46F-70B8EFF7FC6C}"/>
    <cellStyle name="_cuadros IMARPE trabajados por Isabel_GRAFICOS ODM 2" xfId="2543" xr:uid="{307FE4B7-662B-4525-92DF-ED43EE3B9185}"/>
    <cellStyle name="_cuadros IMARPE trabajados por Isabel_Libro2" xfId="2544" xr:uid="{56606DCE-49F9-4DD6-A0D7-3252F6D214BD}"/>
    <cellStyle name="_cuadros IMARPE trabajados por Isabel_Libro2 2" xfId="2545" xr:uid="{262EC4E1-9C56-4F4A-B4CF-A1D31C3C5A13}"/>
    <cellStyle name="_cuadros IMARPE trabajados por Isabel_Libro2 2 2" xfId="2546" xr:uid="{C661881C-4A1B-42EA-93C2-07AD4922B1E9}"/>
    <cellStyle name="_cuadros IMARPE trabajados por Isabel_Libro2 3" xfId="2547" xr:uid="{44DD5E72-B392-4EA8-9699-6F2BB142BBDB}"/>
    <cellStyle name="_cuadros IMARPE trabajados por Isabel_Libro2 3 2" xfId="2548" xr:uid="{07FD6A26-4D12-422E-B3A5-D4FF5DAACD3F}"/>
    <cellStyle name="_cuadros IMARPE trabajados por Isabel_solicita datos para el 2007-minedu remitio" xfId="2549" xr:uid="{4AB8F8BD-1CD4-4025-B548-9694DBFA5FB8}"/>
    <cellStyle name="_cuadros IMARPE trabajados por Isabel_solicita datos para el 2007-minedu remitio 2" xfId="2550" xr:uid="{4885B9BF-7AB0-4DF3-A362-B3C6C3559232}"/>
    <cellStyle name="_cuadros IMARPE trabajados por Isabel_solicita datos para el 2007-minedu remitio 2 2" xfId="2551" xr:uid="{592F3964-8486-4E30-A725-EC4F44E989C9}"/>
    <cellStyle name="_cuadros IMARPE trabajados por Isabel_solicita datos para el 2007-minedu remitio 3" xfId="2552" xr:uid="{1F61061E-F4A7-4F85-87BC-1A7F7754516D}"/>
    <cellStyle name="_cuadros IMARPE trabajados por Isabel_solicita datos para el 2007-minedu remitio 3 2" xfId="2553" xr:uid="{A8C16E72-DDBB-4023-B5E1-76A471A913F1}"/>
    <cellStyle name="_CUADROS Turismo y Ecoloia-PNP" xfId="2554" xr:uid="{66571683-4614-47F3-9861-9E7780AA21FA}"/>
    <cellStyle name="_CUADROS Turismo y Ecoloia-PNP 2" xfId="2555" xr:uid="{A02D07F7-873D-4F10-8915-A1580C0BDD9E}"/>
    <cellStyle name="_CUADROS Turismo y Ecoloia-PNP 2 2" xfId="2556" xr:uid="{002688E6-8151-4208-A64C-20B09E746B48}"/>
    <cellStyle name="_CUADROS Turismo y Ecoloia-PNP 3" xfId="2557" xr:uid="{8C217718-2DF7-469B-A889-1EFF6A42010B}"/>
    <cellStyle name="_CUADROS Turismo y Ecoloia-PNP 3 2" xfId="2558" xr:uid="{609498E4-79C2-47C8-876C-728C30A5ECBE}"/>
    <cellStyle name="_CUADROS Turismo y Ecoloia-PNP_1-UIRN-UTSIGnov-2008" xfId="2559" xr:uid="{510674B7-E3B0-4E12-B836-99B34C2370A3}"/>
    <cellStyle name="_CUADROS Turismo y Ecoloia-PNP_1-UIRN-UTSIGnov-2008 2" xfId="2560" xr:uid="{70DED5FE-A981-4670-90E1-A20D08DA76A1}"/>
    <cellStyle name="_CUADROS Turismo y Ecoloia-PNP_1-UIRN-UTSIGnov-2008 2 2" xfId="2561" xr:uid="{C77DA4CC-A04C-4A74-BE44-43121E586586}"/>
    <cellStyle name="_CUADROS Turismo y Ecoloia-PNP_1-UIRN-UTSIGnov-2008 3" xfId="2562" xr:uid="{4FE809BE-752E-452B-83A8-45B848804C57}"/>
    <cellStyle name="_CUADROS Turismo y Ecoloia-PNP_1-UIRN-UTSIGnov-2008 3 2" xfId="2563" xr:uid="{504E7B57-5674-451A-976A-D76DB1903E83}"/>
    <cellStyle name="_CUADROS Turismo y Ecoloia-PNP_1-UIRN-UTSIGnov-2008_GRAFICOS ODM" xfId="2564" xr:uid="{AF068B55-A05E-4425-AA48-1082EA9DC5EA}"/>
    <cellStyle name="_CUADROS Turismo y Ecoloia-PNP_1-UIRN-UTSIGnov-2008_GRAFICOS ODM 2" xfId="2565" xr:uid="{7FAA1E49-DA7F-4EB1-85E6-E0B9F41EED11}"/>
    <cellStyle name="_CUADROS Turismo y Ecoloia-PNP_CUAD-TEXTO_" xfId="2571" xr:uid="{C9EF4BA8-0153-45B1-9D7D-63A878D1B990}"/>
    <cellStyle name="_CUADROS Turismo y Ecoloia-PNP_CUAD-TEXTO_ 2" xfId="2572" xr:uid="{7DDAAC83-60B1-4F49-972E-57608E2C7BFA}"/>
    <cellStyle name="_CUADROS Turismo y Ecoloia-PNP_CUAD-TEXTO_ 2 2" xfId="2573" xr:uid="{1F619FF8-03A4-4C3A-AFBD-B16754E5FBD2}"/>
    <cellStyle name="_CUADROS Turismo y Ecoloia-PNP_CUAD-TEXTO_ 3" xfId="2574" xr:uid="{9B1D8232-8E65-47AF-9458-46359EE81B9C}"/>
    <cellStyle name="_CUADROS Turismo y Ecoloia-PNP_CUAD-TEXTO_ 3 2" xfId="2575" xr:uid="{BDAC575D-A62E-41C0-9968-B6AC9A7CD009}"/>
    <cellStyle name="_CUADROS Turismo y Ecoloia-PNP_cuadros adicionales de brechas2002 y 2008 (2)" xfId="2566" xr:uid="{7994C7DF-39E8-4F60-9651-C02F7BADCD33}"/>
    <cellStyle name="_CUADROS Turismo y Ecoloia-PNP_cuadros adicionales de brechas2002 y 2008 (2) 2" xfId="2567" xr:uid="{C6276B3A-6679-4882-964E-AA8214B70626}"/>
    <cellStyle name="_CUADROS Turismo y Ecoloia-PNP_cuadros adicionales de brechas2002 y 2008 (2) 2 2" xfId="2568" xr:uid="{E3AEA06E-B960-420E-80ED-DC263A5E8798}"/>
    <cellStyle name="_CUADROS Turismo y Ecoloia-PNP_cuadros adicionales de brechas2002 y 2008 (2) 3" xfId="2569" xr:uid="{76E7EA11-AE89-43D9-AE1B-1079508783AA}"/>
    <cellStyle name="_CUADROS Turismo y Ecoloia-PNP_cuadros adicionales de brechas2002 y 2008 (2) 3 2" xfId="2570" xr:uid="{FCDFBC09-9D89-44FA-8AAD-85A15F4C85DC}"/>
    <cellStyle name="_CUADROS Turismo y Ecoloia-PNP_GRAFICOS ODM" xfId="2576" xr:uid="{EB4AA514-A759-406D-B6DB-15B15782A24A}"/>
    <cellStyle name="_CUADROS Turismo y Ecoloia-PNP_GRAFICOS ODM 2" xfId="2577" xr:uid="{BB5C3C4C-80D4-45DC-9B78-052232EB1B6C}"/>
    <cellStyle name="_CUADROS Turismo y Ecoloia-PNP_Libro2" xfId="2578" xr:uid="{046C076B-BFFD-445A-8AD7-052114465A77}"/>
    <cellStyle name="_CUADROS Turismo y Ecoloia-PNP_Libro2 2" xfId="2579" xr:uid="{0C67512A-92C2-4E63-BFE7-AADE3F46EA8D}"/>
    <cellStyle name="_CUADROS Turismo y Ecoloia-PNP_Libro2 2 2" xfId="2580" xr:uid="{F7E50868-E47A-408B-B4F7-7318104213E4}"/>
    <cellStyle name="_CUADROS Turismo y Ecoloia-PNP_Libro2 3" xfId="2581" xr:uid="{CEA489FD-829B-4D71-884B-7C538C0A268E}"/>
    <cellStyle name="_CUADROS Turismo y Ecoloia-PNP_Libro2 3 2" xfId="2582" xr:uid="{158C11F4-900F-4DDC-8B03-A5686DE61071}"/>
    <cellStyle name="_CUADROS Turismo y Ecoloia-PNP_solicita datos para el 2007-minedu remitio" xfId="2583" xr:uid="{114B0909-6408-45DB-8F30-1BD5556AB975}"/>
    <cellStyle name="_CUADROS Turismo y Ecoloia-PNP_solicita datos para el 2007-minedu remitio 2" xfId="2584" xr:uid="{3FB52DF6-0688-4364-B532-89F0D5493125}"/>
    <cellStyle name="_CUADROS Turismo y Ecoloia-PNP_solicita datos para el 2007-minedu remitio 2 2" xfId="2585" xr:uid="{A209161D-A0F9-406F-9416-F294356E650D}"/>
    <cellStyle name="_CUADROS Turismo y Ecoloia-PNP_solicita datos para el 2007-minedu remitio 3" xfId="2586" xr:uid="{697BB533-8F6E-44F1-AAC2-63C770976B0E}"/>
    <cellStyle name="_CUADROS Turismo y Ecoloia-PNP_solicita datos para el 2007-minedu remitio 3 2" xfId="2587" xr:uid="{21D0AF0D-A827-458F-87AF-433E8887A290}"/>
    <cellStyle name="_CV-Servicios Básicos(sra. blanca)" xfId="2588" xr:uid="{526E7BEC-D83E-4AF0-925B-F560A9C6EB15}"/>
    <cellStyle name="_CV-Servicios Básicos(sra. blanca) 2" xfId="2589" xr:uid="{494823D8-8B8B-4A5E-A68D-5F6C0A5758D5}"/>
    <cellStyle name="_elimina-3" xfId="2590" xr:uid="{2645D977-F292-48B2-8B29-6B5C5195122F}"/>
    <cellStyle name="_elimina-3 2" xfId="2591" xr:uid="{3945264F-3DAF-459C-994F-7F02E0B9813E}"/>
    <cellStyle name="_elimina-3 2 2" xfId="2592" xr:uid="{428DD207-15B5-478D-88A2-AB5DAED28076}"/>
    <cellStyle name="_elimina-3 3" xfId="2593" xr:uid="{A603A4E5-29FE-4DA6-89D7-98E5176F01AA}"/>
    <cellStyle name="_elimina-3 3 2" xfId="2594" xr:uid="{95292B51-4EAF-48F0-949F-4D0E5E3954E0}"/>
    <cellStyle name="_elimina-3_CUAD-TEXTO_" xfId="2600" xr:uid="{8ED82439-8CCA-4E2B-9011-94C77671F830}"/>
    <cellStyle name="_elimina-3_CUAD-TEXTO_ 2" xfId="2601" xr:uid="{C42C8B9D-4462-42A8-9FC0-B7A6918E5D9A}"/>
    <cellStyle name="_elimina-3_CUAD-TEXTO_ 2 2" xfId="2602" xr:uid="{DBEF9E7F-8E75-44CF-BFB3-DFAD3CA26E15}"/>
    <cellStyle name="_elimina-3_CUAD-TEXTO_ 3" xfId="2603" xr:uid="{08412E74-F359-4590-A5C7-3ABB7A18C2C0}"/>
    <cellStyle name="_elimina-3_CUAD-TEXTO_ 3 2" xfId="2604" xr:uid="{1C632D37-A4C2-4415-96E8-BC6F26BA68C2}"/>
    <cellStyle name="_elimina-3_cuadros adicionales de brechas2002 y 2008 (2)" xfId="2595" xr:uid="{6649292E-0682-4B5B-AC7F-3EBF8A5B6468}"/>
    <cellStyle name="_elimina-3_cuadros adicionales de brechas2002 y 2008 (2) 2" xfId="2596" xr:uid="{1143ED91-EA7F-43E2-A2F1-FED71763D2EB}"/>
    <cellStyle name="_elimina-3_cuadros adicionales de brechas2002 y 2008 (2) 2 2" xfId="2597" xr:uid="{3A7B0B42-CA19-4E71-ABD1-D2CF35088B69}"/>
    <cellStyle name="_elimina-3_cuadros adicionales de brechas2002 y 2008 (2) 3" xfId="2598" xr:uid="{DB4C697D-7D75-4207-8D34-D121F734FC95}"/>
    <cellStyle name="_elimina-3_cuadros adicionales de brechas2002 y 2008 (2) 3 2" xfId="2599" xr:uid="{021949DA-B30E-45AE-8144-D8603A7F7067}"/>
    <cellStyle name="_elimina-3_GRAFICOS ODM" xfId="2605" xr:uid="{6FD6C506-00F8-4437-9F87-39A96E0C6191}"/>
    <cellStyle name="_elimina-3_GRAFICOS ODM 2" xfId="2606" xr:uid="{D6C2C13D-2BD3-4AAB-AF53-E9603E4E5C92}"/>
    <cellStyle name="_elimina-3_Libro2" xfId="2607" xr:uid="{D1E379EF-2D96-4895-8F29-32C1DFA04DF3}"/>
    <cellStyle name="_elimina-3_Libro2 2" xfId="2608" xr:uid="{CECD7D00-6AD4-4673-BFC4-1D56A711F358}"/>
    <cellStyle name="_elimina-3_Libro2 2 2" xfId="2609" xr:uid="{C6C6DE63-4FBA-4B05-A7DB-92B5BCB9CA0D}"/>
    <cellStyle name="_elimina-3_Libro2 3" xfId="2610" xr:uid="{BA07BF4F-1979-4807-84D1-227958CDAF5D}"/>
    <cellStyle name="_elimina-3_Libro2 3 2" xfId="2611" xr:uid="{E953111D-4A26-47EB-B1D7-DB425B1C2019}"/>
    <cellStyle name="_elimina-3_solicita datos para el 2007-minedu remitio" xfId="2612" xr:uid="{C7A86490-2103-4177-932C-BFCD8C057059}"/>
    <cellStyle name="_elimina-3_solicita datos para el 2007-minedu remitio 2" xfId="2613" xr:uid="{D65F84F1-8C7D-4FFD-954F-423B88432E49}"/>
    <cellStyle name="_elimina-3_solicita datos para el 2007-minedu remitio 2 2" xfId="2614" xr:uid="{61B2C59E-DC58-4F17-ADFC-C176F6B11B23}"/>
    <cellStyle name="_elimina-3_solicita datos para el 2007-minedu remitio 3" xfId="2615" xr:uid="{A7BC9EC2-2363-43D6-8A4C-E1FBEAB51D9E}"/>
    <cellStyle name="_elimina-3_solicita datos para el 2007-minedu remitio 3 2" xfId="2616" xr:uid="{E2B1037D-EF8B-42D3-8BC9-EEC1583BEF53}"/>
    <cellStyle name="_elimina-aire" xfId="2617" xr:uid="{FFC63975-A643-40C6-8325-CD3DF6D24318}"/>
    <cellStyle name="_elimina-aire 2" xfId="2618" xr:uid="{0277C72E-9E07-4E04-814E-999823044D1B}"/>
    <cellStyle name="_elimina-aire 2 2" xfId="2619" xr:uid="{BB394DED-E425-4718-B6C2-97D0751C95BF}"/>
    <cellStyle name="_elimina-aire 3" xfId="2620" xr:uid="{56CEE3FF-349F-4DB6-BB74-F6DD9E2CAB55}"/>
    <cellStyle name="_elimina-aire 3 2" xfId="2621" xr:uid="{E539984E-BDF9-4236-B885-E31D4E0DB58C}"/>
    <cellStyle name="_elimina-aire_1-UIRN-UTSIGnov-2008" xfId="2622" xr:uid="{11622CDF-EBA8-4D34-841C-D5FAD4C7A654}"/>
    <cellStyle name="_elimina-aire_1-UIRN-UTSIGnov-2008 2" xfId="2623" xr:uid="{2C5E4FC3-38E5-464A-9E30-5E9DB3570B84}"/>
    <cellStyle name="_elimina-aire_1-UIRN-UTSIGnov-2008 2 2" xfId="2624" xr:uid="{D5AFE78F-F47F-405E-B493-54F777653E67}"/>
    <cellStyle name="_elimina-aire_1-UIRN-UTSIGnov-2008 3" xfId="2625" xr:uid="{052A3CF2-844E-4FBB-9C47-6334246A64D8}"/>
    <cellStyle name="_elimina-aire_1-UIRN-UTSIGnov-2008 3 2" xfId="2626" xr:uid="{156A71B1-44B8-4B8F-8360-1B3B0692C537}"/>
    <cellStyle name="_elimina-aire_1-UIRN-UTSIGnov-2008_GRAFICOS ODM" xfId="2627" xr:uid="{6B4B9BE4-006B-473D-84AB-A31A173D2DD8}"/>
    <cellStyle name="_elimina-aire_1-UIRN-UTSIGnov-2008_GRAFICOS ODM 2" xfId="2628" xr:uid="{2810CA07-5635-42E4-90AC-446810A579BB}"/>
    <cellStyle name="_elimina-aire_CUAD-TEXTO_" xfId="2634" xr:uid="{F001E0CD-F513-4530-B0E3-790944CA42FF}"/>
    <cellStyle name="_elimina-aire_CUAD-TEXTO_ 2" xfId="2635" xr:uid="{27D682CF-4389-40C6-8A3E-CE40C60D71C8}"/>
    <cellStyle name="_elimina-aire_CUAD-TEXTO_ 2 2" xfId="2636" xr:uid="{0A09CEA5-A98E-4563-BA74-FE4B7819A2B0}"/>
    <cellStyle name="_elimina-aire_CUAD-TEXTO_ 3" xfId="2637" xr:uid="{51DDFE35-161D-436A-9DB3-811EE0C6A76C}"/>
    <cellStyle name="_elimina-aire_CUAD-TEXTO_ 3 2" xfId="2638" xr:uid="{238F6E80-3C25-43BB-8473-9F6B467FA292}"/>
    <cellStyle name="_elimina-aire_cuadros adicionales de brechas2002 y 2008 (2)" xfId="2629" xr:uid="{C5794813-B007-41E8-8BBD-371B910B4988}"/>
    <cellStyle name="_elimina-aire_cuadros adicionales de brechas2002 y 2008 (2) 2" xfId="2630" xr:uid="{1546EAC9-097C-45FF-AED7-9951A22DEA7C}"/>
    <cellStyle name="_elimina-aire_cuadros adicionales de brechas2002 y 2008 (2) 2 2" xfId="2631" xr:uid="{7F0860F1-80EC-46C1-B9B8-E7DFAAE9E49D}"/>
    <cellStyle name="_elimina-aire_cuadros adicionales de brechas2002 y 2008 (2) 3" xfId="2632" xr:uid="{8C50FDB3-8831-48DE-ADCD-A7E6989D0CFC}"/>
    <cellStyle name="_elimina-aire_cuadros adicionales de brechas2002 y 2008 (2) 3 2" xfId="2633" xr:uid="{B2EED9C8-99AC-469C-889A-C6333BC34FBC}"/>
    <cellStyle name="_elimina-aire_GRAFICOS ODM" xfId="2639" xr:uid="{49D96984-6147-4E5A-9365-230F943A96D0}"/>
    <cellStyle name="_elimina-aire_GRAFICOS ODM 2" xfId="2640" xr:uid="{D3998A31-9729-4BC6-A871-CCF4633DF3DE}"/>
    <cellStyle name="_elimina-aire_Libro2" xfId="2641" xr:uid="{9EDBE46C-8103-4025-8E78-D19D564A885D}"/>
    <cellStyle name="_elimina-aire_Libro2 2" xfId="2642" xr:uid="{A8848A80-091E-4943-B9B8-6F87F4E75D63}"/>
    <cellStyle name="_elimina-aire_Libro2 2 2" xfId="2643" xr:uid="{E9E7D1E1-E850-46ED-88BA-954FDE30C8C5}"/>
    <cellStyle name="_elimina-aire_Libro2 3" xfId="2644" xr:uid="{8BF989DA-822C-482B-96F8-10A49C9C4D13}"/>
    <cellStyle name="_elimina-aire_Libro2 3 2" xfId="2645" xr:uid="{4CDC0444-837D-4318-AED4-1576743A84FE}"/>
    <cellStyle name="_elimina-aire_solicita datos para el 2007-minedu remitio" xfId="2646" xr:uid="{07DFC3EC-3CBB-4691-86D3-18BC24F0D6F3}"/>
    <cellStyle name="_elimina-aire_solicita datos para el 2007-minedu remitio 2" xfId="2647" xr:uid="{4CD0E564-1E19-4F4E-8943-14778D09E27D}"/>
    <cellStyle name="_elimina-aire_solicita datos para el 2007-minedu remitio 2 2" xfId="2648" xr:uid="{62E42BCF-6DE1-4820-BEC7-71457AB35044}"/>
    <cellStyle name="_elimina-aire_solicita datos para el 2007-minedu remitio 3" xfId="2649" xr:uid="{EBF031CF-CC76-451F-A2FD-352F888CB726}"/>
    <cellStyle name="_elimina-aire_solicita datos para el 2007-minedu remitio 3 2" xfId="2650" xr:uid="{8805E8D6-A50C-4228-8261-8B10E294603F}"/>
    <cellStyle name="_elimina-compe" xfId="2651" xr:uid="{AB6B39C2-3CAE-4B58-8439-A9E202404DA7}"/>
    <cellStyle name="_elimina-compe 2" xfId="2652" xr:uid="{6B75E8FE-3302-4D54-976E-EAB3A926C42C}"/>
    <cellStyle name="_elimina-compe 2 2" xfId="2653" xr:uid="{85EB970B-D924-4620-A963-F4C6F7D1873E}"/>
    <cellStyle name="_elimina-compe 3" xfId="2654" xr:uid="{315C4C70-1705-4C11-B4F6-B23D391E1798}"/>
    <cellStyle name="_elimina-compe 3 2" xfId="2655" xr:uid="{DC9ED4BC-EC2D-4CE0-8FB7-A48B961F67F3}"/>
    <cellStyle name="_elimina-compe_1-UIRN-UTSIGnov-2008" xfId="2656" xr:uid="{D2315A74-BE14-461E-A5E7-A7A5FFDA91FB}"/>
    <cellStyle name="_elimina-compe_1-UIRN-UTSIGnov-2008 2" xfId="2657" xr:uid="{4E1B5354-4BA6-4B7B-A3ED-29ED34C7D09C}"/>
    <cellStyle name="_elimina-compe_1-UIRN-UTSIGnov-2008 2 2" xfId="2658" xr:uid="{A2118EA3-CEB9-46E8-9FBF-576048A262D0}"/>
    <cellStyle name="_elimina-compe_1-UIRN-UTSIGnov-2008 3" xfId="2659" xr:uid="{CC3F621B-1D13-4BE2-AFEE-581DE23C021D}"/>
    <cellStyle name="_elimina-compe_1-UIRN-UTSIGnov-2008 3 2" xfId="2660" xr:uid="{0B757C58-E97F-474A-84F6-F1BD56DB37E0}"/>
    <cellStyle name="_elimina-compe_1-UIRN-UTSIGnov-2008_GRAFICOS ODM" xfId="2661" xr:uid="{3C819C61-8A77-4E93-B4C5-1C203C2102EF}"/>
    <cellStyle name="_elimina-compe_1-UIRN-UTSIGnov-2008_GRAFICOS ODM 2" xfId="2662" xr:uid="{EAD1B366-EAB4-46EE-B5F0-045DEB46C6DE}"/>
    <cellStyle name="_elimina-compe_CUAD-TEXTO_" xfId="2668" xr:uid="{B78D34C5-6DA6-45EC-B604-AEA427AB8C62}"/>
    <cellStyle name="_elimina-compe_CUAD-TEXTO_ 2" xfId="2669" xr:uid="{0F7C61AA-10E4-422F-96DA-EFF3901CACF6}"/>
    <cellStyle name="_elimina-compe_CUAD-TEXTO_ 2 2" xfId="2670" xr:uid="{B976823E-A0ED-498A-A23A-B5CD26259D7A}"/>
    <cellStyle name="_elimina-compe_CUAD-TEXTO_ 3" xfId="2671" xr:uid="{E11E7F3D-D762-4E8B-84E6-991EE222C26F}"/>
    <cellStyle name="_elimina-compe_CUAD-TEXTO_ 3 2" xfId="2672" xr:uid="{13569C81-5FE3-4A26-B216-69969109030D}"/>
    <cellStyle name="_elimina-compe_cuadros adicionales de brechas2002 y 2008 (2)" xfId="2663" xr:uid="{5E0AC252-1930-4240-B8F0-40394703EA51}"/>
    <cellStyle name="_elimina-compe_cuadros adicionales de brechas2002 y 2008 (2) 2" xfId="2664" xr:uid="{62AA3139-AF0E-44D3-B0C4-1DD50C9287CE}"/>
    <cellStyle name="_elimina-compe_cuadros adicionales de brechas2002 y 2008 (2) 2 2" xfId="2665" xr:uid="{32BA862D-0FB6-45D5-B84C-AD245FDC3809}"/>
    <cellStyle name="_elimina-compe_cuadros adicionales de brechas2002 y 2008 (2) 3" xfId="2666" xr:uid="{610809DD-9619-4BA2-8C8B-F2F794E83FAD}"/>
    <cellStyle name="_elimina-compe_cuadros adicionales de brechas2002 y 2008 (2) 3 2" xfId="2667" xr:uid="{704E3368-01C3-4522-8849-7369553F745B}"/>
    <cellStyle name="_elimina-compe_GRAFICOS ODM" xfId="2673" xr:uid="{459C2BF0-AD7E-40EA-9E97-100808ED539C}"/>
    <cellStyle name="_elimina-compe_GRAFICOS ODM 2" xfId="2674" xr:uid="{D16EE841-BB90-4E4F-8DD5-330A2AA051CA}"/>
    <cellStyle name="_elimina-compe_Libro2" xfId="2675" xr:uid="{D571B910-9B66-49A1-9D77-124502117E21}"/>
    <cellStyle name="_elimina-compe_Libro2 2" xfId="2676" xr:uid="{0D90FAF1-C2E5-4CD3-8DF6-C45887A2B7E4}"/>
    <cellStyle name="_elimina-compe_Libro2 2 2" xfId="2677" xr:uid="{8584DE22-3EBD-4A0E-BE40-5FFE2FEBE223}"/>
    <cellStyle name="_elimina-compe_Libro2 3" xfId="2678" xr:uid="{F87E40A6-CB9B-4FBF-AF68-8164844E1C69}"/>
    <cellStyle name="_elimina-compe_Libro2 3 2" xfId="2679" xr:uid="{4B9497BA-85D6-41F7-A0A2-303E9447DD78}"/>
    <cellStyle name="_elimina-compe_solicita datos para el 2007-minedu remitio" xfId="2680" xr:uid="{7F3C3B6A-1654-493F-BCBF-C43EA401981E}"/>
    <cellStyle name="_elimina-compe_solicita datos para el 2007-minedu remitio 2" xfId="2681" xr:uid="{2FB13885-DC77-4585-A787-06E9F814D8DA}"/>
    <cellStyle name="_elimina-compe_solicita datos para el 2007-minedu remitio 2 2" xfId="2682" xr:uid="{FF0E8B02-1B72-476D-844B-C046AD727D5E}"/>
    <cellStyle name="_elimina-compe_solicita datos para el 2007-minedu remitio 3" xfId="2683" xr:uid="{9328689C-20F9-4ADA-B9A3-0A2A9126DDA1}"/>
    <cellStyle name="_elimina-compe_solicita datos para el 2007-minedu remitio 3 2" xfId="2684" xr:uid="{69F07BDA-191B-46A5-9349-73E87AFF91B6}"/>
    <cellStyle name="_eliminar" xfId="2685" xr:uid="{3C06372E-01E8-4713-BF7E-4887BC8871E1}"/>
    <cellStyle name="_eliminar 2" xfId="2686" xr:uid="{EE5F6D0B-A534-4CE4-8BD9-BED615CA7A35}"/>
    <cellStyle name="_eliminar 2 2" xfId="2687" xr:uid="{03399857-F67D-444E-9871-B77783ACE9B0}"/>
    <cellStyle name="_eliminar 3" xfId="2688" xr:uid="{CAF24F9A-6ED4-45C7-9C62-CC209E03193C}"/>
    <cellStyle name="_eliminar 3 2" xfId="2689" xr:uid="{81076544-3045-42E1-9DDE-B0FC1FE595EA}"/>
    <cellStyle name="_eliminar_CUAD-TEXTO_" xfId="2695" xr:uid="{CAD60371-FCFB-4641-9173-E288064E0D95}"/>
    <cellStyle name="_eliminar_CUAD-TEXTO_ 2" xfId="2696" xr:uid="{C27C8269-A6F0-4A43-AB79-D3A09751B54E}"/>
    <cellStyle name="_eliminar_CUAD-TEXTO_ 2 2" xfId="2697" xr:uid="{DD206E1A-3CCA-4D22-97AB-28774A09002D}"/>
    <cellStyle name="_eliminar_CUAD-TEXTO_ 3" xfId="2698" xr:uid="{AB8F1446-21BD-42CC-BD8E-EE469427E377}"/>
    <cellStyle name="_eliminar_CUAD-TEXTO_ 3 2" xfId="2699" xr:uid="{06DDB447-2D1C-4FAB-8B01-90E4761DBCFC}"/>
    <cellStyle name="_eliminar_cuadros adicionales de brechas2002 y 2008 (2)" xfId="2690" xr:uid="{07EA5A63-C9D6-4C5E-BEA4-AAB58563FD8A}"/>
    <cellStyle name="_eliminar_cuadros adicionales de brechas2002 y 2008 (2) 2" xfId="2691" xr:uid="{E14457DD-D124-43A7-BFC2-166D1CAE66FD}"/>
    <cellStyle name="_eliminar_cuadros adicionales de brechas2002 y 2008 (2) 2 2" xfId="2692" xr:uid="{88D89836-9DAB-43B9-B665-C2F07B71E693}"/>
    <cellStyle name="_eliminar_cuadros adicionales de brechas2002 y 2008 (2) 3" xfId="2693" xr:uid="{D5963F3B-D40E-4233-9B30-E8D08920D1DC}"/>
    <cellStyle name="_eliminar_cuadros adicionales de brechas2002 y 2008 (2) 3 2" xfId="2694" xr:uid="{974C8966-686F-4A13-9CB8-E7A0BF17EBF0}"/>
    <cellStyle name="_eliminar_GRAFICOS ODM" xfId="2700" xr:uid="{607CE43E-E3A2-49E1-BC63-432E3F335DA3}"/>
    <cellStyle name="_eliminar_GRAFICOS ODM 2" xfId="2701" xr:uid="{F31FABDA-94E4-454E-9601-FF3A6CE788F6}"/>
    <cellStyle name="_eliminar_Libro2" xfId="2702" xr:uid="{3B934A88-7F7B-4FA2-AD49-C9FE3D598691}"/>
    <cellStyle name="_eliminar_Libro2 2" xfId="2703" xr:uid="{A53390A8-6DE1-45B0-BFC6-ED15377A2990}"/>
    <cellStyle name="_eliminar_Libro2 2 2" xfId="2704" xr:uid="{C072BE1D-A7D9-4CFA-8A29-E85EB8F1D205}"/>
    <cellStyle name="_eliminar_Libro2 3" xfId="2705" xr:uid="{6523DA6F-4C69-49D5-B4AA-F0A7E4BE39A8}"/>
    <cellStyle name="_eliminar_Libro2 3 2" xfId="2706" xr:uid="{9DB3B5AF-B25E-4B8B-A497-90D9FF4D7111}"/>
    <cellStyle name="_eliminar_solicita datos para el 2007-minedu remitio" xfId="2707" xr:uid="{84BADBBB-6849-4AC0-8745-C1239A2F7E99}"/>
    <cellStyle name="_eliminar_solicita datos para el 2007-minedu remitio 2" xfId="2708" xr:uid="{66636A12-9E96-43EC-AE73-7485C9E7172E}"/>
    <cellStyle name="_eliminar_solicita datos para el 2007-minedu remitio 2 2" xfId="2709" xr:uid="{6F045024-F582-4666-9C06-EB558F592136}"/>
    <cellStyle name="_eliminar_solicita datos para el 2007-minedu remitio 3" xfId="2710" xr:uid="{08EAA998-CC74-490F-9F7A-A2F0921ABADE}"/>
    <cellStyle name="_eliminar_solicita datos para el 2007-minedu remitio 3 2" xfId="2711" xr:uid="{0A28D4B4-1F20-4997-BA43-555D2D4F2C05}"/>
    <cellStyle name="_ELIMINAR-COM" xfId="2712" xr:uid="{2F23FB20-6B83-4EF2-9762-7C21D07552C2}"/>
    <cellStyle name="_ELIMINAR-COM 2" xfId="2713" xr:uid="{F9BB3FBD-C19B-4B36-80F0-D185582CEEC6}"/>
    <cellStyle name="_ELIMINAR-COM 2 2" xfId="2714" xr:uid="{49EA7E74-D057-4605-917B-5503D0735E98}"/>
    <cellStyle name="_ELIMINAR-COM 3" xfId="2715" xr:uid="{3FBC177A-DB62-4BD6-839B-C21164E46CFD}"/>
    <cellStyle name="_ELIMINAR-COM 3 2" xfId="2716" xr:uid="{4A56D9DF-B1AF-40D6-8FA2-C30B4D8EFF8A}"/>
    <cellStyle name="_ELIMINAR-COM_CUAD-TEXTO_" xfId="2722" xr:uid="{4F1BD291-AB9D-4FCF-9152-4378B0527689}"/>
    <cellStyle name="_ELIMINAR-COM_CUAD-TEXTO_ 2" xfId="2723" xr:uid="{C0EB4F1B-29AE-46D3-AA38-E72891F7D4C4}"/>
    <cellStyle name="_ELIMINAR-COM_CUAD-TEXTO_ 2 2" xfId="2724" xr:uid="{D3219994-1E82-4886-8F38-7C3B9B6E40DC}"/>
    <cellStyle name="_ELIMINAR-COM_CUAD-TEXTO_ 3" xfId="2725" xr:uid="{E297612A-5AEF-4E0F-9477-9E376FA577EE}"/>
    <cellStyle name="_ELIMINAR-COM_CUAD-TEXTO_ 3 2" xfId="2726" xr:uid="{27B1ACA1-5A5C-4AC2-8BC6-62955D3F49B8}"/>
    <cellStyle name="_ELIMINAR-COM_cuadros adicionales de brechas2002 y 2008 (2)" xfId="2717" xr:uid="{133219A5-78C7-47A1-AB1C-9A07E6ABFFE2}"/>
    <cellStyle name="_ELIMINAR-COM_cuadros adicionales de brechas2002 y 2008 (2) 2" xfId="2718" xr:uid="{7C8A4D94-601D-48F7-8778-1D0A8016C928}"/>
    <cellStyle name="_ELIMINAR-COM_cuadros adicionales de brechas2002 y 2008 (2) 2 2" xfId="2719" xr:uid="{9E774BFB-7B01-464F-B9A6-5EBBB5A7256F}"/>
    <cellStyle name="_ELIMINAR-COM_cuadros adicionales de brechas2002 y 2008 (2) 3" xfId="2720" xr:uid="{963593BC-E778-450F-939A-6C382F395CCF}"/>
    <cellStyle name="_ELIMINAR-COM_cuadros adicionales de brechas2002 y 2008 (2) 3 2" xfId="2721" xr:uid="{94C03033-C253-46AC-8E90-4ED00996BF8D}"/>
    <cellStyle name="_ELIMINAR-COM_GRAFICOS ODM" xfId="2727" xr:uid="{433547A4-C7D6-4B16-BDDE-8518FD75F708}"/>
    <cellStyle name="_ELIMINAR-COM_GRAFICOS ODM 2" xfId="2728" xr:uid="{AC886414-6781-4D7E-B8C5-B4A88887A120}"/>
    <cellStyle name="_ELIMINAR-COM_Libro2" xfId="2729" xr:uid="{A4C974DA-3FAD-4841-A007-57CC7E0E0D42}"/>
    <cellStyle name="_ELIMINAR-COM_Libro2 2" xfId="2730" xr:uid="{CB6B8FF2-BD17-4D80-9AA0-0B69F12534CB}"/>
    <cellStyle name="_ELIMINAR-COM_Libro2 2 2" xfId="2731" xr:uid="{1558C0A6-620C-4F95-A784-3C06C12EBFE0}"/>
    <cellStyle name="_ELIMINAR-COM_Libro2 3" xfId="2732" xr:uid="{79854147-0E4D-4D06-B288-E5BE21EAEFF8}"/>
    <cellStyle name="_ELIMINAR-COM_Libro2 3 2" xfId="2733" xr:uid="{64A73AA6-9901-4F2A-A467-EC4F8483FEA2}"/>
    <cellStyle name="_ELIMINAR-COM_solicita datos para el 2007-minedu remitio" xfId="2734" xr:uid="{6C621B25-739F-498D-B98E-0A465A84F3BC}"/>
    <cellStyle name="_ELIMINAR-COM_solicita datos para el 2007-minedu remitio 2" xfId="2735" xr:uid="{D6581A2E-D19E-471F-ABD5-AA2925D7E1C0}"/>
    <cellStyle name="_ELIMINAR-COM_solicita datos para el 2007-minedu remitio 2 2" xfId="2736" xr:uid="{5C16D7B2-9D84-45B0-8E8B-F52E792C4129}"/>
    <cellStyle name="_ELIMINAR-COM_solicita datos para el 2007-minedu remitio 3" xfId="2737" xr:uid="{DFDC1E0A-D33C-4F9E-B0E1-5E92868F42CA}"/>
    <cellStyle name="_ELIMINAR-COM_solicita datos para el 2007-minedu remitio 3 2" xfId="2738" xr:uid="{8CD9425C-D89C-480F-8A71-7363994717AA}"/>
    <cellStyle name="_eliminar-compendio" xfId="2739" xr:uid="{B55E7DBC-B83B-4E0E-95DC-B4BB3FA10892}"/>
    <cellStyle name="_eliminar-compendio 2" xfId="2740" xr:uid="{1EEBEFE7-AE8C-4FC3-A98C-1E1BD0C21611}"/>
    <cellStyle name="_eliminar-compendio 2 2" xfId="2741" xr:uid="{F180BE00-114E-48A4-954E-ECBE69CBA3DB}"/>
    <cellStyle name="_eliminar-compendio 3" xfId="2742" xr:uid="{4A289477-0C96-47BF-9448-BFD941E83573}"/>
    <cellStyle name="_eliminar-compendio 3 2" xfId="2743" xr:uid="{F7460F10-0337-43EE-AC22-B03D8D3EBEBB}"/>
    <cellStyle name="_eliminar-compendio_1-UIRN-UTSIGnov-2008" xfId="2744" xr:uid="{351D9609-D462-4CD3-9F4D-457D03F59DEC}"/>
    <cellStyle name="_eliminar-compendio_1-UIRN-UTSIGnov-2008 2" xfId="2745" xr:uid="{D5F26519-7F86-4703-9954-966B4C80F4F3}"/>
    <cellStyle name="_eliminar-compendio_1-UIRN-UTSIGnov-2008 2 2" xfId="2746" xr:uid="{EC0E14E0-3724-4C4D-B802-7D458A1FFA9B}"/>
    <cellStyle name="_eliminar-compendio_1-UIRN-UTSIGnov-2008 3" xfId="2747" xr:uid="{3FE8C8B0-1921-403C-A839-B933E00A7C09}"/>
    <cellStyle name="_eliminar-compendio_1-UIRN-UTSIGnov-2008 3 2" xfId="2748" xr:uid="{DBF0E0E4-55A6-45FB-865C-402230AFDABC}"/>
    <cellStyle name="_eliminar-compendio_1-UIRN-UTSIGnov-2008_GRAFICOS ODM" xfId="2749" xr:uid="{A6131C68-759A-40DF-908B-19293BC0BA9A}"/>
    <cellStyle name="_eliminar-compendio_1-UIRN-UTSIGnov-2008_GRAFICOS ODM 2" xfId="2750" xr:uid="{43575434-3249-4F69-B3B5-D32A90E123F3}"/>
    <cellStyle name="_eliminar-compendio_CUAD-TEXTO_" xfId="2756" xr:uid="{F2A4B4CE-BA00-475B-AEA1-E4EDED01E35D}"/>
    <cellStyle name="_eliminar-compendio_CUAD-TEXTO_ 2" xfId="2757" xr:uid="{F59BD9FB-E093-4D3D-962A-6DC6E792B318}"/>
    <cellStyle name="_eliminar-compendio_CUAD-TEXTO_ 2 2" xfId="2758" xr:uid="{3F8863A8-742B-42A6-A29F-F7DE1053112C}"/>
    <cellStyle name="_eliminar-compendio_CUAD-TEXTO_ 3" xfId="2759" xr:uid="{7E9B285B-357C-4D02-A941-C715B3E8F24F}"/>
    <cellStyle name="_eliminar-compendio_CUAD-TEXTO_ 3 2" xfId="2760" xr:uid="{5ABC4039-E3CF-491C-A260-645C12F08C84}"/>
    <cellStyle name="_eliminar-compendio_cuadros adicionales de brechas2002 y 2008 (2)" xfId="2751" xr:uid="{584ECF68-B071-4887-B30E-5DA9F19767C3}"/>
    <cellStyle name="_eliminar-compendio_cuadros adicionales de brechas2002 y 2008 (2) 2" xfId="2752" xr:uid="{5C52A4CD-F386-471E-952D-0E11E16F1304}"/>
    <cellStyle name="_eliminar-compendio_cuadros adicionales de brechas2002 y 2008 (2) 2 2" xfId="2753" xr:uid="{54B7DD9C-D729-45BA-A1B0-C320B75ED7F8}"/>
    <cellStyle name="_eliminar-compendio_cuadros adicionales de brechas2002 y 2008 (2) 3" xfId="2754" xr:uid="{236E60A0-A4E6-455C-9264-C48B7CC7F1EB}"/>
    <cellStyle name="_eliminar-compendio_cuadros adicionales de brechas2002 y 2008 (2) 3 2" xfId="2755" xr:uid="{910D48B5-2A9E-48E4-94D6-CF012E4AAF64}"/>
    <cellStyle name="_eliminar-compendio_GRAFICOS ODM" xfId="2761" xr:uid="{5A7035DB-8C6C-4A6D-9EF7-B4994CE00484}"/>
    <cellStyle name="_eliminar-compendio_GRAFICOS ODM 2" xfId="2762" xr:uid="{57A53DB2-03CC-46C8-96C8-FD486F837B5F}"/>
    <cellStyle name="_eliminar-compendio_Libro2" xfId="2763" xr:uid="{3A976343-AFDE-497C-9DF7-69AB21DCE3A2}"/>
    <cellStyle name="_eliminar-compendio_Libro2 2" xfId="2764" xr:uid="{C50C1E89-3FC4-47A6-9F8A-68F28C178096}"/>
    <cellStyle name="_eliminar-compendio_Libro2 2 2" xfId="2765" xr:uid="{18EA21DD-E05D-4788-BED2-8C7805BB5F60}"/>
    <cellStyle name="_eliminar-compendio_Libro2 3" xfId="2766" xr:uid="{C4B815D7-8A14-4985-ACAF-4A649B0F4D07}"/>
    <cellStyle name="_eliminar-compendio_Libro2 3 2" xfId="2767" xr:uid="{4DB618A1-9AFA-44E9-B08F-3F17B8F732F5}"/>
    <cellStyle name="_eliminar-compendio_solicita datos para el 2007-minedu remitio" xfId="2768" xr:uid="{19C46672-D30C-47FC-B15D-776C746C2082}"/>
    <cellStyle name="_eliminar-compendio_solicita datos para el 2007-minedu remitio 2" xfId="2769" xr:uid="{90D37C90-B3F6-4B5B-9FC0-6A09F601FDCE}"/>
    <cellStyle name="_eliminar-compendio_solicita datos para el 2007-minedu remitio 2 2" xfId="2770" xr:uid="{63DA18D4-0518-43F0-87D8-CB6CA557A800}"/>
    <cellStyle name="_eliminar-compendio_solicita datos para el 2007-minedu remitio 3" xfId="2771" xr:uid="{82334DD9-6DE6-4C19-B905-0CBD4777C94B}"/>
    <cellStyle name="_eliminar-compendio_solicita datos para el 2007-minedu remitio 3 2" xfId="2772" xr:uid="{8DFDA020-A01B-427B-980D-4F40F7239A73}"/>
    <cellStyle name="_exell-indic-sh" xfId="2773" xr:uid="{814F8D64-7124-4EC5-A509-093DBCC418F3}"/>
    <cellStyle name="_exell-indic-sh 2" xfId="2774" xr:uid="{DFE46EBC-7BA8-47A8-A46A-A8B9B25847C4}"/>
    <cellStyle name="_exell-indic-sh 2 2" xfId="2775" xr:uid="{F120ACBA-4122-4F8A-8AA1-A4A3E2185DEC}"/>
    <cellStyle name="_exell-indic-sh 3" xfId="2776" xr:uid="{2CFC6AF3-EB17-4265-B7A2-187CA119FAA1}"/>
    <cellStyle name="_exell-indic-sh 3 2" xfId="2777" xr:uid="{41AE8F5F-1590-42FD-974E-05E832B11379}"/>
    <cellStyle name="_exell-indic-sh_CUAD-TEXTO_" xfId="2783" xr:uid="{0D119C98-8F8C-491A-B807-4116DD4D86E4}"/>
    <cellStyle name="_exell-indic-sh_CUAD-TEXTO_ 2" xfId="2784" xr:uid="{E89075B5-7FC6-43F7-ABAC-A8EB15C523C5}"/>
    <cellStyle name="_exell-indic-sh_CUAD-TEXTO_ 2 2" xfId="2785" xr:uid="{1019ACF1-74AB-4422-BAFE-B73D0AF00BC5}"/>
    <cellStyle name="_exell-indic-sh_CUAD-TEXTO_ 3" xfId="2786" xr:uid="{E6B13450-2384-4469-809E-E031A4A5C776}"/>
    <cellStyle name="_exell-indic-sh_CUAD-TEXTO_ 3 2" xfId="2787" xr:uid="{2331E654-E596-4CDE-8279-42A0FD0A468F}"/>
    <cellStyle name="_exell-indic-sh_cuadros adicionales de brechas2002 y 2008 (2)" xfId="2778" xr:uid="{A2180D1E-2A15-4BF9-97AB-396A095D7EFF}"/>
    <cellStyle name="_exell-indic-sh_cuadros adicionales de brechas2002 y 2008 (2) 2" xfId="2779" xr:uid="{36BE576F-EB1D-45A9-BD08-B7AD2C76E1B3}"/>
    <cellStyle name="_exell-indic-sh_cuadros adicionales de brechas2002 y 2008 (2) 2 2" xfId="2780" xr:uid="{487D6A44-369E-4694-85B5-5697ACF5F501}"/>
    <cellStyle name="_exell-indic-sh_cuadros adicionales de brechas2002 y 2008 (2) 3" xfId="2781" xr:uid="{64122A46-457D-47EA-BA81-B36BD4A6E2F1}"/>
    <cellStyle name="_exell-indic-sh_cuadros adicionales de brechas2002 y 2008 (2) 3 2" xfId="2782" xr:uid="{C7E8D3BA-F299-4B5F-A122-D29C9A49EA26}"/>
    <cellStyle name="_exell-indic-sh_GRAFICOS ODM" xfId="2788" xr:uid="{B1A10C3E-0FC2-46E0-9E95-F2F77BDD8982}"/>
    <cellStyle name="_exell-indic-sh_GRAFICOS ODM 2" xfId="2789" xr:uid="{0F40AFE0-348E-4AF8-A9B0-C406A5CB2025}"/>
    <cellStyle name="_exell-indic-sh_Libro2" xfId="2790" xr:uid="{887FC1BC-A476-46E3-806D-19EB7DC7D08A}"/>
    <cellStyle name="_exell-indic-sh_Libro2 2" xfId="2791" xr:uid="{E96C58DF-37D9-44CF-BAE9-CD2CA9008B00}"/>
    <cellStyle name="_exell-indic-sh_Libro2 2 2" xfId="2792" xr:uid="{E1B0362A-6792-4B14-8F54-FE00D9ABA46F}"/>
    <cellStyle name="_exell-indic-sh_Libro2 3" xfId="2793" xr:uid="{93079251-62AD-4A65-9B4B-180EF9CAA178}"/>
    <cellStyle name="_exell-indic-sh_Libro2 3 2" xfId="2794" xr:uid="{63B58318-A5CE-4CA4-8291-8ECBAF97FC20}"/>
    <cellStyle name="_exell-indic-sh_solicita datos para el 2007-minedu remitio" xfId="2795" xr:uid="{C1161A46-5D66-4D78-B1BF-1CCE5A58A569}"/>
    <cellStyle name="_exell-indic-sh_solicita datos para el 2007-minedu remitio 2" xfId="2796" xr:uid="{CA5FF128-AF1C-4648-9F53-119D6DD1ED71}"/>
    <cellStyle name="_exell-indic-sh_solicita datos para el 2007-minedu remitio 2 2" xfId="2797" xr:uid="{774A31F2-C13F-4808-9B51-D5CE439AEBB1}"/>
    <cellStyle name="_exell-indic-sh_solicita datos para el 2007-minedu remitio 3" xfId="2798" xr:uid="{75FBBD9D-2128-42DB-86B8-BE610DF84F2C}"/>
    <cellStyle name="_exell-indic-sh_solicita datos para el 2007-minedu remitio 3 2" xfId="2799" xr:uid="{9F6916DA-0CA2-4BDE-A256-41DF7E3A079F}"/>
    <cellStyle name="_GES-AMB-considerar" xfId="2800" xr:uid="{479E91CC-AEA9-48F4-917B-74F7A7C56B39}"/>
    <cellStyle name="_GES-AMB-considerar 2" xfId="2801" xr:uid="{5BC341C2-2350-485C-833B-8C8BBFF2E0BE}"/>
    <cellStyle name="_GES-AMB-considerar 2 2" xfId="2802" xr:uid="{C255C03C-0B7E-4652-8BFA-81DBC9F5F5CD}"/>
    <cellStyle name="_GES-AMB-considerar 3" xfId="2803" xr:uid="{077039A3-0F91-4760-B06F-4FC68F6C6112}"/>
    <cellStyle name="_GES-AMB-considerar 3 2" xfId="2804" xr:uid="{E0410866-61C5-4025-9729-9CDD915370A6}"/>
    <cellStyle name="_GES-AMB-considerar_1-UIRN-UTSIGnov-2008" xfId="2805" xr:uid="{8906F63D-0228-4B85-AB76-1AC5385CA391}"/>
    <cellStyle name="_GES-AMB-considerar_1-UIRN-UTSIGnov-2008 2" xfId="2806" xr:uid="{BD65888E-87C5-4559-8949-D252D37E96ED}"/>
    <cellStyle name="_GES-AMB-considerar_1-UIRN-UTSIGnov-2008 2 2" xfId="2807" xr:uid="{84C64DF3-A8C7-4580-9770-C14118201F8E}"/>
    <cellStyle name="_GES-AMB-considerar_1-UIRN-UTSIGnov-2008 3" xfId="2808" xr:uid="{166122AD-F8ED-4C2C-B7AD-F1F95BE86F26}"/>
    <cellStyle name="_GES-AMB-considerar_1-UIRN-UTSIGnov-2008 3 2" xfId="2809" xr:uid="{889F6093-0853-4B75-8306-D836EB57CFD3}"/>
    <cellStyle name="_GES-AMB-considerar_1-UIRN-UTSIGnov-2008_GRAFICOS ODM" xfId="2810" xr:uid="{BDDDC44F-4864-4B96-82BF-3E6BE39318CD}"/>
    <cellStyle name="_GES-AMB-considerar_1-UIRN-UTSIGnov-2008_GRAFICOS ODM 2" xfId="2811" xr:uid="{8E5DD67F-312D-4203-B241-1750E80E2299}"/>
    <cellStyle name="_GES-AMB-considerar_CUAD-TEXTO_" xfId="2817" xr:uid="{7F4D61CB-BEAD-4B77-B59E-FE832ECA4033}"/>
    <cellStyle name="_GES-AMB-considerar_CUAD-TEXTO_ 2" xfId="2818" xr:uid="{A52F37A6-C572-4233-A9D9-7FE87B79AE16}"/>
    <cellStyle name="_GES-AMB-considerar_CUAD-TEXTO_ 2 2" xfId="2819" xr:uid="{5132A085-76F1-415A-9289-2D54DCB306D6}"/>
    <cellStyle name="_GES-AMB-considerar_CUAD-TEXTO_ 3" xfId="2820" xr:uid="{12848AD4-30A1-4CE8-9023-51823497145D}"/>
    <cellStyle name="_GES-AMB-considerar_CUAD-TEXTO_ 3 2" xfId="2821" xr:uid="{9ECC91B1-94EA-4A9C-8208-8A23C25B37C9}"/>
    <cellStyle name="_GES-AMB-considerar_cuadros adicionales de brechas2002 y 2008 (2)" xfId="2812" xr:uid="{8C280511-2F84-44FC-ABDC-C0A80940AEE7}"/>
    <cellStyle name="_GES-AMB-considerar_cuadros adicionales de brechas2002 y 2008 (2) 2" xfId="2813" xr:uid="{1BA83B5E-8DAE-4E6F-BA26-341C218E870E}"/>
    <cellStyle name="_GES-AMB-considerar_cuadros adicionales de brechas2002 y 2008 (2) 2 2" xfId="2814" xr:uid="{8B8BDCCE-EC60-4206-87F5-225DC33BEB71}"/>
    <cellStyle name="_GES-AMB-considerar_cuadros adicionales de brechas2002 y 2008 (2) 3" xfId="2815" xr:uid="{C8965720-8F50-463E-AD58-A7083BED2DFF}"/>
    <cellStyle name="_GES-AMB-considerar_cuadros adicionales de brechas2002 y 2008 (2) 3 2" xfId="2816" xr:uid="{B0A9F713-8A30-4117-B474-AAC6A9009CF8}"/>
    <cellStyle name="_GES-AMB-considerar_GRAFICOS ODM" xfId="2822" xr:uid="{AE9F0FFF-2618-4801-AA60-F25A6FE35BE4}"/>
    <cellStyle name="_GES-AMB-considerar_GRAFICOS ODM 2" xfId="2823" xr:uid="{59F8ECE4-18B6-462C-A2DB-955CDDFB5032}"/>
    <cellStyle name="_GES-AMB-considerar_Libro2" xfId="2824" xr:uid="{605D90AE-2AF3-4F51-A9A3-F179F143930D}"/>
    <cellStyle name="_GES-AMB-considerar_Libro2 2" xfId="2825" xr:uid="{CABFE7A4-78BF-4CC5-9693-8FBA265DB060}"/>
    <cellStyle name="_GES-AMB-considerar_Libro2 2 2" xfId="2826" xr:uid="{A8D202BE-449F-4505-8CFF-1E1ECF96AE37}"/>
    <cellStyle name="_GES-AMB-considerar_Libro2 3" xfId="2827" xr:uid="{7E4C1041-E91A-4CBB-B75B-B0CCC158D0B0}"/>
    <cellStyle name="_GES-AMB-considerar_Libro2 3 2" xfId="2828" xr:uid="{C0A976F3-618E-4F46-ABF5-E59E72D198A2}"/>
    <cellStyle name="_GES-AMB-considerar_solicita datos para el 2007-minedu remitio" xfId="2829" xr:uid="{B353DD9B-5F74-4CF9-A908-9710B476A6EF}"/>
    <cellStyle name="_GES-AMB-considerar_solicita datos para el 2007-minedu remitio 2" xfId="2830" xr:uid="{2C1D20FA-E065-4090-B0AA-854188CDEB8E}"/>
    <cellStyle name="_GES-AMB-considerar_solicita datos para el 2007-minedu remitio 2 2" xfId="2831" xr:uid="{870CABA1-B17E-4F55-92BA-EF490704DAE1}"/>
    <cellStyle name="_GES-AMB-considerar_solicita datos para el 2007-minedu remitio 3" xfId="2832" xr:uid="{26D2A94E-4C46-4B74-8454-8ECBA01612E5}"/>
    <cellStyle name="_GES-AMB-considerar_solicita datos para el 2007-minedu remitio 3 2" xfId="2833" xr:uid="{92788A64-C7AF-46B8-B44D-2B4DB5822DE5}"/>
    <cellStyle name="_graficos-texto-16-03" xfId="2834" xr:uid="{96130557-A8AE-4350-B310-C5A8AA49F892}"/>
    <cellStyle name="_graficos-texto-16-03 2" xfId="2835" xr:uid="{DD0F507D-1A9B-4FA7-890D-EC580C638836}"/>
    <cellStyle name="_graficos-texto-16-03 2 2" xfId="2836" xr:uid="{106B842E-BDAE-45BB-9405-42DAA95215E6}"/>
    <cellStyle name="_graficos-texto-16-03 3" xfId="2837" xr:uid="{052902E6-3AE4-4154-88AE-8A1ABC2A55AA}"/>
    <cellStyle name="_graficos-texto-16-03 3 2" xfId="2838" xr:uid="{2EAAB3E4-F116-4090-A836-803F86B610F2}"/>
    <cellStyle name="_graficos-texto-16-03_CUAD-TEXTO_" xfId="2844" xr:uid="{4126CC77-F0AD-425D-A72A-221BB2D23EA4}"/>
    <cellStyle name="_graficos-texto-16-03_CUAD-TEXTO_ 2" xfId="2845" xr:uid="{90DBF601-1824-47A3-A85F-E1581A16E75A}"/>
    <cellStyle name="_graficos-texto-16-03_CUAD-TEXTO_ 2 2" xfId="2846" xr:uid="{F317D733-8A86-4274-BC43-3E6B97CFBBC1}"/>
    <cellStyle name="_graficos-texto-16-03_CUAD-TEXTO_ 3" xfId="2847" xr:uid="{39E843FD-BB2B-475A-9E35-BBE76866CF25}"/>
    <cellStyle name="_graficos-texto-16-03_CUAD-TEXTO_ 3 2" xfId="2848" xr:uid="{4614B684-DC44-43D2-9556-EC6EC097698F}"/>
    <cellStyle name="_graficos-texto-16-03_cuadros adicionales de brechas2002 y 2008 (2)" xfId="2839" xr:uid="{95ACD27B-885C-4CF4-86BF-DADBCA9EABD7}"/>
    <cellStyle name="_graficos-texto-16-03_cuadros adicionales de brechas2002 y 2008 (2) 2" xfId="2840" xr:uid="{4CC234B5-02CA-462C-9145-9F8DCDACBFCC}"/>
    <cellStyle name="_graficos-texto-16-03_cuadros adicionales de brechas2002 y 2008 (2) 2 2" xfId="2841" xr:uid="{F64A5781-5B71-4039-97BD-C5CFA5A9A1F3}"/>
    <cellStyle name="_graficos-texto-16-03_cuadros adicionales de brechas2002 y 2008 (2) 3" xfId="2842" xr:uid="{5C0C4D8F-D1A6-4049-9EE6-9A22D68A24D7}"/>
    <cellStyle name="_graficos-texto-16-03_cuadros adicionales de brechas2002 y 2008 (2) 3 2" xfId="2843" xr:uid="{C3A84F58-D2A5-4C8E-B61B-A464F407EAB1}"/>
    <cellStyle name="_graficos-texto-16-03_GRAFICOS ODM" xfId="2849" xr:uid="{1D1C5CD4-5543-4CC8-A4B9-3833C9DED0C7}"/>
    <cellStyle name="_graficos-texto-16-03_GRAFICOS ODM 2" xfId="2850" xr:uid="{7C756328-F5DF-49F4-8F1F-75059385248C}"/>
    <cellStyle name="_graficos-texto-16-03_Libro2" xfId="2851" xr:uid="{53B175C8-5467-466F-8C73-8345FED68A29}"/>
    <cellStyle name="_graficos-texto-16-03_Libro2 2" xfId="2852" xr:uid="{62EEA721-2B95-48EF-AD0F-EE20F3339AA9}"/>
    <cellStyle name="_graficos-texto-16-03_Libro2 2 2" xfId="2853" xr:uid="{DC2A5109-7175-44BF-9E29-F71A58AC4D15}"/>
    <cellStyle name="_graficos-texto-16-03_Libro2 3" xfId="2854" xr:uid="{8AADAB43-FA7E-44D1-8C61-A0D0D0B4DFE8}"/>
    <cellStyle name="_graficos-texto-16-03_Libro2 3 2" xfId="2855" xr:uid="{471F1299-270D-44FF-8905-3951A1FC791C}"/>
    <cellStyle name="_graficos-texto-16-03_solicita datos para el 2007-minedu remitio" xfId="2856" xr:uid="{D323DBE1-B96F-41DC-BE31-D033D65950A9}"/>
    <cellStyle name="_graficos-texto-16-03_solicita datos para el 2007-minedu remitio 2" xfId="2857" xr:uid="{BD069881-EA3C-4EAD-B7E4-8ACA81DE81B9}"/>
    <cellStyle name="_graficos-texto-16-03_solicita datos para el 2007-minedu remitio 2 2" xfId="2858" xr:uid="{6B9486AB-AC58-4B5A-A622-FFE77C3DD946}"/>
    <cellStyle name="_graficos-texto-16-03_solicita datos para el 2007-minedu remitio 3" xfId="2859" xr:uid="{B8413C8F-3B7B-4012-86B7-3C4EE4AFA0F9}"/>
    <cellStyle name="_graficos-texto-16-03_solicita datos para el 2007-minedu remitio 3 2" xfId="2860" xr:uid="{3746B9AD-F145-4B75-922B-1E597199F2F2}"/>
    <cellStyle name="_Hoja1" xfId="10" xr:uid="{83ABBDE3-4844-45EE-AB54-4EDB416370AE}"/>
    <cellStyle name="_Hoja1 (2)" xfId="2861" xr:uid="{5CEAE633-5628-494C-A7C8-AD6BB13FD0C2}"/>
    <cellStyle name="_Hoja1 (2) 2" xfId="2862" xr:uid="{23949525-2684-4750-BFC0-F3C29C2C792D}"/>
    <cellStyle name="_Hoja1 (2) 2 2" xfId="2863" xr:uid="{63C74F19-B9B5-4785-98B1-F8ACE515428D}"/>
    <cellStyle name="_Hoja1 (2) 3" xfId="2864" xr:uid="{9BC14C4F-2EEF-424A-8078-08862191A802}"/>
    <cellStyle name="_Hoja1 (2) 3 2" xfId="2865" xr:uid="{D0B22F36-4CA5-4A3A-B068-040EC0EBC83F}"/>
    <cellStyle name="_Hoja1 (2)_CUAD-TEXTO_" xfId="2871" xr:uid="{A31B7669-6862-4409-80E2-5114EC60CD86}"/>
    <cellStyle name="_Hoja1 (2)_CUAD-TEXTO_ 2" xfId="2872" xr:uid="{4F4280FF-449D-417F-B667-B0D7519E4B50}"/>
    <cellStyle name="_Hoja1 (2)_CUAD-TEXTO_ 2 2" xfId="2873" xr:uid="{4F26B5ED-9D24-4CF7-9A6F-A69A5675B6FC}"/>
    <cellStyle name="_Hoja1 (2)_CUAD-TEXTO_ 3" xfId="2874" xr:uid="{BCD03EB7-4F27-4513-B026-45575B5A7A80}"/>
    <cellStyle name="_Hoja1 (2)_CUAD-TEXTO_ 3 2" xfId="2875" xr:uid="{35025E58-4F45-47BC-863B-1F1D31C253BD}"/>
    <cellStyle name="_Hoja1 (2)_cuadros adicionales de brechas2002 y 2008 (2)" xfId="2866" xr:uid="{ADAB4E95-CE18-4ECD-9691-33A2362218E1}"/>
    <cellStyle name="_Hoja1 (2)_cuadros adicionales de brechas2002 y 2008 (2) 2" xfId="2867" xr:uid="{089970B5-6B0C-4D48-98EE-459E2A8BE11C}"/>
    <cellStyle name="_Hoja1 (2)_cuadros adicionales de brechas2002 y 2008 (2) 2 2" xfId="2868" xr:uid="{D825A87E-D970-4E93-B831-761A0A912F83}"/>
    <cellStyle name="_Hoja1 (2)_cuadros adicionales de brechas2002 y 2008 (2) 3" xfId="2869" xr:uid="{947F496F-2266-44D5-BA50-B84078EEDEE4}"/>
    <cellStyle name="_Hoja1 (2)_cuadros adicionales de brechas2002 y 2008 (2) 3 2" xfId="2870" xr:uid="{D1621DF6-A23E-4178-B7B0-2D99BDC8DFBA}"/>
    <cellStyle name="_Hoja1 (2)_GRAFICOS ODM" xfId="2876" xr:uid="{76A7C901-5A0A-4B8A-8475-F2B930011EB7}"/>
    <cellStyle name="_Hoja1 (2)_GRAFICOS ODM 2" xfId="2877" xr:uid="{0FF7FA84-7768-4056-A0F5-3A8E8FEDE82C}"/>
    <cellStyle name="_Hoja1 (2)_Libro2" xfId="2878" xr:uid="{08D2E634-B37B-4542-A0BB-9F704366A4A2}"/>
    <cellStyle name="_Hoja1 (2)_Libro2 2" xfId="2879" xr:uid="{A2EA25C2-86CC-4954-9E33-8F38DEB8026E}"/>
    <cellStyle name="_Hoja1 (2)_Libro2 2 2" xfId="2880" xr:uid="{4FB0C0F3-4364-4135-BC92-663CC87BFED4}"/>
    <cellStyle name="_Hoja1 (2)_Libro2 3" xfId="2881" xr:uid="{ADE7D3EE-77C4-4411-B931-DE0E587B6A06}"/>
    <cellStyle name="_Hoja1 (2)_Libro2 3 2" xfId="2882" xr:uid="{B7E96EE0-9FE0-47AE-A53B-CCD0F5FBF1BE}"/>
    <cellStyle name="_Hoja1 (2)_solicita datos para el 2007-minedu remitio" xfId="2883" xr:uid="{BE969A9B-91C3-4C49-A7B1-3B84D7F1F0BD}"/>
    <cellStyle name="_Hoja1 (2)_solicita datos para el 2007-minedu remitio 2" xfId="2884" xr:uid="{470F0013-67E8-4F13-A78A-162B52332180}"/>
    <cellStyle name="_Hoja1 (2)_solicita datos para el 2007-minedu remitio 2 2" xfId="2885" xr:uid="{83ED7163-CD0E-4CF4-8BC3-926A3C45944B}"/>
    <cellStyle name="_Hoja1 (2)_solicita datos para el 2007-minedu remitio 3" xfId="2886" xr:uid="{F3CB2583-AD8D-4789-96CD-329E5F6F8EA3}"/>
    <cellStyle name="_Hoja1 (2)_solicita datos para el 2007-minedu remitio 3 2" xfId="2887" xr:uid="{B5BA964D-4846-48A8-B48E-B67056C46095}"/>
    <cellStyle name="_Hoja1 10" xfId="2888" xr:uid="{F3DA56DF-C235-44C5-991A-C26C5A2E4002}"/>
    <cellStyle name="_Hoja1 10 2" xfId="2889" xr:uid="{F0E33067-3BCC-4CEE-B8D2-03823E518A97}"/>
    <cellStyle name="_Hoja1 10 2 2" xfId="2890" xr:uid="{E16594B2-A33B-48B1-A664-2AFDFCB97457}"/>
    <cellStyle name="_Hoja1 10 3" xfId="2891" xr:uid="{6239221E-860B-464D-ACC5-52CBE27AD3B7}"/>
    <cellStyle name="_Hoja1 11" xfId="2892" xr:uid="{4A80CE6F-2ACC-49EC-8C5B-BAA65E5F033E}"/>
    <cellStyle name="_Hoja1 11 2" xfId="2893" xr:uid="{522E55EE-7933-4291-9275-D7874ECDC3E4}"/>
    <cellStyle name="_Hoja1 11 2 2" xfId="2894" xr:uid="{651AA10F-7837-4E6F-87BE-C589FB276DF5}"/>
    <cellStyle name="_Hoja1 11 3" xfId="2895" xr:uid="{DD15FE13-8993-4679-8C8D-E59839108240}"/>
    <cellStyle name="_Hoja1 12" xfId="2896" xr:uid="{7BAB215C-FB08-4F14-8BD9-A08F6E15FE50}"/>
    <cellStyle name="_Hoja1 12 2" xfId="2897" xr:uid="{E99F76EA-3CA6-41C9-9BDB-0BB5D92505A6}"/>
    <cellStyle name="_Hoja1 12 2 2" xfId="2898" xr:uid="{45EA2286-860E-42F5-8472-2C7E0A0BD44B}"/>
    <cellStyle name="_Hoja1 12 3" xfId="2899" xr:uid="{B8BE29E0-F7D9-4CC1-97DB-2EB21A2A3071}"/>
    <cellStyle name="_Hoja1 13" xfId="2900" xr:uid="{316EACD0-6EC9-4A91-8EAC-B957B21474DC}"/>
    <cellStyle name="_Hoja1 13 2" xfId="2901" xr:uid="{5F7418AF-568F-4B1D-ACC9-28A500C02A9B}"/>
    <cellStyle name="_Hoja1 14" xfId="2902" xr:uid="{D2101085-756D-4FD6-BC84-143978ADCCD6}"/>
    <cellStyle name="_Hoja1 14 2" xfId="2903" xr:uid="{E00235B1-DBA9-47DD-9D97-AF47B26EE8A7}"/>
    <cellStyle name="_Hoja1 15" xfId="2904" xr:uid="{59887497-F1F1-4918-BC69-ACC513226A75}"/>
    <cellStyle name="_Hoja1 15 2" xfId="2905" xr:uid="{F3517CCE-8A7C-4C1C-8F6C-C45492E476F8}"/>
    <cellStyle name="_Hoja1 16" xfId="2906" xr:uid="{C206A28A-6CA6-478D-94B9-2A38CD67D903}"/>
    <cellStyle name="_Hoja1 16 2" xfId="2907" xr:uid="{E01D8F6D-CE5E-4CF5-B7AF-7DC85226509F}"/>
    <cellStyle name="_Hoja1 17" xfId="2908" xr:uid="{FDB4B298-DF5C-4A6B-9353-F5A898444F0A}"/>
    <cellStyle name="_Hoja1 17 2" xfId="2909" xr:uid="{7AA5EC39-27B6-4141-A057-E579777CA54D}"/>
    <cellStyle name="_Hoja1 18" xfId="2910" xr:uid="{00F26D70-B80E-4611-BE7E-5E893D6413B2}"/>
    <cellStyle name="_Hoja1 18 2" xfId="2911" xr:uid="{E1F26C68-B4EB-48BA-85A4-56C910FA2007}"/>
    <cellStyle name="_Hoja1 19" xfId="2912" xr:uid="{2D035CA4-39FA-4294-B6B6-BF6F6F9DE6F0}"/>
    <cellStyle name="_Hoja1 19 2" xfId="2913" xr:uid="{198B6536-9E5B-409C-8A29-DCC8BA705FDB}"/>
    <cellStyle name="_Hoja1 2" xfId="136" xr:uid="{274105DA-B7B5-4C48-80B8-004C26E9CC21}"/>
    <cellStyle name="_Hoja1 2 2" xfId="2914" xr:uid="{8CEA7F0B-786F-4BDB-8EE0-9877AE23FEF1}"/>
    <cellStyle name="_Hoja1 2 2 2" xfId="2915" xr:uid="{6352AA80-AD0D-467E-B8E8-DF133A3895F6}"/>
    <cellStyle name="_Hoja1 2 3" xfId="2916" xr:uid="{479D2B2D-DF64-49CF-B715-60B106437952}"/>
    <cellStyle name="_Hoja1 3" xfId="2917" xr:uid="{A1B22796-8473-48F3-8045-5DECCB5D3B02}"/>
    <cellStyle name="_Hoja1 3 2" xfId="2918" xr:uid="{07D34740-9C5E-4A52-B742-8028AF6FF51F}"/>
    <cellStyle name="_Hoja1 3 2 2" xfId="2919" xr:uid="{ED698C7E-588F-4581-A885-D8FC9BC8568A}"/>
    <cellStyle name="_Hoja1 3 3" xfId="2920" xr:uid="{E86CD9A6-3593-454E-8A05-68163C9702BD}"/>
    <cellStyle name="_Hoja1 4" xfId="2921" xr:uid="{E987131E-7659-4554-BD8A-755EA88119C9}"/>
    <cellStyle name="_Hoja1 4 2" xfId="2922" xr:uid="{E2F18EC1-22FF-4B21-B05B-8887395B1EC4}"/>
    <cellStyle name="_Hoja1 4 2 2" xfId="2923" xr:uid="{935B1C09-0CEC-493F-B90B-8DD5B7CAA2EA}"/>
    <cellStyle name="_Hoja1 4 3" xfId="2924" xr:uid="{7ED03753-1450-46BF-AC64-F5D89EA66402}"/>
    <cellStyle name="_Hoja1 5" xfId="2925" xr:uid="{D1F1933F-5AF5-4DB8-8F56-7EF17D427751}"/>
    <cellStyle name="_Hoja1 5 2" xfId="2926" xr:uid="{7E87B3D3-9891-48F7-A586-81DB9E97231E}"/>
    <cellStyle name="_Hoja1 5 2 2" xfId="2927" xr:uid="{F246FF4C-24D4-4E5E-928B-E319552ACC77}"/>
    <cellStyle name="_Hoja1 5 3" xfId="2928" xr:uid="{30F34C7F-0AD1-4D93-AC41-1EB5ACB04A2C}"/>
    <cellStyle name="_Hoja1 6" xfId="2929" xr:uid="{62CC457F-09B3-49F5-AACF-C4D0DD30F5EE}"/>
    <cellStyle name="_Hoja1 6 2" xfId="2930" xr:uid="{F95042BF-31BA-48E2-89B5-93321EB976B0}"/>
    <cellStyle name="_Hoja1 6 2 2" xfId="2931" xr:uid="{53F81C07-0779-4D1E-85C8-EA30A808C643}"/>
    <cellStyle name="_Hoja1 6 3" xfId="2932" xr:uid="{63D3080A-B6F3-48CC-9AF3-CDCB1D3BAB28}"/>
    <cellStyle name="_Hoja1 7" xfId="2933" xr:uid="{9009EB2D-67C0-4B11-A6CB-BDFBA18862E1}"/>
    <cellStyle name="_Hoja1 7 2" xfId="2934" xr:uid="{6BC7FBE0-6AC9-4229-9E37-5171611B325A}"/>
    <cellStyle name="_Hoja1 7 2 2" xfId="2935" xr:uid="{30549C7D-3D37-4A44-9A3D-57AA0DC873EE}"/>
    <cellStyle name="_Hoja1 7 3" xfId="2936" xr:uid="{1F26E7FF-83A5-42CA-A075-798F8D3410A8}"/>
    <cellStyle name="_Hoja1 8" xfId="2937" xr:uid="{E41B9338-CBE3-4764-B9FB-39649184757D}"/>
    <cellStyle name="_Hoja1 8 2" xfId="2938" xr:uid="{AAE180E2-8381-4F7F-B6E0-CF1FA1D1C7FD}"/>
    <cellStyle name="_Hoja1 8 2 2" xfId="2939" xr:uid="{7530BE9F-3CE5-479C-8253-DDDAFE8537E4}"/>
    <cellStyle name="_Hoja1 8 3" xfId="2940" xr:uid="{A22885C1-22F6-4FB0-B671-3B72EFBB65A2}"/>
    <cellStyle name="_Hoja1 9" xfId="2941" xr:uid="{95E6A975-E118-42C0-8013-52E6BBC1FE7B}"/>
    <cellStyle name="_Hoja1 9 2" xfId="2942" xr:uid="{DE994D84-A17C-4782-A451-C53B7CA58395}"/>
    <cellStyle name="_Hoja1 9 2 2" xfId="2943" xr:uid="{B88ACE51-EE6A-4593-A8F5-A93FE9B33612}"/>
    <cellStyle name="_Hoja1 9 3" xfId="2944" xr:uid="{BFD8C79F-7168-46F2-8592-8ED7DBF3C1F5}"/>
    <cellStyle name="_Hoja1_1-UIRN-UTSIGnov-2008" xfId="2945" xr:uid="{A98311F3-819B-4773-8C42-73C50BC0C666}"/>
    <cellStyle name="_Hoja1_1-UIRN-UTSIGnov-2008 2" xfId="2946" xr:uid="{6F08C6AC-B76E-46CA-919C-4AB89C1A292E}"/>
    <cellStyle name="_Hoja1_1-UIRN-UTSIGnov-2008 2 2" xfId="2947" xr:uid="{79CBA97F-0A3F-4D4D-ABED-4428350163DD}"/>
    <cellStyle name="_Hoja1_1-UIRN-UTSIGnov-2008 3" xfId="2948" xr:uid="{3E761E32-0BD6-47DF-8E69-9540149B3F05}"/>
    <cellStyle name="_Hoja1_1-UIRN-UTSIGnov-2008 3 2" xfId="2949" xr:uid="{4F3F74F3-0FC8-4B05-89AC-B55DA51303D6}"/>
    <cellStyle name="_Hoja1_1-UIRN-UTSIGnov-2008_GRAFICOS ODM" xfId="2950" xr:uid="{3711BB38-05C5-4853-AD72-6F7A0ECC9089}"/>
    <cellStyle name="_Hoja1_1-UIRN-UTSIGnov-2008_GRAFICOS ODM 2" xfId="2951" xr:uid="{11F69762-9FE7-419D-8D48-03668765AE38}"/>
    <cellStyle name="_Hoja1_analfabetismo factor 2007 sexo y edad" xfId="2952" xr:uid="{03DF1101-39D4-4CD1-B43F-C04A963AA137}"/>
    <cellStyle name="_Hoja1_analfabetismo factor 2007 sexo y edad 2" xfId="2953" xr:uid="{A7358BBD-AE70-4FED-BE89-8F3618FDC229}"/>
    <cellStyle name="_Hoja1_analfabetismo factor 2007 sexo y edad 2 2" xfId="2954" xr:uid="{B1DFA2DE-C312-4A79-BE52-3CC2E9107EFD}"/>
    <cellStyle name="_Hoja1_analfabetismo factor 2007 sexo y edad 2 2 2" xfId="2955" xr:uid="{CFDFE2AD-9C08-45BC-932D-09F9C8DD3BC7}"/>
    <cellStyle name="_Hoja1_analfabetismo factor 2007 sexo y edad 2 3" xfId="2956" xr:uid="{58DBAA63-931F-4842-AEAC-7C404D70F77C}"/>
    <cellStyle name="_Hoja1_analfabetismo factor 2007 sexo y edad 3" xfId="2957" xr:uid="{8DA904B2-DDB8-42D6-AC5B-F0EF858225DA}"/>
    <cellStyle name="_Hoja1_analfabetismo factor 2007 sexo y edad 3 2" xfId="2958" xr:uid="{BC7B9748-681C-45F5-A2D6-4106497C4230}"/>
    <cellStyle name="_Hoja1_analfabetismo factor 2007 sexo y edad_Cuadros Nor  (2)" xfId="2976" xr:uid="{620DFDA1-305F-43E5-917A-C1EBAD973B18}"/>
    <cellStyle name="_Hoja1_analfabetismo factor 2007 sexo y edad_Cuadros Nor  (2) 2" xfId="2977" xr:uid="{023CE46B-EA88-4A4D-807D-0883055145A2}"/>
    <cellStyle name="_Hoja1_analfabetismo factor 2007 sexo y edad_DEPARTAMENTAL-NUEVO FACTOR 2010" xfId="2978" xr:uid="{12B22049-5BEC-490E-8F34-4471AB6A102C}"/>
    <cellStyle name="_Hoja1_analfabetismo factor 2007 sexo y edad_DEPARTAMENTAL-NUEVO FACTOR 2010 2" xfId="2979" xr:uid="{51FABB63-20A3-4EE2-870F-17C052575EF9}"/>
    <cellStyle name="_Hoja1_analfabetismo factor 2007 sexo y edad_EXCEL-DEPARTAMENTAL-Def" xfId="2980" xr:uid="{52CA5159-B608-4325-93FE-CE1CCE62A825}"/>
    <cellStyle name="_Hoja1_analfabetismo factor 2007 sexo y edad_EXCEL-DEPARTAMENTAL-Def 2" xfId="2981" xr:uid="{18818C34-D52E-4BC8-A2EC-6132D6B9A837}"/>
    <cellStyle name="_Hoja1_analfabetismo factor 2007 sexo y edad_EXCEL-DEPARTAMENTAL-Def2" xfId="2982" xr:uid="{20DC33DA-A7E7-4A02-AC86-4149D2CBB606}"/>
    <cellStyle name="_Hoja1_analfabetismo factor 2007 sexo y edad_EXCEL-DEPARTAMENTAL-Def2 2" xfId="2983" xr:uid="{D6ECE240-43B1-4E03-9BB6-4D8991E777DA}"/>
    <cellStyle name="_Hoja1_analfabetismo factor 2007 sexo y edad_Salud y Pobreza" xfId="2984" xr:uid="{53803242-6E0F-4BB5-BAF7-EE430245FA35}"/>
    <cellStyle name="_Hoja1_analfabetismo factor 2007 sexo y edad_Salud y Pobreza 2" xfId="2985" xr:uid="{AA5964B4-1B76-4636-862E-84C63BBFC344}"/>
    <cellStyle name="_Hoja1_analfabetismo factor 2007 sexo y edad.Norvil" xfId="2959" xr:uid="{48050401-71C5-4C08-89B6-9668D2BEEF04}"/>
    <cellStyle name="_Hoja1_analfabetismo factor 2007 sexo y edad.Norvil 2" xfId="2960" xr:uid="{E7DCDD1A-958E-4F7F-B5FA-FC4BF2D71B72}"/>
    <cellStyle name="_Hoja1_analfabetismo factor 2007 sexo y edad.Norvil 2 2" xfId="2961" xr:uid="{5EDD3FFC-59FE-42C7-85B1-234A2853301A}"/>
    <cellStyle name="_Hoja1_analfabetismo factor 2007 sexo y edad.Norvil 2 2 2" xfId="2962" xr:uid="{DD9A2A4B-2882-4539-A57D-EDBC6B73A0EA}"/>
    <cellStyle name="_Hoja1_analfabetismo factor 2007 sexo y edad.Norvil 2 3" xfId="2963" xr:uid="{389D518E-7BDF-4824-ADAB-438E600F24EC}"/>
    <cellStyle name="_Hoja1_analfabetismo factor 2007 sexo y edad.Norvil 3" xfId="2964" xr:uid="{CE4CB31B-D26E-4580-A69D-A2CBEF25793C}"/>
    <cellStyle name="_Hoja1_analfabetismo factor 2007 sexo y edad.Norvil 3 2" xfId="2965" xr:uid="{82AFE6DD-351E-4787-A888-C800E9054C8F}"/>
    <cellStyle name="_Hoja1_analfabetismo factor 2007 sexo y edad.Norvil_Cuadros Nor  (2)" xfId="2966" xr:uid="{B553143F-67BB-4D1F-BD9A-F0DF8C862E03}"/>
    <cellStyle name="_Hoja1_analfabetismo factor 2007 sexo y edad.Norvil_Cuadros Nor  (2) 2" xfId="2967" xr:uid="{F7BAA6BA-5915-43DD-84D9-E5EDC9D2903B}"/>
    <cellStyle name="_Hoja1_analfabetismo factor 2007 sexo y edad.Norvil_DEPARTAMENTAL-NUEVO FACTOR 2010" xfId="2968" xr:uid="{6A72354F-167E-4F1C-B937-74C2AF900768}"/>
    <cellStyle name="_Hoja1_analfabetismo factor 2007 sexo y edad.Norvil_DEPARTAMENTAL-NUEVO FACTOR 2010 2" xfId="2969" xr:uid="{2C1315D3-F9A8-45A7-B69A-DA29072B82F9}"/>
    <cellStyle name="_Hoja1_analfabetismo factor 2007 sexo y edad.Norvil_EXCEL-DEPARTAMENTAL-Def" xfId="2970" xr:uid="{FCA896CA-4D2C-4A49-AE63-F885AD059F8B}"/>
    <cellStyle name="_Hoja1_analfabetismo factor 2007 sexo y edad.Norvil_EXCEL-DEPARTAMENTAL-Def 2" xfId="2971" xr:uid="{55DA5842-BBE1-4B2A-9241-1871F3E81A6F}"/>
    <cellStyle name="_Hoja1_analfabetismo factor 2007 sexo y edad.Norvil_EXCEL-DEPARTAMENTAL-Def2" xfId="2972" xr:uid="{F8E0775A-BC0A-437A-BE1F-BE7091FFD357}"/>
    <cellStyle name="_Hoja1_analfabetismo factor 2007 sexo y edad.Norvil_EXCEL-DEPARTAMENTAL-Def2 2" xfId="2973" xr:uid="{8673CFD0-AA3B-47F1-ABED-488BCE09E3EF}"/>
    <cellStyle name="_Hoja1_analfabetismo factor 2007 sexo y edad.Norvil_Salud y Pobreza" xfId="2974" xr:uid="{ADE2C61E-93D9-494D-BC81-F39706BECA47}"/>
    <cellStyle name="_Hoja1_analfabetismo factor 2007 sexo y edad.Norvil_Salud y Pobreza 2" xfId="2975" xr:uid="{D532CDF3-DEDE-49B9-B158-DAA504534189}"/>
    <cellStyle name="_Hoja1_ANEXO 1 MATRICULA ESCOLAR" xfId="2986" xr:uid="{61B2CD51-72CC-4653-AF6C-88BDBC8E0C28}"/>
    <cellStyle name="_Hoja1_ANEXO 1 MATRICULA ESCOLAR 2" xfId="2987" xr:uid="{8CF0CC56-0259-4E88-82B3-E5EF9A269BFA}"/>
    <cellStyle name="_Hoja1_ANEXO 1 MATRICULA ESCOLAR 2 2" xfId="2988" xr:uid="{0912773A-3FEF-4C7F-AAB3-15564FE54335}"/>
    <cellStyle name="_Hoja1_ANEXO 1 MATRICULA ESCOLAR 2 2 2" xfId="2989" xr:uid="{33AE60E6-E133-466E-B0B3-7FC2A1428AE3}"/>
    <cellStyle name="_Hoja1_ANEXO 1 MATRICULA ESCOLAR 2 3" xfId="2990" xr:uid="{EDD1C367-780C-46FF-B823-8A165D8A3D11}"/>
    <cellStyle name="_Hoja1_ANEXO 1 MATRICULA ESCOLAR 3" xfId="2991" xr:uid="{0D059939-BB03-428B-921B-61C3B1FDC35E}"/>
    <cellStyle name="_Hoja1_ANEXO 1 MATRICULA ESCOLAR 3 2" xfId="2992" xr:uid="{DE17CB1E-E83F-4BBB-B201-5DD8B3633C1B}"/>
    <cellStyle name="_Hoja1_ANEXO 1 MATRICULA ESCOLAR_Cuadros Nor  (2)" xfId="2993" xr:uid="{320D1214-D041-4CD3-AA80-84184A189268}"/>
    <cellStyle name="_Hoja1_ANEXO 1 MATRICULA ESCOLAR_Cuadros Nor  (2) 2" xfId="2994" xr:uid="{0B96C7DF-854A-4C75-8B34-1E8D16F14A79}"/>
    <cellStyle name="_Hoja1_ANEXO 1 MATRICULA ESCOLAR_DEPARTAMENTAL-NUEVO FACTOR 2010" xfId="2995" xr:uid="{85B35A42-DC6F-4473-9630-D3813AA09401}"/>
    <cellStyle name="_Hoja1_ANEXO 1 MATRICULA ESCOLAR_DEPARTAMENTAL-NUEVO FACTOR 2010 2" xfId="2996" xr:uid="{3EC188C4-D08F-4685-BC27-F5B03689CF7F}"/>
    <cellStyle name="_Hoja1_ANEXO 1 MATRICULA ESCOLAR_EXCEL-DEPARTAMENTAL-Def" xfId="2997" xr:uid="{18BC4490-3333-4F29-B6EE-DCA94FBC1C98}"/>
    <cellStyle name="_Hoja1_ANEXO 1 MATRICULA ESCOLAR_EXCEL-DEPARTAMENTAL-Def 2" xfId="2998" xr:uid="{9480861A-DF62-4A35-B7C8-5C5817650202}"/>
    <cellStyle name="_Hoja1_ANEXO 1 MATRICULA ESCOLAR_EXCEL-DEPARTAMENTAL-Def2" xfId="2999" xr:uid="{3A76C19D-7E9D-45B2-AD59-75FFF3684A6E}"/>
    <cellStyle name="_Hoja1_ANEXO 1 MATRICULA ESCOLAR_EXCEL-DEPARTAMENTAL-Def2 2" xfId="3000" xr:uid="{1177BCEC-0478-4713-8F49-E7C86249E509}"/>
    <cellStyle name="_Hoja1_ANEXO 1 MATRICULA ESCOLAR_Salud y Pobreza" xfId="3001" xr:uid="{524BD42A-53EE-43FB-B855-219D79C08E1C}"/>
    <cellStyle name="_Hoja1_ANEXO 1 MATRICULA ESCOLAR_Salud y Pobreza 2" xfId="3002" xr:uid="{6FC9DC5A-88A8-494E-9B96-D5AE5706E6BD}"/>
    <cellStyle name="_Hoja1_ANEXO 3 ACCESO A LA EDUCACIÓN editado" xfId="3003" xr:uid="{819167F2-6B09-4F67-B17A-6C1F71155EF7}"/>
    <cellStyle name="_Hoja1_ANEXO 3 ACCESO A LA EDUCACIÓN editado 2" xfId="3004" xr:uid="{57275B95-BF81-4AA9-849B-80B0EA4C40D7}"/>
    <cellStyle name="_Hoja1_ANEXO 4 INDIC DE RESULTADOS FINAL" xfId="3005" xr:uid="{116B5ECB-74A6-4740-AFAA-81FB18F6ECDA}"/>
    <cellStyle name="_Hoja1_ANEXO 4 INDIC DE RESULTADOS FINAL 2" xfId="3006" xr:uid="{7D3676A4-273C-49A8-A945-E7572E2A8FE1}"/>
    <cellStyle name="_Hoja1_ANEXO 4 INDIC DE RESULTADOS FINAL 2 2" xfId="3007" xr:uid="{A982AA62-2351-4453-84BC-910DE5081444}"/>
    <cellStyle name="_Hoja1_ANEXO 4 INDIC DE RESULTADOS FINAL 3" xfId="3008" xr:uid="{01A126C7-49CA-41C3-B4DF-F1B0A4E088CF}"/>
    <cellStyle name="_Hoja1_ANEXO 4 INDIC DE RESULTADOS FINAL 3 2" xfId="3009" xr:uid="{1E64A294-A72F-43C8-9263-6B2BD1ECFC34}"/>
    <cellStyle name="_Hoja1_ANEXO 4 RESULTADOS(COEFICIENTE DE VAR)" xfId="3010" xr:uid="{2D157E31-4A2C-4008-973A-6C828470F00D}"/>
    <cellStyle name="_Hoja1_ANEXO 4 RESULTADOS(COEFICIENTE DE VAR) 2" xfId="3011" xr:uid="{B6D712D8-7420-4F6B-835E-1E95146EF5EA}"/>
    <cellStyle name="_Hoja1_ANEXO 6FINAL ANALFABETISMO grupo edad (CV)" xfId="3012" xr:uid="{49FB468A-41DE-4BFF-BFFE-DB7CBB08ACA0}"/>
    <cellStyle name="_Hoja1_ANEXO 6FINAL ANALFABETISMO grupo edad (CV) 2" xfId="3013" xr:uid="{7CD0CE6B-6A2C-42BF-8813-9DEB6366E970}"/>
    <cellStyle name="_Hoja1_CAP1_ASISTENCIAF" xfId="3014" xr:uid="{A84BB8BE-2AA1-46E5-8921-85E752116539}"/>
    <cellStyle name="_Hoja1_CAP1_ASISTENCIAF 2" xfId="3015" xr:uid="{2C61ECDE-1E2B-46EA-ADE4-9BFE275DE088}"/>
    <cellStyle name="_Hoja1_CD1" xfId="3016" xr:uid="{CEB65DD5-8C9B-4EA3-A6B9-BFB2747001FD}"/>
    <cellStyle name="_Hoja1_CD1 2" xfId="3017" xr:uid="{EAFB2BA2-0DBA-4D46-BDC6-D990D5BFD5C8}"/>
    <cellStyle name="_Hoja1_CD2" xfId="3018" xr:uid="{A9137492-6057-425F-AFC9-6CC56476DB1D}"/>
    <cellStyle name="_Hoja1_CD2 2" xfId="3019" xr:uid="{FD92C180-6AE8-4309-9872-F803D07868DE}"/>
    <cellStyle name="_Hoja1_cuad-15.." xfId="3020" xr:uid="{FFE29893-9946-4B3C-8F33-BEB2BDAE24B7}"/>
    <cellStyle name="_Hoja1_cuad-15.. 2" xfId="3021" xr:uid="{C5FCCDEE-66FA-4594-B380-1B3AB55DC35E}"/>
    <cellStyle name="_Hoja1_CUAD-TEXTO_" xfId="3036" xr:uid="{A0879377-7607-4DF4-848F-1807FD409610}"/>
    <cellStyle name="_Hoja1_CUAD-TEXTO_ 2" xfId="3037" xr:uid="{D9BE787F-B3DB-4E96-A3E4-72880645B90D}"/>
    <cellStyle name="_Hoja1_CUAD-TEXTO_ 2 2" xfId="3038" xr:uid="{B1E10C25-F6E3-4A6D-9C25-85C4B2699FFD}"/>
    <cellStyle name="_Hoja1_CUAD-TEXTO_ 3" xfId="3039" xr:uid="{9A71F7C0-4CCB-4012-91FC-4480413F3AE3}"/>
    <cellStyle name="_Hoja1_CUAD-TEXTO_ 3 2" xfId="3040" xr:uid="{BAD72A03-D030-4242-A34A-62406D58EFEB}"/>
    <cellStyle name="_Hoja1_cuadros adicionales de brechas2002 y 2008 (2)" xfId="3022" xr:uid="{AE3B05BB-4CD5-472F-B04D-DFC54F2D2A03}"/>
    <cellStyle name="_Hoja1_cuadros adicionales de brechas2002 y 2008 (2) 2" xfId="3023" xr:uid="{016B7AEC-3BD8-4636-AC16-FDBE5A9BFFFD}"/>
    <cellStyle name="_Hoja1_cuadros adicionales de brechas2002 y 2008 (2) 2 2" xfId="3024" xr:uid="{C6BD104D-FD9A-44D2-A009-8C707CD65D09}"/>
    <cellStyle name="_Hoja1_cuadros adicionales de brechas2002 y 2008 (2) 3" xfId="3025" xr:uid="{3E78C211-D6F9-4AB3-BFDE-43E966817E62}"/>
    <cellStyle name="_Hoja1_cuadros adicionales de brechas2002 y 2008 (2) 3 2" xfId="3026" xr:uid="{93498CDC-D80E-4E39-8D5D-3AD3093872B0}"/>
    <cellStyle name="_Hoja1_Cuadros Nor  (2)" xfId="3027" xr:uid="{D4939D84-8F45-46C4-91FD-E7C7E6511EA3}"/>
    <cellStyle name="_Hoja1_Cuadros Nor  (2) 2" xfId="3028" xr:uid="{6188523A-BB9F-482C-8DD9-47E11DC7FDD2}"/>
    <cellStyle name="_Hoja1_cuadros-INEI-2008" xfId="3029" xr:uid="{4D286FDE-7DDF-4356-A471-4901F5B63B99}"/>
    <cellStyle name="_Hoja1_cuadros-INEI-2008 2" xfId="3030" xr:uid="{A793170C-932F-47B2-8946-040E34343A24}"/>
    <cellStyle name="_Hoja1_cuadros-INEI-2008 2 2" xfId="3031" xr:uid="{DD69F859-1354-4AFE-9CF5-5C140948B323}"/>
    <cellStyle name="_Hoja1_cuadros-INEI-2008 3" xfId="3032" xr:uid="{E8ABF9A4-E94D-403C-944A-308A5A705382}"/>
    <cellStyle name="_Hoja1_cuadros-INEI-2008 3 2" xfId="3033" xr:uid="{1E40125A-1DAD-4EB3-8713-C8682B21DA39}"/>
    <cellStyle name="_Hoja1_cuadros-INEI-2008_GRAFICOS ODM" xfId="3034" xr:uid="{3AF1EC78-C703-4F5E-B73C-03C9819DF556}"/>
    <cellStyle name="_Hoja1_cuadros-INEI-2008_GRAFICOS ODM 2" xfId="3035" xr:uid="{A2296A26-BBD2-4046-832F-74C59011D55A}"/>
    <cellStyle name="_Hoja1_DEPARTAMENTAL-NUEVO FACTOR 2010" xfId="3041" xr:uid="{7066E3AF-1C6D-4491-984D-37CBD3B2B2B9}"/>
    <cellStyle name="_Hoja1_DEPARTAMENTAL-NUEVO FACTOR 2010 2" xfId="3042" xr:uid="{8317F7F6-88AD-4DFD-892D-36C3623681DF}"/>
    <cellStyle name="_Hoja1_EXCEL-DEPARTAMENTAL-Def" xfId="3043" xr:uid="{F9568FE9-96CF-4AC1-A84C-DF4506BECBA5}"/>
    <cellStyle name="_Hoja1_EXCEL-DEPARTAMENTAL-Def 2" xfId="3044" xr:uid="{7E972AC3-C044-42DC-A1AF-27EB8B180EA8}"/>
    <cellStyle name="_Hoja1_EXCEL-DEPARTAMENTAL-Def2" xfId="3045" xr:uid="{971EA574-2251-484A-9C88-285F8AFCC2C5}"/>
    <cellStyle name="_Hoja1_EXCEL-DEPARTAMENTAL-Def2 2" xfId="3046" xr:uid="{5676936E-44B2-47CF-AC52-FC2FA92FCE4A}"/>
    <cellStyle name="_Hoja1_Libro1 (5)" xfId="3047" xr:uid="{71A18AFD-8AE6-4EE1-97AF-E956B2A8F4DC}"/>
    <cellStyle name="_Hoja1_Libro1 (5) 2" xfId="3048" xr:uid="{DC372114-B808-431C-8832-B3887E1BC1C8}"/>
    <cellStyle name="_Hoja1_Libro2" xfId="3049" xr:uid="{8CF6D890-3276-417D-B8EB-BC893D88CD74}"/>
    <cellStyle name="_Hoja1_Libro2 (4)" xfId="3050" xr:uid="{810C7AE4-6F0F-45DA-B839-0257BB19A85F}"/>
    <cellStyle name="_Hoja1_Libro2 (4) 2" xfId="3051" xr:uid="{6E402A4A-1936-463D-A51D-5E385D5BD065}"/>
    <cellStyle name="_Hoja1_Libro2 2" xfId="3052" xr:uid="{EBABB1E8-DACF-41A9-A2BF-321ED068673B}"/>
    <cellStyle name="_Hoja1_Libro2 2 2" xfId="3053" xr:uid="{051F6880-6FE5-4A87-99FA-D1E05E89F210}"/>
    <cellStyle name="_Hoja1_Libro2 3" xfId="3054" xr:uid="{0640D33F-59BD-4552-831A-E5534158C4BB}"/>
    <cellStyle name="_Hoja1_Libro2 3 2" xfId="3055" xr:uid="{ECA87879-961D-4346-889F-D14CD84E1548}"/>
    <cellStyle name="_Hoja1_Libro2 4" xfId="3056" xr:uid="{1E27F2E8-4B20-4CD0-9ED4-48035AB90BBC}"/>
    <cellStyle name="_Hoja1_Libro2 4 2" xfId="3057" xr:uid="{49042EB4-A744-4F54-895F-0DACB0F3A6B3}"/>
    <cellStyle name="_Hoja1_Libro2 5" xfId="3058" xr:uid="{E9A20F91-A237-4C4A-8ED4-7AFB8AB347AF}"/>
    <cellStyle name="_Hoja1_Libro2 5 2" xfId="3059" xr:uid="{B2117226-F3CF-4BC2-BE1C-119DF3D2DCA1}"/>
    <cellStyle name="_Hoja1_Libro5" xfId="3060" xr:uid="{C985954F-8A43-4573-8D6D-324419DB15F9}"/>
    <cellStyle name="_Hoja1_Libro5 2" xfId="3061" xr:uid="{4CDDC86C-8EB7-40A0-B4EF-807C7B5B82D6}"/>
    <cellStyle name="_Hoja1_nivel educativo  -fin fin" xfId="3062" xr:uid="{48CCE468-8AD0-4C17-8CB1-B82C9F92B1FA}"/>
    <cellStyle name="_Hoja1_nivel educativo  -fin fin 2" xfId="3063" xr:uid="{7DC872CE-FDF5-4BDB-A6F6-F0B68C4CE21C}"/>
    <cellStyle name="_Hoja1_nivel educativo  -fin fin 2 2" xfId="3064" xr:uid="{AE57A61E-29C1-4F8C-BA9D-54A314A9973E}"/>
    <cellStyle name="_Hoja1_nivel educativo  -fin fin 2 2 2" xfId="3065" xr:uid="{7D158B7A-5E3C-43E5-9FBD-FA2499ECAD3A}"/>
    <cellStyle name="_Hoja1_nivel educativo  -fin fin 2 3" xfId="3066" xr:uid="{D3181BD6-D33C-4782-97E7-193E08BAA494}"/>
    <cellStyle name="_Hoja1_nivel educativo  -fin fin 3" xfId="3067" xr:uid="{D091C5FA-52A9-4E47-89FD-FE32D55060BF}"/>
    <cellStyle name="_Hoja1_nivel educativo  -fin fin 3 2" xfId="3068" xr:uid="{BCA9CA96-D3EE-4966-A502-0AF27B1884C1}"/>
    <cellStyle name="_Hoja1_nivel educativo  -fin fin_Cuadros Nor  (2)" xfId="3069" xr:uid="{20772DD0-915D-4137-B423-B2F25E072A41}"/>
    <cellStyle name="_Hoja1_nivel educativo  -fin fin_Cuadros Nor  (2) 2" xfId="3070" xr:uid="{5BAB7DF1-F61A-4728-B447-2D72B64CD09C}"/>
    <cellStyle name="_Hoja1_nivel educativo  -fin fin_DEPARTAMENTAL-NUEVO FACTOR 2010" xfId="3071" xr:uid="{4AF23B67-3C32-4D64-8AE2-C4372FA31F25}"/>
    <cellStyle name="_Hoja1_nivel educativo  -fin fin_DEPARTAMENTAL-NUEVO FACTOR 2010 2" xfId="3072" xr:uid="{4B8ABD98-BC9C-46B0-A82C-FB324517D408}"/>
    <cellStyle name="_Hoja1_nivel educativo  -fin fin_EXCEL-DEPARTAMENTAL-Def" xfId="3073" xr:uid="{0FDF2C35-8D7C-414C-BF3C-324CB560BEA3}"/>
    <cellStyle name="_Hoja1_nivel educativo  -fin fin_EXCEL-DEPARTAMENTAL-Def 2" xfId="3074" xr:uid="{2B69F2FE-06D2-4EC5-9B92-73EC008F9632}"/>
    <cellStyle name="_Hoja1_nivel educativo  -fin fin_EXCEL-DEPARTAMENTAL-Def2" xfId="3075" xr:uid="{0AAE19DA-EABF-4826-BEEB-140F9EDDA890}"/>
    <cellStyle name="_Hoja1_nivel educativo  -fin fin_EXCEL-DEPARTAMENTAL-Def2 2" xfId="3076" xr:uid="{6B40442F-A943-42A7-BB95-025D3323EFBC}"/>
    <cellStyle name="_Hoja1_nivel educativo  -fin fin_Salud y Pobreza" xfId="3077" xr:uid="{AFC7BA99-C3C3-41C6-8531-19F0037F9DAF}"/>
    <cellStyle name="_Hoja1_nivel educativo  -fin fin_Salud y Pobreza 2" xfId="3078" xr:uid="{8A14B886-E757-4DAF-B3CA-C1821040604A}"/>
    <cellStyle name="_Hoja1_no asiste de 6-16 y 17-24 de 2002-2009" xfId="3079" xr:uid="{2B01C626-D2B6-49D7-9C25-89AD5720FE48}"/>
    <cellStyle name="_Hoja1_no asiste de 6-16 y 17-24 de 2002-2009 2" xfId="3080" xr:uid="{B50A4391-0D72-4E71-9F8A-5C79D2E7A9DF}"/>
    <cellStyle name="_Hoja1_QUE NO ASISTE" xfId="3081" xr:uid="{6A78AF00-B6EC-4F81-8F70-ACCC1461C9D9}"/>
    <cellStyle name="_Hoja1_QUE NO ASISTE 2" xfId="3082" xr:uid="{A319F835-7CB4-4406-A0F9-5CF4D3225E92}"/>
    <cellStyle name="_Hoja1_QUE NO ASISTE 2 2" xfId="3083" xr:uid="{F1A54F53-02CC-450D-9CAA-EB619B051027}"/>
    <cellStyle name="_Hoja1_QUE NO ASISTE 2 2 2" xfId="3084" xr:uid="{97785FAF-01A9-4296-BFB6-0A151BA82595}"/>
    <cellStyle name="_Hoja1_QUE NO ASISTE 2 3" xfId="3085" xr:uid="{984AB7DE-DCDF-467C-BC45-7BAC94DAB49F}"/>
    <cellStyle name="_Hoja1_QUE NO ASISTE 3" xfId="3086" xr:uid="{DC6E05B3-A889-4DED-A93E-88F5535163DC}"/>
    <cellStyle name="_Hoja1_QUE NO ASISTE 3 2" xfId="3087" xr:uid="{332F3DB9-67A9-4EB7-AA37-B21921298FC5}"/>
    <cellStyle name="_Hoja1_QUE NO ASISTE_Cuadros Nor  (2)" xfId="3088" xr:uid="{0C19E1F2-F68D-439B-B0E9-C69F30EF776F}"/>
    <cellStyle name="_Hoja1_QUE NO ASISTE_Cuadros Nor  (2) 2" xfId="3089" xr:uid="{12EC8F7D-D082-45EF-8D42-149B334793F0}"/>
    <cellStyle name="_Hoja1_QUE NO ASISTE_DEPARTAMENTAL-NUEVO FACTOR 2010" xfId="3090" xr:uid="{0BB6F12F-79F2-487B-9F0B-41540CF28EE5}"/>
    <cellStyle name="_Hoja1_QUE NO ASISTE_DEPARTAMENTAL-NUEVO FACTOR 2010 2" xfId="3091" xr:uid="{3C4EEF73-27BA-4610-A755-41C03E243560}"/>
    <cellStyle name="_Hoja1_QUE NO ASISTE_EXCEL-DEPARTAMENTAL-Def" xfId="3092" xr:uid="{B222A5E5-F926-4F73-B6BD-4B69A7DFFDA6}"/>
    <cellStyle name="_Hoja1_QUE NO ASISTE_EXCEL-DEPARTAMENTAL-Def 2" xfId="3093" xr:uid="{AAB7690C-F3BF-4005-BB6B-CBDA4F7C67E7}"/>
    <cellStyle name="_Hoja1_QUE NO ASISTE_EXCEL-DEPARTAMENTAL-Def2" xfId="3094" xr:uid="{F2B16125-8072-4214-A7F6-B1E0ED914C89}"/>
    <cellStyle name="_Hoja1_QUE NO ASISTE_EXCEL-DEPARTAMENTAL-Def2 2" xfId="3095" xr:uid="{67931FB1-BB1D-4978-B26D-12F2877DFA4F}"/>
    <cellStyle name="_Hoja1_QUE NO ASISTE_Salud y Pobreza" xfId="3096" xr:uid="{A00FA651-DABF-4AEB-B476-6AA6D4B5D291}"/>
    <cellStyle name="_Hoja1_QUE NO ASISTE_Salud y Pobreza 2" xfId="3097" xr:uid="{81D42D26-B666-46D8-84E7-07FAB0953FAC}"/>
    <cellStyle name="_Hoja1_QUINTILES CAP3 -NOBIL ENERO 2011" xfId="3098" xr:uid="{926C7070-25E3-4D69-84E0-908A5C22BB58}"/>
    <cellStyle name="_Hoja1_QUINTILES CAP3 -NOBIL ENERO 2011 2" xfId="3099" xr:uid="{7C912153-7E08-434D-91E4-0481C643ABEB}"/>
    <cellStyle name="_Hoja1_QUINTILES educacion" xfId="3100" xr:uid="{9A267FE5-E7DF-4745-AD0F-B34C52F22826}"/>
    <cellStyle name="_Hoja1_QUINTILES educacion 2" xfId="3101" xr:uid="{FCBA7C84-EBA0-4DD6-8E70-4FA0DF05D372}"/>
    <cellStyle name="_Hoja1_resultados de estudios año anterior 2002-2009" xfId="3102" xr:uid="{736F676C-D41A-45E2-87AF-7466AC6C7EAE}"/>
    <cellStyle name="_Hoja1_resultados de estudios año anterior 2002-2009 2" xfId="3103" xr:uid="{1F828047-EE4A-4EE2-A8F8-FE5561F77A96}"/>
    <cellStyle name="_Hoja1_resultados de estudios año anterior 2002-2009 2 2" xfId="3104" xr:uid="{CFBB4CA2-1FCD-4333-BE37-B14B5ED7DD8F}"/>
    <cellStyle name="_Hoja1_resultados de estudios año anterior 2002-2009 2 2 2" xfId="3105" xr:uid="{E5E44055-D526-477F-8D24-B8C82D67F2E9}"/>
    <cellStyle name="_Hoja1_resultados de estudios año anterior 2002-2009 2 3" xfId="3106" xr:uid="{01C8DF93-1340-461B-907F-7CFA021F8210}"/>
    <cellStyle name="_Hoja1_resultados de estudios año anterior 2002-2009 3" xfId="3107" xr:uid="{F9591A36-BB8E-4D8E-8698-BD53B3C4251B}"/>
    <cellStyle name="_Hoja1_resultados de estudios año anterior 2002-2009 3 2" xfId="3108" xr:uid="{D05E116E-43F8-4567-AE5E-A1071CD625C9}"/>
    <cellStyle name="_Hoja1_resultados de estudios año anterior 2002-2009_Cuadros Nor  (2)" xfId="3109" xr:uid="{91232EB2-0E95-4EFD-A903-0DC6D730BF28}"/>
    <cellStyle name="_Hoja1_resultados de estudios año anterior 2002-2009_Cuadros Nor  (2) 2" xfId="3110" xr:uid="{81BE793C-14AA-497D-9F09-361539A2C05A}"/>
    <cellStyle name="_Hoja1_resultados de estudios año anterior 2002-2009_DEPARTAMENTAL-NUEVO FACTOR 2010" xfId="3111" xr:uid="{17C0D541-8C8E-49A7-BF9A-D95F9D3005E5}"/>
    <cellStyle name="_Hoja1_resultados de estudios año anterior 2002-2009_DEPARTAMENTAL-NUEVO FACTOR 2010 2" xfId="3112" xr:uid="{3465EFF6-6FB1-4864-AD50-8021897D4413}"/>
    <cellStyle name="_Hoja1_resultados de estudios año anterior 2002-2009_EXCEL-DEPARTAMENTAL-Def" xfId="3113" xr:uid="{C2655D0A-25C5-4239-BB94-434262388F1D}"/>
    <cellStyle name="_Hoja1_resultados de estudios año anterior 2002-2009_EXCEL-DEPARTAMENTAL-Def 2" xfId="3114" xr:uid="{FFA73D6C-0956-4155-AEFF-6A9891061AAB}"/>
    <cellStyle name="_Hoja1_resultados de estudios año anterior 2002-2009_EXCEL-DEPARTAMENTAL-Def2" xfId="3115" xr:uid="{D9692620-AD5F-46A0-816F-3E7ABFBD5A88}"/>
    <cellStyle name="_Hoja1_resultados de estudios año anterior 2002-2009_EXCEL-DEPARTAMENTAL-Def2 2" xfId="3116" xr:uid="{A14DB7B2-03FD-475B-8B21-4F1428FFE1DF}"/>
    <cellStyle name="_Hoja1_resultados de estudios año anterior 2002-2009_Salud y Pobreza" xfId="3117" xr:uid="{AFD2057F-8959-4AE1-A8D0-301F42D97023}"/>
    <cellStyle name="_Hoja1_resultados de estudios año anterior 2002-2009_Salud y Pobreza 2" xfId="3118" xr:uid="{AF86A6DE-7949-4A9D-B01E-DF9E7050BD9F}"/>
    <cellStyle name="_Hoja1_Salud y Pobreza" xfId="3119" xr:uid="{392213C2-1260-4B06-9F66-73D1378CB569}"/>
    <cellStyle name="_Hoja1_Salud y Pobreza 2" xfId="3120" xr:uid="{9899D213-E4A9-4956-9B85-FB7AF15273C7}"/>
    <cellStyle name="_Hoja1_solicita datos para el 2007-minedu remitio" xfId="3121" xr:uid="{A9017D2B-EE3C-488E-9405-EF89BA405A60}"/>
    <cellStyle name="_Hoja1_solicita datos para el 2007-minedu remitio 2" xfId="3122" xr:uid="{BFA1CB59-B6E3-47A7-9275-2F30C872C72C}"/>
    <cellStyle name="_Hoja1_solicita datos para el 2007-minedu remitio 2 2" xfId="3123" xr:uid="{4F91F560-3F52-4515-A2CF-CCE6C26D12EE}"/>
    <cellStyle name="_Hoja1_solicita datos para el 2007-minedu remitio 3" xfId="3124" xr:uid="{B41080BF-5194-4CF3-B2DC-D015F96730BF}"/>
    <cellStyle name="_Hoja1_solicita datos para el 2007-minedu remitio 3 2" xfId="3125" xr:uid="{63FF39C6-D42F-4A46-BA9B-3AC9159296A2}"/>
    <cellStyle name="_IDENTIDAD-LIMA-2007 Diciembre" xfId="3126" xr:uid="{9D1FC9AA-1E3E-41D3-885D-42141A1FE9E4}"/>
    <cellStyle name="_IDENTIDAD-LIMA-2007 Diciembre 2" xfId="3127" xr:uid="{211A3219-5E6D-4490-AB7E-3E810374E103}"/>
    <cellStyle name="_IDENTIDAD-LIMA-2007 Diciembre 2 2" xfId="3128" xr:uid="{3043870C-747F-4BAC-BE38-31670BD8466C}"/>
    <cellStyle name="_IDENTIDAD-LIMA-2007 Diciembre 3" xfId="3129" xr:uid="{2958CFF7-D477-469E-9BA9-1138724968ED}"/>
    <cellStyle name="_IDENTIDAD-LIMA-2007 Diciembre 3 2" xfId="3130" xr:uid="{4013FDE1-6EE0-4B24-9320-BB305F1404E2}"/>
    <cellStyle name="_Ingresos Reales 2008-2009 PANEL (16-04-10)" xfId="11" xr:uid="{6D5A6ACB-A7C1-4A35-8D72-CC614BB0C361}"/>
    <cellStyle name="_Ingresos Reales 2008-2009 PANEL (16-04-10) 2" xfId="12" xr:uid="{ABA7BF69-657A-452C-B3D1-544467DFA9D8}"/>
    <cellStyle name="_Ingresos Reales 2008-2009 PANEL (16-04-10) 2 2" xfId="138" xr:uid="{8D674CA6-C2DB-4A04-BF5F-30BCB90B5516}"/>
    <cellStyle name="_Ingresos Reales 2008-2009 PANEL (16-04-10) 2 2 2" xfId="3131" xr:uid="{67F19429-8679-48C6-B200-3CC1DB2F999D}"/>
    <cellStyle name="_Ingresos Reales 2008-2009 PANEL (16-04-10) 2 3" xfId="3132" xr:uid="{F0C2B64E-E50A-42F3-901C-417918486DEE}"/>
    <cellStyle name="_Ingresos Reales 2008-2009 PANEL (16-04-10) 3" xfId="137" xr:uid="{341FF597-DFE1-46AB-B09B-19726765C7DF}"/>
    <cellStyle name="_Ingresos Reales 2008-2009 PANEL (16-04-10) 3 2" xfId="3133" xr:uid="{BE913D47-681B-4645-8215-4CA1EF788C7A}"/>
    <cellStyle name="_Ingresos Reales 2008-2009 PANEL (16-04-10)_01_Gastos Reales 2001-2010 (25_04_2011)ok" xfId="13" xr:uid="{F1F33E6C-2BDD-4988-8128-75FFE220A71A}"/>
    <cellStyle name="_Ingresos Reales 2008-2009 PANEL (16-04-10)_01_Gastos Reales 2001-2010 (25_04_2011)ok 2" xfId="139" xr:uid="{9503F463-FA53-4239-8771-415D088F4207}"/>
    <cellStyle name="_Ingresos Reales 2008-2009 PANEL (16-04-10)_03.Indicadores FGT de pobreza (4 criterios)" xfId="14" xr:uid="{BCE55C4F-6420-437B-AED3-A342ABAEDF70}"/>
    <cellStyle name="_Ingresos Reales 2008-2009 PANEL (16-04-10)_03.Indicadores FGT de pobreza (4 criterios) 2" xfId="140" xr:uid="{C20B4D1F-8331-4FCA-AA2A-64EAB85AC42E}"/>
    <cellStyle name="_Ingresos Reales 2008-2009 PANEL (16-04-10)_03.Indicadores FGT de pobreza (4 criterios) 2 2" xfId="3134" xr:uid="{5888766B-9DA7-4729-8E49-F3D51E846940}"/>
    <cellStyle name="_Ingresos Reales 2008-2009 PANEL (16-04-10)_03.Indicadores FGT de pobreza (4 criterios) 2 2 2" xfId="3135" xr:uid="{F9DA7ADC-53D6-4053-9DCB-C357FEC07DC9}"/>
    <cellStyle name="_Ingresos Reales 2008-2009 PANEL (16-04-10)_03.Indicadores FGT de pobreza (4 criterios) 2 3" xfId="3136" xr:uid="{BCAB9F99-6A95-4A55-A483-E3754FFA9C7F}"/>
    <cellStyle name="_Ingresos Reales 2008-2009 PANEL (16-04-10)_03.Indicadores FGT de pobreza (4 criterios) 3" xfId="3137" xr:uid="{D0F4A442-A0AC-4128-A763-6071BF199CF2}"/>
    <cellStyle name="_Ingresos Reales 2008-2009 PANEL (16-04-10)_03.Indicadores FGT de pobreza (4 criterios) 3 2" xfId="3138" xr:uid="{395D039F-3500-4048-B63D-D275F692037A}"/>
    <cellStyle name="_Ingresos Reales 2008-2009 PANEL (16-04-10)_06_Gastos Reales PANEL_2009-2010 (17-04-2011)" xfId="15" xr:uid="{F16EE13D-9082-4B48-92C5-5BAE364037DD}"/>
    <cellStyle name="_Ingresos Reales 2008-2009 PANEL (16-04-10)_06_Gastos Reales PANEL_2009-2010 (17-04-2011) 2" xfId="141" xr:uid="{1408CB4B-DF91-4495-A2AA-24F8C9A4F304}"/>
    <cellStyle name="_Ingresos Reales 2008-2009 PANEL (16-04-10)_Cuadros Nor  (2)" xfId="3139" xr:uid="{7081A67A-A0EF-4278-B1FA-722B31756C00}"/>
    <cellStyle name="_Ingresos Reales 2008-2009 PANEL (16-04-10)_Cuadros Nor  (2) 2" xfId="3140" xr:uid="{728E739B-17D4-4246-8A99-8C7FE1EF66BE}"/>
    <cellStyle name="_Ingresos Reales 2008-2009 PANEL (16-04-10)_DEPARTAMENTAL-NUEVO FACTOR 2010" xfId="3141" xr:uid="{8AC3B8C1-29EA-43CD-8A05-29DC827EB76D}"/>
    <cellStyle name="_Ingresos Reales 2008-2009 PANEL (16-04-10)_DEPARTAMENTAL-NUEVO FACTOR 2010 2" xfId="3142" xr:uid="{860AEED6-D2F6-4DF5-8938-A93C45FB11F1}"/>
    <cellStyle name="_Ingresos Reales 2008-2009 PANEL (16-04-10)_EXCEL-DEPARTAMENTAL-Def" xfId="3143" xr:uid="{5368FB98-DB6B-4D96-AF05-5C8CE5B81274}"/>
    <cellStyle name="_Ingresos Reales 2008-2009 PANEL (16-04-10)_EXCEL-DEPARTAMENTAL-Def 2" xfId="3144" xr:uid="{BC2A5A0A-18DC-41DD-8EB4-268C477021E2}"/>
    <cellStyle name="_Ingresos Reales 2008-2009 PANEL (16-04-10)_EXCEL-DEPARTAMENTAL-Def2" xfId="3145" xr:uid="{75F069FD-8E04-472B-AD40-FDCE58F2CA46}"/>
    <cellStyle name="_Ingresos Reales 2008-2009 PANEL (16-04-10)_EXCEL-DEPARTAMENTAL-Def2 2" xfId="3146" xr:uid="{62AC79AA-9DE9-4AC2-86D1-9C60EBF0B1FF}"/>
    <cellStyle name="_Ingresos Reales 2008-2009 PANEL (16-04-10)_FONCODES-respuesta" xfId="16" xr:uid="{1497EF8A-5B79-4F19-9A6E-D834A9E3B21B}"/>
    <cellStyle name="_Ingresos Reales 2008-2009 PANEL (16-04-10)_FONCODES-respuesta 2" xfId="142" xr:uid="{5D2F24DD-E4E7-469A-BF5E-35532A5BDE09}"/>
    <cellStyle name="_Ingresos Reales 2008-2009 PANEL (16-04-10)_INABIF(respuesta)" xfId="17" xr:uid="{A5B2B27B-4627-47C8-B1DF-D6091E393D12}"/>
    <cellStyle name="_Ingresos Reales 2008-2009 PANEL (16-04-10)_INABIF(respuesta) 2" xfId="143" xr:uid="{4B6FE344-D800-4A2C-8964-2740C138725A}"/>
    <cellStyle name="_Ingresos Reales 2008-2009 PANEL (16-04-10)_Indicadores FGT de pobreza (02-05-2011) Serie 2001-2010" xfId="18" xr:uid="{95F854BB-B4E4-4D7A-8B96-DE8C7FC5820F}"/>
    <cellStyle name="_Ingresos Reales 2008-2009 PANEL (16-04-10)_Indicadores FGT de pobreza (02-05-2011) Serie 2001-2010 2" xfId="144" xr:uid="{10F0D931-D361-4228-8C4F-60E7E8C002E1}"/>
    <cellStyle name="_Ingresos Reales 2008-2009 PANEL (16-04-10)_Libro1 (5)" xfId="3147" xr:uid="{BAA9D090-1B79-492A-BF94-445AF44F67B9}"/>
    <cellStyle name="_Ingresos Reales 2008-2009 PANEL (16-04-10)_Libro1 (5) 2" xfId="3148" xr:uid="{934D7012-0F5C-479E-8C73-EF83998F9AE7}"/>
    <cellStyle name="_Ingresos Reales 2008-2009 PANEL (16-04-10)_Libro2 (4)" xfId="3149" xr:uid="{76388C19-5CCD-4297-AB75-66393F92CBBC}"/>
    <cellStyle name="_Ingresos Reales 2008-2009 PANEL (16-04-10)_Libro2 (4) 2" xfId="3150" xr:uid="{0A3A0E24-70F1-483F-A313-6B3A5C2FCEA0}"/>
    <cellStyle name="_Ingresos Reales 2008-2009 PANEL (16-04-10)_Linea de Pobreza Extrema y Total_Serie 2001-2010" xfId="19" xr:uid="{73F1B6DC-752C-4B01-8968-0FDBA4ACA27B}"/>
    <cellStyle name="_Ingresos Reales 2008-2009 PANEL (16-04-10)_Linea de Pobreza Extrema y Total_Serie 2001-2010 2" xfId="145" xr:uid="{40C33D7E-FA33-435E-943C-ABE54FF24A57}"/>
    <cellStyle name="_Ingresos Reales 2008-2009 PANEL (16-04-10)_Pobreza 2001 2005 2009 2010 (marco-conglomerado)" xfId="20" xr:uid="{05F753FB-CD27-4740-B2D3-C647D12AA68C}"/>
    <cellStyle name="_Ingresos Reales 2008-2009 PANEL (16-04-10)_Pobreza 2001 2005 2009 2010 (marco-conglomerado) 2" xfId="146" xr:uid="{2A60524B-91B9-445E-B7C8-F21669D690E9}"/>
    <cellStyle name="_Ingresos Reales 2008-2009 PANEL (16-04-10)_pobreza2001iv-2010" xfId="21" xr:uid="{23D02A12-94F5-49B0-8DE2-3CD2E0305FDF}"/>
    <cellStyle name="_Ingresos Reales 2008-2009 PANEL (16-04-10)_pobreza2001iv-2010 2" xfId="147" xr:uid="{D99FDB01-4D9E-42C7-B5B0-B695CD214045}"/>
    <cellStyle name="_Ingresos Reales 2008-2009 PANEL (16-04-10)_Salud y Pobreza" xfId="3151" xr:uid="{DCD4EFDD-C4CD-4C27-9F1F-A2685FEAA83F}"/>
    <cellStyle name="_Ingresos Reales 2008-2009 PANEL (16-04-10)_Salud y Pobreza 2" xfId="3152" xr:uid="{A99E0720-7555-4292-AE64-E0F4A6DDB258}"/>
    <cellStyle name="_ipen.actualizado" xfId="3153" xr:uid="{0E122717-6282-4602-AE8F-BEEEDB15CA73}"/>
    <cellStyle name="_ipen.actualizado 2" xfId="3154" xr:uid="{145002C7-D484-4935-A695-BA9508FA420C}"/>
    <cellStyle name="_ipen.actualizado 2 2" xfId="3155" xr:uid="{924F1C61-E362-4DCA-9CCC-11517D539EBD}"/>
    <cellStyle name="_ipen.actualizado 3" xfId="3156" xr:uid="{2814393D-5724-46AB-9EF0-3E41D1E4EF42}"/>
    <cellStyle name="_ipen.actualizado 3 2" xfId="3157" xr:uid="{F03A5F05-DA5E-4EC7-B6DC-1D153E9048EA}"/>
    <cellStyle name="_ipen.actualizado_1-UIRN-UTSIGnov-2008" xfId="3158" xr:uid="{392AC749-F4C5-4A11-B5BD-AF592C0A69C7}"/>
    <cellStyle name="_ipen.actualizado_1-UIRN-UTSIGnov-2008 2" xfId="3159" xr:uid="{E53E1CF5-9E97-487A-A350-089CC1175288}"/>
    <cellStyle name="_ipen.actualizado_1-UIRN-UTSIGnov-2008 2 2" xfId="3160" xr:uid="{E36266C4-1F9B-4CCA-9579-10968932EDD1}"/>
    <cellStyle name="_ipen.actualizado_1-UIRN-UTSIGnov-2008 3" xfId="3161" xr:uid="{F20C568E-4C29-4BEE-83F3-BA0AFBF2EAFB}"/>
    <cellStyle name="_ipen.actualizado_1-UIRN-UTSIGnov-2008 3 2" xfId="3162" xr:uid="{03AE8DC6-14B7-4EFB-969A-8865EA07E5A2}"/>
    <cellStyle name="_ipen.actualizado_1-UIRN-UTSIGnov-2008_GRAFICOS ODM" xfId="3163" xr:uid="{EAB92777-1E2D-4D69-BD18-B9CFBBD5F190}"/>
    <cellStyle name="_ipen.actualizado_1-UIRN-UTSIGnov-2008_GRAFICOS ODM 2" xfId="3164" xr:uid="{93E109AF-416E-477C-9380-C3A3A595681D}"/>
    <cellStyle name="_ipen.actualizado_CUAD-TEXTO_" xfId="3170" xr:uid="{89558613-47D0-405C-AE07-4B57F51D90E0}"/>
    <cellStyle name="_ipen.actualizado_CUAD-TEXTO_ 2" xfId="3171" xr:uid="{C5803842-555F-4ECA-B8EC-42E23BB3B425}"/>
    <cellStyle name="_ipen.actualizado_CUAD-TEXTO_ 2 2" xfId="3172" xr:uid="{4BBA888F-01DB-49FA-854A-16957E73752C}"/>
    <cellStyle name="_ipen.actualizado_CUAD-TEXTO_ 3" xfId="3173" xr:uid="{769FE507-F84A-4BB4-A184-722918FB498D}"/>
    <cellStyle name="_ipen.actualizado_CUAD-TEXTO_ 3 2" xfId="3174" xr:uid="{973D338E-264D-4EA6-BF5B-4316F12FD331}"/>
    <cellStyle name="_ipen.actualizado_cuadros adicionales de brechas2002 y 2008 (2)" xfId="3165" xr:uid="{45DAD03F-4DDE-4D83-A34C-3B556A332581}"/>
    <cellStyle name="_ipen.actualizado_cuadros adicionales de brechas2002 y 2008 (2) 2" xfId="3166" xr:uid="{3B11E26E-F01F-4FC4-A89C-A2BCD6AD252E}"/>
    <cellStyle name="_ipen.actualizado_cuadros adicionales de brechas2002 y 2008 (2) 2 2" xfId="3167" xr:uid="{486D2317-E5AF-4B6A-B629-89FEA05AC15D}"/>
    <cellStyle name="_ipen.actualizado_cuadros adicionales de brechas2002 y 2008 (2) 3" xfId="3168" xr:uid="{F3DC6810-AA66-4F05-9E2B-774D27C99842}"/>
    <cellStyle name="_ipen.actualizado_cuadros adicionales de brechas2002 y 2008 (2) 3 2" xfId="3169" xr:uid="{DF04D293-D61A-445F-91F2-FE742A7AEFB5}"/>
    <cellStyle name="_ipen.actualizado_GRAFICOS ODM" xfId="3175" xr:uid="{207ECE7A-76FF-4088-8BF5-41A9689DB36A}"/>
    <cellStyle name="_ipen.actualizado_GRAFICOS ODM 2" xfId="3176" xr:uid="{30BE97A5-18DE-43AC-B8C9-45204D1C69B3}"/>
    <cellStyle name="_ipen.actualizado_Libro2" xfId="3177" xr:uid="{E696AC7B-7DF1-496C-96BD-0171D8130988}"/>
    <cellStyle name="_ipen.actualizado_Libro2 2" xfId="3178" xr:uid="{F52078A4-DFCE-4581-B8A9-BB62DD01AC1E}"/>
    <cellStyle name="_ipen.actualizado_Libro2 2 2" xfId="3179" xr:uid="{745D3D29-A9DB-4EF6-B63F-E1125565F14C}"/>
    <cellStyle name="_ipen.actualizado_Libro2 3" xfId="3180" xr:uid="{C39476DA-F7B1-4C15-8C62-57760A44C836}"/>
    <cellStyle name="_ipen.actualizado_Libro2 3 2" xfId="3181" xr:uid="{D66D1095-6845-4819-B23D-92E34C160978}"/>
    <cellStyle name="_ipen.actualizado_solicita datos para el 2007-minedu remitio" xfId="3182" xr:uid="{87E441C1-5B48-4DCA-8623-340B549880E3}"/>
    <cellStyle name="_ipen.actualizado_solicita datos para el 2007-minedu remitio 2" xfId="3183" xr:uid="{C145C9A5-9FF5-41E0-90CF-1E5CFDC6BE36}"/>
    <cellStyle name="_ipen.actualizado_solicita datos para el 2007-minedu remitio 2 2" xfId="3184" xr:uid="{7F8CC48B-2471-41E4-A2D8-F007B988B978}"/>
    <cellStyle name="_ipen.actualizado_solicita datos para el 2007-minedu remitio 3" xfId="3185" xr:uid="{F004E19E-970B-4990-BD73-4317552AFC11}"/>
    <cellStyle name="_ipen.actualizado_solicita datos para el 2007-minedu remitio 3 2" xfId="3186" xr:uid="{115397F1-0A7B-468C-8FA6-C6522363E1E1}"/>
    <cellStyle name="_Libro2" xfId="3187" xr:uid="{572CE8DF-BF3E-4B16-821B-69E5F7E541BC}"/>
    <cellStyle name="_Libro2 2" xfId="3188" xr:uid="{A78003C9-5921-43B6-A6AE-70DDD729B49B}"/>
    <cellStyle name="_Libro2 2 2" xfId="3189" xr:uid="{BD7CEF90-7561-4899-B551-D46C0F586C0D}"/>
    <cellStyle name="_Libro2 3" xfId="3190" xr:uid="{92146470-4ED7-4C3B-93C4-BB79C8958AB7}"/>
    <cellStyle name="_Libro2 3 2" xfId="3191" xr:uid="{3D6E5127-7092-4B3A-8521-E9D3CBC2C5CD}"/>
    <cellStyle name="_Libro2_1-UIRN-UTSIGnov-2008" xfId="3192" xr:uid="{F34A3176-A852-487E-9B57-697E5E627F67}"/>
    <cellStyle name="_Libro2_1-UIRN-UTSIGnov-2008 2" xfId="3193" xr:uid="{63BBDBFC-AC49-4783-82F9-7C436E725DEA}"/>
    <cellStyle name="_Libro2_1-UIRN-UTSIGnov-2008 2 2" xfId="3194" xr:uid="{9B8B2DE2-194E-495D-9F48-07052CDB9430}"/>
    <cellStyle name="_Libro2_1-UIRN-UTSIGnov-2008 3" xfId="3195" xr:uid="{66162AB9-5FC1-4E01-A81A-7F101AC0F749}"/>
    <cellStyle name="_Libro2_1-UIRN-UTSIGnov-2008 3 2" xfId="3196" xr:uid="{2683AADB-F0B1-45F2-A2AF-947653E386A7}"/>
    <cellStyle name="_Libro2_1-UIRN-UTSIGnov-2008_GRAFICOS ODM" xfId="3197" xr:uid="{ACDB263C-6BB4-40BC-A535-F01C8FFC67CF}"/>
    <cellStyle name="_Libro2_1-UIRN-UTSIGnov-2008_GRAFICOS ODM 2" xfId="3198" xr:uid="{9CF37360-88A6-4F0C-9F52-4CE10AA0325F}"/>
    <cellStyle name="_Libro2_CUAD-TEXTO_" xfId="3204" xr:uid="{AA541FBC-AEDC-40BD-823C-87C3B217EABF}"/>
    <cellStyle name="_Libro2_CUAD-TEXTO_ 2" xfId="3205" xr:uid="{A55BCCAF-B272-4F92-8321-A94C468A6B5B}"/>
    <cellStyle name="_Libro2_CUAD-TEXTO_ 2 2" xfId="3206" xr:uid="{73933F5E-9A43-402B-9360-B1F635CFAC6F}"/>
    <cellStyle name="_Libro2_CUAD-TEXTO_ 3" xfId="3207" xr:uid="{9A0D5ED9-31F6-4FDD-942E-BF3579CD4A42}"/>
    <cellStyle name="_Libro2_CUAD-TEXTO_ 3 2" xfId="3208" xr:uid="{7D4B4A08-7B1C-4F0B-9BD5-10449840C0D7}"/>
    <cellStyle name="_Libro2_cuadros adicionales de brechas2002 y 2008 (2)" xfId="3199" xr:uid="{4199F3DA-9DF7-488D-868F-C4ABFF9B56DE}"/>
    <cellStyle name="_Libro2_cuadros adicionales de brechas2002 y 2008 (2) 2" xfId="3200" xr:uid="{CCBE9735-A9DD-461E-8B52-79C504AA7830}"/>
    <cellStyle name="_Libro2_cuadros adicionales de brechas2002 y 2008 (2) 2 2" xfId="3201" xr:uid="{FAA1D725-76E0-45FC-98B5-B8C94D981246}"/>
    <cellStyle name="_Libro2_cuadros adicionales de brechas2002 y 2008 (2) 3" xfId="3202" xr:uid="{AD26E04E-4085-4D17-A449-CDC1651FBA0E}"/>
    <cellStyle name="_Libro2_cuadros adicionales de brechas2002 y 2008 (2) 3 2" xfId="3203" xr:uid="{47EE57B1-AB5B-4B91-AA6D-54350788BADE}"/>
    <cellStyle name="_Libro2_GRAFICOS ODM" xfId="3209" xr:uid="{29ABD160-7697-4DFC-B125-2B042C3A9FE3}"/>
    <cellStyle name="_Libro2_GRAFICOS ODM 2" xfId="3210" xr:uid="{E5FFA98B-C6B6-4E63-BA93-779CFAF05DAC}"/>
    <cellStyle name="_Libro2_Libro2" xfId="3211" xr:uid="{33C4468A-C3D0-46D4-A325-3DAD55503B4C}"/>
    <cellStyle name="_Libro2_Libro2 2" xfId="3212" xr:uid="{14A0258F-E4BA-439E-B442-EC6E1D4089DC}"/>
    <cellStyle name="_Libro2_Libro2 2 2" xfId="3213" xr:uid="{17E08C66-E204-4C44-8027-8128A4E3A393}"/>
    <cellStyle name="_Libro2_Libro2 3" xfId="3214" xr:uid="{B0F3A2B6-FFA7-4E01-995B-173CEB981E73}"/>
    <cellStyle name="_Libro2_Libro2 3 2" xfId="3215" xr:uid="{AEE3864F-FA9A-4CF3-995C-BDEBA88615FB}"/>
    <cellStyle name="_Libro2_solicita datos para el 2007-minedu remitio" xfId="3216" xr:uid="{B7CBFE7A-C0B9-4CDC-8D47-F1340AA0A915}"/>
    <cellStyle name="_Libro2_solicita datos para el 2007-minedu remitio 2" xfId="3217" xr:uid="{BF24AA08-0F2B-4200-8B5E-B5D5C4C39155}"/>
    <cellStyle name="_Libro2_solicita datos para el 2007-minedu remitio 2 2" xfId="3218" xr:uid="{5DA6E950-AC8B-4FB0-B680-32E84C06EF48}"/>
    <cellStyle name="_Libro2_solicita datos para el 2007-minedu remitio 3" xfId="3219" xr:uid="{EF9B787B-6674-4442-9195-95FB0337E90B}"/>
    <cellStyle name="_Libro2_solicita datos para el 2007-minedu remitio 3 2" xfId="3220" xr:uid="{8BDB54E3-9C96-4784-A0CD-BEFBBA042E01}"/>
    <cellStyle name="_MARINA" xfId="3221" xr:uid="{C7D851FD-8718-4A71-AA4B-232452D0701F}"/>
    <cellStyle name="_MARINA 2" xfId="3222" xr:uid="{BCCB0669-71F8-4F80-A47C-7AA47E2CE73E}"/>
    <cellStyle name="_MARINA 2 2" xfId="3223" xr:uid="{C052790E-A87E-4AA3-8EC2-B9FD0CE3B77F}"/>
    <cellStyle name="_MARINA 3" xfId="3224" xr:uid="{A96AA127-6744-4273-8A6A-49C241082FF7}"/>
    <cellStyle name="_MARINA 3 2" xfId="3225" xr:uid="{04392370-52B1-45D7-B35C-7BB203A682AE}"/>
    <cellStyle name="_MARINA_1-UIRN-UTSIGnov-2008" xfId="3226" xr:uid="{95EC1E01-44FA-4283-8D3E-91B59E204D4D}"/>
    <cellStyle name="_MARINA_1-UIRN-UTSIGnov-2008 2" xfId="3227" xr:uid="{645DDD24-BA8E-4AC0-951B-28A2B337F7C8}"/>
    <cellStyle name="_MARINA_1-UIRN-UTSIGnov-2008 2 2" xfId="3228" xr:uid="{EE3879DC-BDF2-44ED-B20F-8F259E281B6D}"/>
    <cellStyle name="_MARINA_1-UIRN-UTSIGnov-2008 3" xfId="3229" xr:uid="{97B55E92-A501-449D-868B-E33DC8EA6103}"/>
    <cellStyle name="_MARINA_1-UIRN-UTSIGnov-2008 3 2" xfId="3230" xr:uid="{DE31DA2C-1F31-4938-A87A-77FFABE271C4}"/>
    <cellStyle name="_MARINA_1-UIRN-UTSIGnov-2008_GRAFICOS ODM" xfId="3231" xr:uid="{6051B59D-8850-4D3D-B6AC-94590DD2E4FA}"/>
    <cellStyle name="_MARINA_1-UIRN-UTSIGnov-2008_GRAFICOS ODM 2" xfId="3232" xr:uid="{F4D34E19-473E-40AE-8645-F68C34284813}"/>
    <cellStyle name="_MARINA_CUAD-TEXTO_" xfId="3238" xr:uid="{6CE30A57-AEE7-4D80-B97D-65BD1C626097}"/>
    <cellStyle name="_MARINA_CUAD-TEXTO_ 2" xfId="3239" xr:uid="{451D0818-AB99-4F80-9206-50BB26443EC5}"/>
    <cellStyle name="_MARINA_CUAD-TEXTO_ 2 2" xfId="3240" xr:uid="{0165C65E-77BF-4812-B786-320ADCCA9877}"/>
    <cellStyle name="_MARINA_CUAD-TEXTO_ 3" xfId="3241" xr:uid="{FC8EB1C9-A861-45B9-B249-A942B77DB9CB}"/>
    <cellStyle name="_MARINA_CUAD-TEXTO_ 3 2" xfId="3242" xr:uid="{472E94A2-011C-4C0F-AAAC-C9B6BDC7CEC3}"/>
    <cellStyle name="_MARINA_cuadros adicionales de brechas2002 y 2008 (2)" xfId="3233" xr:uid="{0BA01251-11DA-4D57-A04B-9A3B38B4BCA4}"/>
    <cellStyle name="_MARINA_cuadros adicionales de brechas2002 y 2008 (2) 2" xfId="3234" xr:uid="{A8A31D2A-7C01-41A6-9D6D-15D92DDF936D}"/>
    <cellStyle name="_MARINA_cuadros adicionales de brechas2002 y 2008 (2) 2 2" xfId="3235" xr:uid="{A5E7C196-F515-4D47-9DCE-852F7740BE88}"/>
    <cellStyle name="_MARINA_cuadros adicionales de brechas2002 y 2008 (2) 3" xfId="3236" xr:uid="{66D74CE9-1456-4A0A-8DA6-FAAC5A9680F2}"/>
    <cellStyle name="_MARINA_cuadros adicionales de brechas2002 y 2008 (2) 3 2" xfId="3237" xr:uid="{A1EE1620-FB5E-4392-A1F8-89D1B1B60CDA}"/>
    <cellStyle name="_MARINA_GRAFICOS ODM" xfId="3243" xr:uid="{E7FCFBEB-C72F-45A2-B7E4-22C690EA5C30}"/>
    <cellStyle name="_MARINA_GRAFICOS ODM 2" xfId="3244" xr:uid="{5AB24ED1-9C50-484B-8775-565DBD1E93B3}"/>
    <cellStyle name="_MARINA_Libro2" xfId="3245" xr:uid="{0D4D0B85-8CDF-4AB0-9873-6CE021980CA6}"/>
    <cellStyle name="_MARINA_Libro2 2" xfId="3246" xr:uid="{BE1764CD-5B97-463D-8110-2EAFC570A10A}"/>
    <cellStyle name="_MARINA_Libro2 2 2" xfId="3247" xr:uid="{58E12E58-BDF2-47B7-B4C5-5A01FC82E473}"/>
    <cellStyle name="_MARINA_Libro2 3" xfId="3248" xr:uid="{29EFB205-855C-446F-B9AE-5EDB3A91DAAF}"/>
    <cellStyle name="_MARINA_Libro2 3 2" xfId="3249" xr:uid="{BC95BBA5-5451-4D65-95A9-ED4D8B718409}"/>
    <cellStyle name="_MARINA_solicita datos para el 2007-minedu remitio" xfId="3250" xr:uid="{C4651334-A7A7-49C6-9F6F-18F3E165F1AF}"/>
    <cellStyle name="_MARINA_solicita datos para el 2007-minedu remitio 2" xfId="3251" xr:uid="{B269FAF7-B287-4982-858C-2E2781FD6669}"/>
    <cellStyle name="_MARINA_solicita datos para el 2007-minedu remitio 2 2" xfId="3252" xr:uid="{9CC826A6-9187-47F1-9F57-9C704F0F62C2}"/>
    <cellStyle name="_MARINA_solicita datos para el 2007-minedu remitio 3" xfId="3253" xr:uid="{A6C76834-FD28-4F8F-BB03-B109F2E9D686}"/>
    <cellStyle name="_MARINA_solicita datos para el 2007-minedu remitio 3 2" xfId="3254" xr:uid="{C390B653-89E8-4C73-AAF4-3F0BB670F95D}"/>
    <cellStyle name="_MINEM" xfId="3255" xr:uid="{EA4C4AFC-F18B-4102-AC43-A528E636EDED}"/>
    <cellStyle name="_MINEM 2" xfId="3256" xr:uid="{4400E18A-DE35-44AF-82BA-02B2D8EEAD01}"/>
    <cellStyle name="_MINEM 2 2" xfId="3257" xr:uid="{4F207C02-4B96-457F-B6BD-D9134080284E}"/>
    <cellStyle name="_MINEM 3" xfId="3258" xr:uid="{16F8ECCD-0C01-4F97-9518-9BEB48DFC60C}"/>
    <cellStyle name="_MINEM 3 2" xfId="3259" xr:uid="{999EAE3B-AB32-4261-A665-D5A02E396505}"/>
    <cellStyle name="_MINEM_CUAD-TEXTO_" xfId="3265" xr:uid="{91588190-82FF-46C9-A463-2C9C5FF6F9B8}"/>
    <cellStyle name="_MINEM_CUAD-TEXTO_ 2" xfId="3266" xr:uid="{75A52635-CD91-466F-B75F-C972D1C4581F}"/>
    <cellStyle name="_MINEM_CUAD-TEXTO_ 2 2" xfId="3267" xr:uid="{30216A83-6115-4DD9-BA47-B8DED6AFA5DB}"/>
    <cellStyle name="_MINEM_CUAD-TEXTO_ 3" xfId="3268" xr:uid="{0703F7BF-646D-4A6C-9664-08477605079B}"/>
    <cellStyle name="_MINEM_CUAD-TEXTO_ 3 2" xfId="3269" xr:uid="{FA1489F8-6B8F-45CD-AB26-88CF8ED75DB6}"/>
    <cellStyle name="_MINEM_cuadros adicionales de brechas2002 y 2008 (2)" xfId="3260" xr:uid="{9B41BE95-8000-4ED0-B898-D6C823E192D6}"/>
    <cellStyle name="_MINEM_cuadros adicionales de brechas2002 y 2008 (2) 2" xfId="3261" xr:uid="{EF3223D9-4FC6-4293-9432-13CC6F49C19A}"/>
    <cellStyle name="_MINEM_cuadros adicionales de brechas2002 y 2008 (2) 2 2" xfId="3262" xr:uid="{396F2D02-3986-4755-9C70-0189FA367B99}"/>
    <cellStyle name="_MINEM_cuadros adicionales de brechas2002 y 2008 (2) 3" xfId="3263" xr:uid="{2671B64C-F712-453D-8DBC-5262B99E2551}"/>
    <cellStyle name="_MINEM_cuadros adicionales de brechas2002 y 2008 (2) 3 2" xfId="3264" xr:uid="{4AE5DDC9-69EA-41A3-B1DA-6A7146DB8A4E}"/>
    <cellStyle name="_MINEM_GRAFICOS ODM" xfId="3270" xr:uid="{DEA7E9BB-708B-462D-BC8C-794E4995B44F}"/>
    <cellStyle name="_MINEM_GRAFICOS ODM 2" xfId="3271" xr:uid="{9AC0F3F4-73A9-4515-8156-1AFCD2D1F2CE}"/>
    <cellStyle name="_MINEM_Libro2" xfId="3272" xr:uid="{DD9B1218-4F79-476B-890F-78CA5E72C90D}"/>
    <cellStyle name="_MINEM_Libro2 2" xfId="3273" xr:uid="{50C97153-F1C1-4EAD-9D8F-8C1C5FC78F88}"/>
    <cellStyle name="_MINEM_Libro2 2 2" xfId="3274" xr:uid="{64384313-5FA2-456C-A4D3-5FFB3FFB2369}"/>
    <cellStyle name="_MINEM_Libro2 3" xfId="3275" xr:uid="{4133E2E4-5B7C-48D6-997F-1975AC31D72D}"/>
    <cellStyle name="_MINEM_Libro2 3 2" xfId="3276" xr:uid="{44AC0A34-C13F-489C-9B6F-C332A47B8C68}"/>
    <cellStyle name="_MINEM_solicita datos para el 2007-minedu remitio" xfId="3277" xr:uid="{6D247592-40CB-49AF-8619-9B71E379555B}"/>
    <cellStyle name="_MINEM_solicita datos para el 2007-minedu remitio 2" xfId="3278" xr:uid="{CCC6439F-8D6B-4A31-8B69-3BF79476D2A1}"/>
    <cellStyle name="_MINEM_solicita datos para el 2007-minedu remitio 2 2" xfId="3279" xr:uid="{472F48F3-A705-4496-AD14-054A50FB046C}"/>
    <cellStyle name="_MINEM_solicita datos para el 2007-minedu remitio 3" xfId="3280" xr:uid="{40147EA2-F52B-4260-8BEA-1ECC76428257}"/>
    <cellStyle name="_MINEM_solicita datos para el 2007-minedu remitio 3 2" xfId="3281" xr:uid="{D8455904-FFC7-42EA-BC0E-FCB297DA6633}"/>
    <cellStyle name="_NBI_Serie 2001-2010 (actualizado 12-05-2011)" xfId="22" xr:uid="{B8162474-7475-4722-A332-DEF75B45A35D}"/>
    <cellStyle name="_NBI_Serie 2001-2010 (actualizado 12-05-2011) 2" xfId="148" xr:uid="{C82F5A73-5498-4D08-A03E-3ECBA35F2B3E}"/>
    <cellStyle name="_Para Anexo- CAP-6-SALUD-" xfId="3282" xr:uid="{197137B4-D0D1-4760-85F9-B33887E99CDE}"/>
    <cellStyle name="_Para Anexo- CAP-6-SALUD- 2" xfId="3283" xr:uid="{D6E38772-2EE9-482C-A826-9E8542F42626}"/>
    <cellStyle name="_Para Anexo- CAP-6-SALUD- 2 2" xfId="3284" xr:uid="{C1A6D0B1-9C86-490E-BDE4-7ED530D0FA29}"/>
    <cellStyle name="_Para Anexo- CAP-6-SALUD- 3" xfId="3285" xr:uid="{82211900-E16B-4C07-91AD-2FE68DBDAE19}"/>
    <cellStyle name="_Para Anexo- CAP-6-SALUD- 3 2" xfId="3286" xr:uid="{7BA44013-2031-4CF4-AB61-17477DBC974E}"/>
    <cellStyle name="_para poket" xfId="23" xr:uid="{913AE946-5AE8-431D-A7F9-0FE760F8B077}"/>
    <cellStyle name="_para poket 2" xfId="149" xr:uid="{F5FA08BF-9FB8-400E-972F-6C9439AEFB8D}"/>
    <cellStyle name="_para poket 2 2" xfId="3287" xr:uid="{C26B08EA-7F41-405B-882C-6C1695865BE5}"/>
    <cellStyle name="_para poket 2 2 2" xfId="3288" xr:uid="{E36F2FCF-D7BC-40FD-8020-BFEBBD4E7D6A}"/>
    <cellStyle name="_para poket 2 3" xfId="3289" xr:uid="{AD87AB15-7BAC-41AB-A4FA-3EA329735A91}"/>
    <cellStyle name="_para poket 3" xfId="3290" xr:uid="{37BB6D55-8A14-4475-91B9-326200671965}"/>
    <cellStyle name="_para poket 3 2" xfId="3291" xr:uid="{2BFBA04A-6A6B-4FCE-80CB-502CCE5FA91E}"/>
    <cellStyle name="_pedir-biodiversidad" xfId="3292" xr:uid="{6BA4D586-C808-483D-A3A7-B1FE51709F56}"/>
    <cellStyle name="_pedir-biodiversidad 2" xfId="3293" xr:uid="{43A29378-1370-45EA-BE91-C1A9B5F00F64}"/>
    <cellStyle name="_pedir-biodiversidad 2 2" xfId="3294" xr:uid="{D5E64ABC-C968-45E9-8003-940C50EB3694}"/>
    <cellStyle name="_pedir-biodiversidad 3" xfId="3295" xr:uid="{3AB6F863-735D-495C-A36D-557E59AE4B85}"/>
    <cellStyle name="_pedir-biodiversidad 3 2" xfId="3296" xr:uid="{D7CEB9CA-545B-45B9-AB91-CBE3FCB88677}"/>
    <cellStyle name="_pedir-biodiversidad_1-UIRN-UTSIGnov-2008" xfId="3297" xr:uid="{A055DE5E-259C-4CAD-8B67-07C37940C9FD}"/>
    <cellStyle name="_pedir-biodiversidad_1-UIRN-UTSIGnov-2008 2" xfId="3298" xr:uid="{15CB6DDE-34C6-4183-8DD4-2ADCA5C6AA4A}"/>
    <cellStyle name="_pedir-biodiversidad_1-UIRN-UTSIGnov-2008 2 2" xfId="3299" xr:uid="{9647000E-E20D-483F-B1CC-4AF88AA8A8EE}"/>
    <cellStyle name="_pedir-biodiversidad_1-UIRN-UTSIGnov-2008 3" xfId="3300" xr:uid="{1B76F5A3-0DAE-49E2-8BB0-5EEACE6E89FC}"/>
    <cellStyle name="_pedir-biodiversidad_1-UIRN-UTSIGnov-2008 3 2" xfId="3301" xr:uid="{27C540E6-D4A6-426D-85AF-299B757A9405}"/>
    <cellStyle name="_pedir-biodiversidad_1-UIRN-UTSIGnov-2008_GRAFICOS ODM" xfId="3302" xr:uid="{3B927B72-DD9F-47ED-87BF-687D821128AE}"/>
    <cellStyle name="_pedir-biodiversidad_1-UIRN-UTSIGnov-2008_GRAFICOS ODM 2" xfId="3303" xr:uid="{2DBEB8BD-34DD-4BAD-A37D-BB47B8A53743}"/>
    <cellStyle name="_pedir-biodiversidad_CUAD-TEXTO_" xfId="3309" xr:uid="{3F4C5921-38B4-4C5F-9ABA-2FB2551BA27F}"/>
    <cellStyle name="_pedir-biodiversidad_CUAD-TEXTO_ 2" xfId="3310" xr:uid="{91EE7BA7-85BC-4246-AAE6-5E6B64C88334}"/>
    <cellStyle name="_pedir-biodiversidad_CUAD-TEXTO_ 2 2" xfId="3311" xr:uid="{DFD81ECE-4F9D-444E-BEAF-DFB23D6D5DEB}"/>
    <cellStyle name="_pedir-biodiversidad_CUAD-TEXTO_ 3" xfId="3312" xr:uid="{2D2B160C-00D6-4D41-8672-68C1E20CF243}"/>
    <cellStyle name="_pedir-biodiversidad_CUAD-TEXTO_ 3 2" xfId="3313" xr:uid="{2962CD24-19E2-456C-96DA-0563D2D15991}"/>
    <cellStyle name="_pedir-biodiversidad_cuadros adicionales de brechas2002 y 2008 (2)" xfId="3304" xr:uid="{B3522607-B123-43DA-808F-A6724E40723B}"/>
    <cellStyle name="_pedir-biodiversidad_cuadros adicionales de brechas2002 y 2008 (2) 2" xfId="3305" xr:uid="{52A4BFB7-4970-4F87-8849-67CA5D3B3B94}"/>
    <cellStyle name="_pedir-biodiversidad_cuadros adicionales de brechas2002 y 2008 (2) 2 2" xfId="3306" xr:uid="{A75818DE-2BD6-4108-B368-20C6A6092204}"/>
    <cellStyle name="_pedir-biodiversidad_cuadros adicionales de brechas2002 y 2008 (2) 3" xfId="3307" xr:uid="{96FAEC73-412E-4D55-B0F9-2F29FD56A271}"/>
    <cellStyle name="_pedir-biodiversidad_cuadros adicionales de brechas2002 y 2008 (2) 3 2" xfId="3308" xr:uid="{B84CF3EA-12A6-4E9A-8AD6-7C452FD29AE5}"/>
    <cellStyle name="_pedir-biodiversidad_GRAFICOS ODM" xfId="3314" xr:uid="{814CE736-E0C6-455B-8226-D5C91D54F5A6}"/>
    <cellStyle name="_pedir-biodiversidad_GRAFICOS ODM 2" xfId="3315" xr:uid="{0872B14C-5038-4F1B-AB51-7F640D30E90C}"/>
    <cellStyle name="_pedir-biodiversidad_Libro2" xfId="3316" xr:uid="{D40075D9-406E-4940-B1EC-7E1274CF8398}"/>
    <cellStyle name="_pedir-biodiversidad_Libro2 2" xfId="3317" xr:uid="{9EAADCB5-48A6-457A-BAA3-02D7FA041D03}"/>
    <cellStyle name="_pedir-biodiversidad_Libro2 2 2" xfId="3318" xr:uid="{FB96B782-4922-43C9-8F21-07F79C2EF405}"/>
    <cellStyle name="_pedir-biodiversidad_Libro2 3" xfId="3319" xr:uid="{C92CF22C-CAB3-4161-9360-F8F0BD4988D8}"/>
    <cellStyle name="_pedir-biodiversidad_Libro2 3 2" xfId="3320" xr:uid="{20CCC7A2-BF44-48FF-829C-8F2552CAC01C}"/>
    <cellStyle name="_pedir-biodiversidad_solicita datos para el 2007-minedu remitio" xfId="3321" xr:uid="{9005B0DC-3F29-4AF4-A660-DE096DF48635}"/>
    <cellStyle name="_pedir-biodiversidad_solicita datos para el 2007-minedu remitio 2" xfId="3322" xr:uid="{86A98791-AB61-4F01-B99D-1DCF152C9FD6}"/>
    <cellStyle name="_pedir-biodiversidad_solicita datos para el 2007-minedu remitio 2 2" xfId="3323" xr:uid="{6A6A5FCE-CD97-43C1-A15E-C5D4016E084B}"/>
    <cellStyle name="_pedir-biodiversidad_solicita datos para el 2007-minedu remitio 3" xfId="3324" xr:uid="{B066E420-0BA3-45B0-9EDA-007861249350}"/>
    <cellStyle name="_pedir-biodiversidad_solicita datos para el 2007-minedu remitio 3 2" xfId="3325" xr:uid="{E3E1793B-41E8-42D4-9F51-F0F425F842BA}"/>
    <cellStyle name="_pedir-TERRITORIO-2008" xfId="3326" xr:uid="{2DD9582B-3A1F-4645-92FB-DBCC5EE2B44F}"/>
    <cellStyle name="_pedir-TERRITORIO-2008 2" xfId="3327" xr:uid="{057C9F30-D54D-4BF2-89FC-48C6297522AF}"/>
    <cellStyle name="_pedir-TERRITORIO-2008 2 2" xfId="3328" xr:uid="{DD23D3E5-F8E7-404D-BE9A-C13211102A03}"/>
    <cellStyle name="_pedir-TERRITORIO-2008 3" xfId="3329" xr:uid="{D0DC3FEC-FF42-4AFF-943D-1CF50BDAF47A}"/>
    <cellStyle name="_pedir-TERRITORIO-2008 3 2" xfId="3330" xr:uid="{B280F1BE-B81D-494E-84C7-AAD0147BD9C2}"/>
    <cellStyle name="_pedir-TERRITORIO-2008_CUAD-TEXTO_" xfId="3336" xr:uid="{892E67AE-0F5A-487B-958E-F8F7A8AFB4EF}"/>
    <cellStyle name="_pedir-TERRITORIO-2008_CUAD-TEXTO_ 2" xfId="3337" xr:uid="{2E06E11A-5E89-4C51-AB19-38A740EA4A9E}"/>
    <cellStyle name="_pedir-TERRITORIO-2008_CUAD-TEXTO_ 2 2" xfId="3338" xr:uid="{B1C09067-C26C-40C4-838D-00CCF22440A1}"/>
    <cellStyle name="_pedir-TERRITORIO-2008_CUAD-TEXTO_ 3" xfId="3339" xr:uid="{BD4262BE-3D85-4FC4-A641-854AEF29702A}"/>
    <cellStyle name="_pedir-TERRITORIO-2008_CUAD-TEXTO_ 3 2" xfId="3340" xr:uid="{7DDF9936-76CD-4700-B59F-C43856DEE851}"/>
    <cellStyle name="_pedir-TERRITORIO-2008_cuadros adicionales de brechas2002 y 2008 (2)" xfId="3331" xr:uid="{1C6087D3-D49D-4976-81C1-C2B51D991D7D}"/>
    <cellStyle name="_pedir-TERRITORIO-2008_cuadros adicionales de brechas2002 y 2008 (2) 2" xfId="3332" xr:uid="{2A24194D-A5DB-4505-B598-4872BE9D869B}"/>
    <cellStyle name="_pedir-TERRITORIO-2008_cuadros adicionales de brechas2002 y 2008 (2) 2 2" xfId="3333" xr:uid="{D0D3D314-90CC-4AC2-A0A6-DB558E4B4A16}"/>
    <cellStyle name="_pedir-TERRITORIO-2008_cuadros adicionales de brechas2002 y 2008 (2) 3" xfId="3334" xr:uid="{5576C16C-181D-46ED-B47D-36B89F69D58B}"/>
    <cellStyle name="_pedir-TERRITORIO-2008_cuadros adicionales de brechas2002 y 2008 (2) 3 2" xfId="3335" xr:uid="{5C885CC7-86BD-4D3A-BF8C-9E7D8F2CE559}"/>
    <cellStyle name="_pedir-TERRITORIO-2008_GRAFICOS ODM" xfId="3341" xr:uid="{E45FC796-6FD7-4168-A2FA-3D89632CB116}"/>
    <cellStyle name="_pedir-TERRITORIO-2008_GRAFICOS ODM 2" xfId="3342" xr:uid="{AD1E2FA0-CD9C-4727-83DB-0ECF9BC46514}"/>
    <cellStyle name="_pedir-TERRITORIO-2008_Libro2" xfId="3343" xr:uid="{31515A3F-AA98-43D1-B678-EE1EA670961A}"/>
    <cellStyle name="_pedir-TERRITORIO-2008_Libro2 2" xfId="3344" xr:uid="{27D8E1FC-F09F-4FAA-97C9-BB19AC5C3561}"/>
    <cellStyle name="_pedir-TERRITORIO-2008_Libro2 2 2" xfId="3345" xr:uid="{55792EEF-D0D2-4C79-A3ED-2041AF0921AD}"/>
    <cellStyle name="_pedir-TERRITORIO-2008_Libro2 3" xfId="3346" xr:uid="{6B098C2C-85CB-4CC1-BC8B-8091AA805008}"/>
    <cellStyle name="_pedir-TERRITORIO-2008_Libro2 3 2" xfId="3347" xr:uid="{35907EDF-7068-44FE-8247-179385CA42DF}"/>
    <cellStyle name="_pedir-TERRITORIO-2008_solicita datos para el 2007-minedu remitio" xfId="3348" xr:uid="{AE841ADC-B7BB-4EC8-9710-28A8C3D49F00}"/>
    <cellStyle name="_pedir-TERRITORIO-2008_solicita datos para el 2007-minedu remitio 2" xfId="3349" xr:uid="{10E31F4B-9126-4761-A9CB-82C50EFCBD6E}"/>
    <cellStyle name="_pedir-TERRITORIO-2008_solicita datos para el 2007-minedu remitio 2 2" xfId="3350" xr:uid="{F491F1D9-9635-4588-B450-46B9D1146B46}"/>
    <cellStyle name="_pedir-TERRITORIO-2008_solicita datos para el 2007-minedu remitio 3" xfId="3351" xr:uid="{19C87FED-0146-4C76-93FB-D9BEA521998E}"/>
    <cellStyle name="_pedir-TERRITORIO-2008_solicita datos para el 2007-minedu remitio 3 2" xfId="3352" xr:uid="{119C7276-DDFF-4C00-8771-DFAA51314E89}"/>
    <cellStyle name="_Pobreza-CUA-GRÁ-TEXTO__U" xfId="24" xr:uid="{EAB19F12-6182-49A4-812D-2098B2EA2509}"/>
    <cellStyle name="_Pobreza-CUA-GRÁ-TEXTO__U 2" xfId="150" xr:uid="{5BF997CB-ADCA-4E41-88D5-1E9538035B2D}"/>
    <cellStyle name="_PRONAMACHS" xfId="3353" xr:uid="{2E7C5BE9-5957-4DE7-BC1B-5DA53AA79195}"/>
    <cellStyle name="_PRONAMACHS 2" xfId="3354" xr:uid="{5B5D6841-805E-4E02-AEF8-9CD6F47BE1DE}"/>
    <cellStyle name="_PRONAMACHS 2 2" xfId="3355" xr:uid="{6033CCC7-6C5B-4832-B853-2F3810D0913E}"/>
    <cellStyle name="_PRONAMACHS 3" xfId="3356" xr:uid="{8EC750BF-770C-4693-A217-54DAE04B3B3E}"/>
    <cellStyle name="_PRONAMACHS 3 2" xfId="3357" xr:uid="{ACA21026-080F-4D31-8A19-82777B791668}"/>
    <cellStyle name="_PRONAMACHS_1-UIRN-UTSIGnov-2008" xfId="3358" xr:uid="{75F44C0A-1F47-44C8-8276-21835B7E46C8}"/>
    <cellStyle name="_PRONAMACHS_1-UIRN-UTSIGnov-2008 2" xfId="3359" xr:uid="{3A1698AA-D398-437D-80F6-9F8116D857E3}"/>
    <cellStyle name="_PRONAMACHS_1-UIRN-UTSIGnov-2008 2 2" xfId="3360" xr:uid="{335A93A5-A2C1-4C8E-B7B8-C7D7FEFB203A}"/>
    <cellStyle name="_PRONAMACHS_1-UIRN-UTSIGnov-2008 3" xfId="3361" xr:uid="{487923B9-EF88-4F38-823C-126C35AB21CD}"/>
    <cellStyle name="_PRONAMACHS_1-UIRN-UTSIGnov-2008 3 2" xfId="3362" xr:uid="{EC02163D-9301-4CB3-AB0F-C408158C7874}"/>
    <cellStyle name="_PRONAMACHS_1-UIRN-UTSIGnov-2008_GRAFICOS ODM" xfId="3363" xr:uid="{CB87DE35-4B0D-4DB8-88C6-54E1A0941BFF}"/>
    <cellStyle name="_PRONAMACHS_1-UIRN-UTSIGnov-2008_GRAFICOS ODM 2" xfId="3364" xr:uid="{8B1345EF-F433-4C75-9783-646750E2721F}"/>
    <cellStyle name="_PRONAMACHS_CUAD-TEXTO_" xfId="3370" xr:uid="{479E4509-EB49-46F3-889E-FAF7E97897D4}"/>
    <cellStyle name="_PRONAMACHS_CUAD-TEXTO_ 2" xfId="3371" xr:uid="{50AFDCFC-613D-41F1-8299-118859BC3F0F}"/>
    <cellStyle name="_PRONAMACHS_CUAD-TEXTO_ 2 2" xfId="3372" xr:uid="{5C8CF45D-E094-4C78-8FE3-3DCD6289483F}"/>
    <cellStyle name="_PRONAMACHS_CUAD-TEXTO_ 3" xfId="3373" xr:uid="{173304AA-C390-4E64-9079-4F0B87B58A7B}"/>
    <cellStyle name="_PRONAMACHS_CUAD-TEXTO_ 3 2" xfId="3374" xr:uid="{8B4D6A22-7546-44CC-A612-C7AEDD87D25E}"/>
    <cellStyle name="_PRONAMACHS_cuadros adicionales de brechas2002 y 2008 (2)" xfId="3365" xr:uid="{A141F0F8-66F0-4999-B411-861366454FB1}"/>
    <cellStyle name="_PRONAMACHS_cuadros adicionales de brechas2002 y 2008 (2) 2" xfId="3366" xr:uid="{BAECC9C9-8404-4DB0-999D-F5577839687F}"/>
    <cellStyle name="_PRONAMACHS_cuadros adicionales de brechas2002 y 2008 (2) 2 2" xfId="3367" xr:uid="{5553B6BE-F6CB-494D-AEE8-3B8974CEAC94}"/>
    <cellStyle name="_PRONAMACHS_cuadros adicionales de brechas2002 y 2008 (2) 3" xfId="3368" xr:uid="{153B0235-8830-4C4F-8EB7-DB5AC9049D5F}"/>
    <cellStyle name="_PRONAMACHS_cuadros adicionales de brechas2002 y 2008 (2) 3 2" xfId="3369" xr:uid="{CC4E42BE-67AE-47AB-A258-BED4ED46D50C}"/>
    <cellStyle name="_PRONAMACHS_GRAFICOS ODM" xfId="3375" xr:uid="{5682206D-3DFA-4A35-803F-0C5BE0F45F07}"/>
    <cellStyle name="_PRONAMACHS_GRAFICOS ODM 2" xfId="3376" xr:uid="{9ADF2640-55DD-4A6A-B79D-0E31532DDDC5}"/>
    <cellStyle name="_PRONAMACHS_Libro2" xfId="3377" xr:uid="{A65CA257-616B-4EC9-9655-5CF691063DCD}"/>
    <cellStyle name="_PRONAMACHS_Libro2 2" xfId="3378" xr:uid="{9639878E-2106-42FA-B967-B76972ADE8CB}"/>
    <cellStyle name="_PRONAMACHS_Libro2 2 2" xfId="3379" xr:uid="{5D94151E-AED3-49F0-9139-9B035E31A617}"/>
    <cellStyle name="_PRONAMACHS_Libro2 3" xfId="3380" xr:uid="{C8DEBEA0-CFE5-4788-9F3D-303FD96DAB1D}"/>
    <cellStyle name="_PRONAMACHS_Libro2 3 2" xfId="3381" xr:uid="{CC6D8AF6-4A6F-4EFE-84A6-2740647562E6}"/>
    <cellStyle name="_PRONAMACHS_solicita datos para el 2007-minedu remitio" xfId="3382" xr:uid="{DFE64136-8F85-450B-BA00-6626F0D915BD}"/>
    <cellStyle name="_PRONAMACHS_solicita datos para el 2007-minedu remitio 2" xfId="3383" xr:uid="{52B34919-952C-4513-87CB-EA8320AE2A5B}"/>
    <cellStyle name="_PRONAMACHS_solicita datos para el 2007-minedu remitio 2 2" xfId="3384" xr:uid="{26F027EB-A82C-4DFD-B481-07A87FDDA20C}"/>
    <cellStyle name="_PRONAMACHS_solicita datos para el 2007-minedu remitio 3" xfId="3385" xr:uid="{079295F5-9F59-4A56-8537-4B6BC3FA6B21}"/>
    <cellStyle name="_PRONAMACHS_solicita datos para el 2007-minedu remitio 3 2" xfId="3386" xr:uid="{A2FDE44A-BAFE-4BBE-99FE-2158E5B1327C}"/>
    <cellStyle name="_PRONAMACHS-2009" xfId="3387" xr:uid="{0FC332D6-ABC9-4190-AF88-3A76FBC65ADE}"/>
    <cellStyle name="_PRONAMACHS-2009 2" xfId="3388" xr:uid="{F2237721-CFCF-4836-A4A1-3F60B8AEAF61}"/>
    <cellStyle name="_PRONAMACHS-2009 2 2" xfId="3389" xr:uid="{E36044C8-6E72-4EC8-94AF-85EF88A165DC}"/>
    <cellStyle name="_PRONAMACHS-2009 3" xfId="3390" xr:uid="{0C4A9B94-F19A-4099-BC5F-8C1CCFD23F93}"/>
    <cellStyle name="_PRONAMACHS-2009 3 2" xfId="3391" xr:uid="{438D1DEA-EA48-41C1-B912-25DC4CF15C47}"/>
    <cellStyle name="_PRONAMACHS-2009_CUAD-TEXTO_" xfId="3397" xr:uid="{B46D9371-9F82-4B48-9903-3DE48033AB21}"/>
    <cellStyle name="_PRONAMACHS-2009_CUAD-TEXTO_ 2" xfId="3398" xr:uid="{AD9712CE-0664-45FF-A33A-F1915397F439}"/>
    <cellStyle name="_PRONAMACHS-2009_CUAD-TEXTO_ 2 2" xfId="3399" xr:uid="{CD58EBC4-2F53-4AA8-837A-361560635AC6}"/>
    <cellStyle name="_PRONAMACHS-2009_CUAD-TEXTO_ 3" xfId="3400" xr:uid="{8701A14A-ECBE-4138-8EDA-93B116DFF3ED}"/>
    <cellStyle name="_PRONAMACHS-2009_CUAD-TEXTO_ 3 2" xfId="3401" xr:uid="{AFD8FE93-5AFF-4785-A5E1-1BF92B81F649}"/>
    <cellStyle name="_PRONAMACHS-2009_cuadros adicionales de brechas2002 y 2008 (2)" xfId="3392" xr:uid="{775BAD00-F20E-45C5-AF26-09FD4CCDDE1C}"/>
    <cellStyle name="_PRONAMACHS-2009_cuadros adicionales de brechas2002 y 2008 (2) 2" xfId="3393" xr:uid="{46E31E2D-C099-43E5-A69E-A8B9B2481399}"/>
    <cellStyle name="_PRONAMACHS-2009_cuadros adicionales de brechas2002 y 2008 (2) 2 2" xfId="3394" xr:uid="{D828A034-FB69-4F37-8F6C-2690B5381205}"/>
    <cellStyle name="_PRONAMACHS-2009_cuadros adicionales de brechas2002 y 2008 (2) 3" xfId="3395" xr:uid="{230E6C5D-5D54-4D54-883B-F00C0D1C2375}"/>
    <cellStyle name="_PRONAMACHS-2009_cuadros adicionales de brechas2002 y 2008 (2) 3 2" xfId="3396" xr:uid="{57838449-C318-4C9F-9196-86FD1BC53821}"/>
    <cellStyle name="_PRONAMACHS-2009_GRAFICOS ODM" xfId="3402" xr:uid="{B98489E5-CC7D-4E3F-825C-CB63D1AF96C8}"/>
    <cellStyle name="_PRONAMACHS-2009_GRAFICOS ODM 2" xfId="3403" xr:uid="{9E318E11-4324-4D04-9442-AF1AC4C0C854}"/>
    <cellStyle name="_PRONAMACHS-2009_Libro2" xfId="3404" xr:uid="{008E1200-D7A3-4D64-BFE7-AFE0CC2CE091}"/>
    <cellStyle name="_PRONAMACHS-2009_Libro2 2" xfId="3405" xr:uid="{1F8B92D1-8A9C-4ADC-B513-2B51CD306CD0}"/>
    <cellStyle name="_PRONAMACHS-2009_Libro2 2 2" xfId="3406" xr:uid="{B9F33E55-84C3-4874-8136-B1D7C78FD3D2}"/>
    <cellStyle name="_PRONAMACHS-2009_Libro2 3" xfId="3407" xr:uid="{9EC74550-2142-41B9-983F-729D8A42BAAE}"/>
    <cellStyle name="_PRONAMACHS-2009_Libro2 3 2" xfId="3408" xr:uid="{5106CB27-5C2C-4AFE-907A-914FA751584A}"/>
    <cellStyle name="_PRONAMACHS-2009_solicita datos para el 2007-minedu remitio" xfId="3409" xr:uid="{0B7985F8-BD83-474F-ADFE-34E53EB0C49A}"/>
    <cellStyle name="_PRONAMACHS-2009_solicita datos para el 2007-minedu remitio 2" xfId="3410" xr:uid="{1FEF2532-8907-4055-BEF0-9D04E688DC67}"/>
    <cellStyle name="_PRONAMACHS-2009_solicita datos para el 2007-minedu remitio 2 2" xfId="3411" xr:uid="{BEE73365-67DE-42B5-861A-CD962F06DBAB}"/>
    <cellStyle name="_PRONAMACHS-2009_solicita datos para el 2007-minedu remitio 3" xfId="3412" xr:uid="{B8CB7F01-0681-4414-93A1-D9FE36D2CE97}"/>
    <cellStyle name="_PRONAMACHS-2009_solicita datos para el 2007-minedu remitio 3 2" xfId="3413" xr:uid="{EE692DA4-3F7E-464D-B6A6-704442C42F78}"/>
    <cellStyle name="_pronamachs-Nelly" xfId="3414" xr:uid="{668820BE-81D8-4DE2-8DC7-1BF61802CBF3}"/>
    <cellStyle name="_pronamachs-Nelly 2" xfId="3415" xr:uid="{3F929EF0-1C32-4B5F-A318-77EF7E26F65F}"/>
    <cellStyle name="_pronamachs-Nelly 2 2" xfId="3416" xr:uid="{6B065249-180E-454D-896F-9A6F448EB5D8}"/>
    <cellStyle name="_pronamachs-Nelly 3" xfId="3417" xr:uid="{BE386B2E-43CC-4364-8D14-3D873C4D3E55}"/>
    <cellStyle name="_pronamachs-Nelly 3 2" xfId="3418" xr:uid="{23C0F62E-866E-4673-BB3E-22CAF2C0BA85}"/>
    <cellStyle name="_pronamachs-Nelly_CUAD-TEXTO_" xfId="3424" xr:uid="{C54F2032-378D-49BA-ABDC-9E72D401C86A}"/>
    <cellStyle name="_pronamachs-Nelly_CUAD-TEXTO_ 2" xfId="3425" xr:uid="{20667101-5BBC-416B-9D8E-436B86C60871}"/>
    <cellStyle name="_pronamachs-Nelly_CUAD-TEXTO_ 2 2" xfId="3426" xr:uid="{7412A014-CA5A-4C5A-B3BE-1C79145FE0DD}"/>
    <cellStyle name="_pronamachs-Nelly_CUAD-TEXTO_ 3" xfId="3427" xr:uid="{6A5EAA47-1DC4-4CD3-BC36-DBEA231F7BD4}"/>
    <cellStyle name="_pronamachs-Nelly_CUAD-TEXTO_ 3 2" xfId="3428" xr:uid="{482C0A83-BF8E-439D-86BE-010BAA05DD6C}"/>
    <cellStyle name="_pronamachs-Nelly_cuadros adicionales de brechas2002 y 2008 (2)" xfId="3419" xr:uid="{2251A80A-84A4-4777-A524-59591A9EA952}"/>
    <cellStyle name="_pronamachs-Nelly_cuadros adicionales de brechas2002 y 2008 (2) 2" xfId="3420" xr:uid="{2FFCBD4A-A86F-41A2-AB52-D03E796A9E5C}"/>
    <cellStyle name="_pronamachs-Nelly_cuadros adicionales de brechas2002 y 2008 (2) 2 2" xfId="3421" xr:uid="{B4C6DBED-78AA-4425-98CC-078091F9CE75}"/>
    <cellStyle name="_pronamachs-Nelly_cuadros adicionales de brechas2002 y 2008 (2) 3" xfId="3422" xr:uid="{85D8DF89-D11D-4BDD-929E-5E1A483C5118}"/>
    <cellStyle name="_pronamachs-Nelly_cuadros adicionales de brechas2002 y 2008 (2) 3 2" xfId="3423" xr:uid="{C52CCA96-181E-428A-B429-4D6019B0A54E}"/>
    <cellStyle name="_pronamachs-Nelly_GRAFICOS ODM" xfId="3429" xr:uid="{63DE36E6-821A-452E-9A5B-8E10DFC16961}"/>
    <cellStyle name="_pronamachs-Nelly_GRAFICOS ODM 2" xfId="3430" xr:uid="{7390224C-31C4-449C-9660-2EA43FB746D7}"/>
    <cellStyle name="_pronamachs-Nelly_Libro2" xfId="3431" xr:uid="{40850DA0-A8FD-4312-932C-7BF07312FF71}"/>
    <cellStyle name="_pronamachs-Nelly_Libro2 2" xfId="3432" xr:uid="{19F4DBC6-3DA2-44E6-9980-D6135855D09B}"/>
    <cellStyle name="_pronamachs-Nelly_Libro2 2 2" xfId="3433" xr:uid="{CF24EF01-7530-4F09-A3D6-1AFD2C7E185F}"/>
    <cellStyle name="_pronamachs-Nelly_Libro2 3" xfId="3434" xr:uid="{A271DB5B-435D-4D4C-8602-E459770B1351}"/>
    <cellStyle name="_pronamachs-Nelly_Libro2 3 2" xfId="3435" xr:uid="{F2ECDEF8-4B31-4767-9DC7-DDC8CC750492}"/>
    <cellStyle name="_pronamachs-Nelly_solicita datos para el 2007-minedu remitio" xfId="3436" xr:uid="{D3515220-4495-4A64-A321-22AA32CBBB50}"/>
    <cellStyle name="_pronamachs-Nelly_solicita datos para el 2007-minedu remitio 2" xfId="3437" xr:uid="{9259A8FF-BC3D-40B3-908E-092817E1A1AB}"/>
    <cellStyle name="_pronamachs-Nelly_solicita datos para el 2007-minedu remitio 2 2" xfId="3438" xr:uid="{3B8A62FF-7148-4E8B-BC97-A65F97401AEF}"/>
    <cellStyle name="_pronamachs-Nelly_solicita datos para el 2007-minedu remitio 3" xfId="3439" xr:uid="{BAFF1F67-F339-4930-B8BC-679680A43661}"/>
    <cellStyle name="_pronamachs-Nelly_solicita datos para el 2007-minedu remitio 3 2" xfId="3440" xr:uid="{9D17B88E-DCD4-469D-8F8F-325003A8F848}"/>
    <cellStyle name="_SISMOS-UNIDOS" xfId="3468" xr:uid="{64814A90-8512-449F-B234-432A778742BF}"/>
    <cellStyle name="_SISMOS-UNIDOS 2" xfId="3469" xr:uid="{9B210E61-5539-4432-9323-B65986A5FD86}"/>
    <cellStyle name="_SISMOS-UNIDOS 2 2" xfId="3470" xr:uid="{0D806894-A9CB-41B1-B86B-5AD6F55CE011}"/>
    <cellStyle name="_SISMOS-UNIDOS 3" xfId="3471" xr:uid="{00077B56-D4AA-4167-AD82-99317A6661CB}"/>
    <cellStyle name="_SISMOS-UNIDOS 3 2" xfId="3472" xr:uid="{A041B909-FD81-48D4-BA85-865ABBC796EE}"/>
    <cellStyle name="_SISMOS-UNIDOS_CUAD-TEXTO_" xfId="3478" xr:uid="{CCC5896A-6A17-4A15-8DBA-1D71705CE309}"/>
    <cellStyle name="_SISMOS-UNIDOS_CUAD-TEXTO_ 2" xfId="3479" xr:uid="{000328BB-1E57-4530-8E61-02C9EB15ADA3}"/>
    <cellStyle name="_SISMOS-UNIDOS_CUAD-TEXTO_ 2 2" xfId="3480" xr:uid="{A41CEC67-02A6-4009-A07B-89CA9FC1AF60}"/>
    <cellStyle name="_SISMOS-UNIDOS_CUAD-TEXTO_ 3" xfId="3481" xr:uid="{E5FD2695-3E3F-4836-9379-23632C98CA4D}"/>
    <cellStyle name="_SISMOS-UNIDOS_CUAD-TEXTO_ 3 2" xfId="3482" xr:uid="{0D0D689C-FA65-4C86-B64B-128C71F35916}"/>
    <cellStyle name="_SISMOS-UNIDOS_cuadros adicionales de brechas2002 y 2008 (2)" xfId="3473" xr:uid="{AC1A6535-782A-4FC1-90F9-9A3CF62A1464}"/>
    <cellStyle name="_SISMOS-UNIDOS_cuadros adicionales de brechas2002 y 2008 (2) 2" xfId="3474" xr:uid="{E41B31B7-22E9-42F1-AA64-BC9F5784EFDA}"/>
    <cellStyle name="_SISMOS-UNIDOS_cuadros adicionales de brechas2002 y 2008 (2) 2 2" xfId="3475" xr:uid="{71F3A938-EE9C-4484-B7DF-F74DEA763EF1}"/>
    <cellStyle name="_SISMOS-UNIDOS_cuadros adicionales de brechas2002 y 2008 (2) 3" xfId="3476" xr:uid="{FEF3A799-C0E0-47A6-A4F2-D1CA20F7653F}"/>
    <cellStyle name="_SISMOS-UNIDOS_cuadros adicionales de brechas2002 y 2008 (2) 3 2" xfId="3477" xr:uid="{2BA93DF5-3E84-4F5C-A309-82E1219A3547}"/>
    <cellStyle name="_SISMOS-UNIDOS_GRAFICOS ODM" xfId="3483" xr:uid="{D84F1577-C8E2-42E8-8F57-C4022ED7F5B5}"/>
    <cellStyle name="_SISMOS-UNIDOS_GRAFICOS ODM 2" xfId="3484" xr:uid="{F90736D1-03EF-4090-9514-452F348B84D0}"/>
    <cellStyle name="_SISMOS-UNIDOS_Libro2" xfId="3485" xr:uid="{1FD12F5E-C8AF-4818-9351-5BB3DFC1C3EB}"/>
    <cellStyle name="_SISMOS-UNIDOS_Libro2 2" xfId="3486" xr:uid="{13D33222-39F9-42F9-A3D4-364A86CBF8BF}"/>
    <cellStyle name="_SISMOS-UNIDOS_Libro2 2 2" xfId="3487" xr:uid="{28DC5F6E-9283-4999-B280-49A5607312B2}"/>
    <cellStyle name="_SISMOS-UNIDOS_Libro2 3" xfId="3488" xr:uid="{1254825D-33E3-41CA-9C18-18A8960068EE}"/>
    <cellStyle name="_SISMOS-UNIDOS_Libro2 3 2" xfId="3489" xr:uid="{ECBEA3A8-4079-4F46-AC7B-29A7C3D0633B}"/>
    <cellStyle name="_SISMOS-UNIDOS_solicita datos para el 2007-minedu remitio" xfId="3490" xr:uid="{E671CF98-592C-4E82-934F-173521AF92BF}"/>
    <cellStyle name="_SISMOS-UNIDOS_solicita datos para el 2007-minedu remitio 2" xfId="3491" xr:uid="{8AEC5E5D-AD40-4DE3-998D-EF1B90E79478}"/>
    <cellStyle name="_SISMOS-UNIDOS_solicita datos para el 2007-minedu remitio 2 2" xfId="3492" xr:uid="{77EBFCFD-F032-4520-8873-89C2C5D8D14B}"/>
    <cellStyle name="_SISMOS-UNIDOS_solicita datos para el 2007-minedu remitio 3" xfId="3493" xr:uid="{E71E2A93-BF6A-4FC4-9BE7-B7AEB59ABA71}"/>
    <cellStyle name="_SISMOS-UNIDOS_solicita datos para el 2007-minedu remitio 3 2" xfId="3494" xr:uid="{E799BCE8-2C50-46E0-97EF-443272E55F44}"/>
    <cellStyle name="_superficial-huacho" xfId="3495" xr:uid="{3ACC0A9A-53F3-4899-B468-2023CC34EBDC}"/>
    <cellStyle name="_superficial-huacho 2" xfId="3496" xr:uid="{A58C1CAA-535B-412A-964A-8DA4FE5B6DFE}"/>
    <cellStyle name="_superficial-huacho 2 2" xfId="3497" xr:uid="{0BC69FD8-7683-43CF-8ED4-A5B350E18C1E}"/>
    <cellStyle name="_superficial-huacho 3" xfId="3498" xr:uid="{14BB866F-3F24-4796-8697-B92EE8BCC920}"/>
    <cellStyle name="_superficial-huacho 3 2" xfId="3499" xr:uid="{9C5C65E5-375B-49C1-82E8-D5F0C4F180BC}"/>
    <cellStyle name="_superficial-huacho_1-UIRN-UTSIGnov-2008" xfId="3500" xr:uid="{AF365DE0-39BC-413F-BAE5-A88B4A89FE37}"/>
    <cellStyle name="_superficial-huacho_1-UIRN-UTSIGnov-2008 2" xfId="3501" xr:uid="{2FBCE086-E06D-4CF5-A645-490D5DD26F11}"/>
    <cellStyle name="_superficial-huacho_1-UIRN-UTSIGnov-2008 2 2" xfId="3502" xr:uid="{2E51A78C-0FAD-4BF1-80DA-4C2E2F86645C}"/>
    <cellStyle name="_superficial-huacho_1-UIRN-UTSIGnov-2008 3" xfId="3503" xr:uid="{03872A4E-E847-4E89-9FAD-D3F62B4AFDA4}"/>
    <cellStyle name="_superficial-huacho_1-UIRN-UTSIGnov-2008 3 2" xfId="3504" xr:uid="{9AD6BD65-2A0A-49E8-A417-28B47D7032F1}"/>
    <cellStyle name="_superficial-huacho_1-UIRN-UTSIGnov-2008_GRAFICOS ODM" xfId="3505" xr:uid="{F4EEB55C-3E4C-4E96-8B69-972A26902EFD}"/>
    <cellStyle name="_superficial-huacho_1-UIRN-UTSIGnov-2008_GRAFICOS ODM 2" xfId="3506" xr:uid="{F6440B64-61FB-4099-98AA-D703E9150094}"/>
    <cellStyle name="_superficial-huacho_CUAD-TEXTO_" xfId="3512" xr:uid="{F045AB0B-05DD-4C64-B616-9D2344ACC416}"/>
    <cellStyle name="_superficial-huacho_CUAD-TEXTO_ 2" xfId="3513" xr:uid="{63CCB6CB-5F8A-4240-9830-CB17D43AA530}"/>
    <cellStyle name="_superficial-huacho_CUAD-TEXTO_ 2 2" xfId="3514" xr:uid="{72000DFF-B7ED-4BFB-AAB7-502B90275B65}"/>
    <cellStyle name="_superficial-huacho_CUAD-TEXTO_ 3" xfId="3515" xr:uid="{149B2FF7-72C9-42CA-B6B8-1B9B7E7EBF16}"/>
    <cellStyle name="_superficial-huacho_CUAD-TEXTO_ 3 2" xfId="3516" xr:uid="{BDE4FDF0-F04A-4F0C-9EAA-092C25524BF4}"/>
    <cellStyle name="_superficial-huacho_cuadros adicionales de brechas2002 y 2008 (2)" xfId="3507" xr:uid="{8277B717-4773-4265-8CD7-055ECA1CE606}"/>
    <cellStyle name="_superficial-huacho_cuadros adicionales de brechas2002 y 2008 (2) 2" xfId="3508" xr:uid="{2FC3DBE4-AD20-4CB7-AAE6-1D045511A99E}"/>
    <cellStyle name="_superficial-huacho_cuadros adicionales de brechas2002 y 2008 (2) 2 2" xfId="3509" xr:uid="{2BD4537D-04A7-48DE-BD31-7B4E568C95D6}"/>
    <cellStyle name="_superficial-huacho_cuadros adicionales de brechas2002 y 2008 (2) 3" xfId="3510" xr:uid="{41EB4639-3CA6-467E-B36E-14B49DBB709E}"/>
    <cellStyle name="_superficial-huacho_cuadros adicionales de brechas2002 y 2008 (2) 3 2" xfId="3511" xr:uid="{8D396237-821F-4B2F-9504-3819CE408FDB}"/>
    <cellStyle name="_superficial-huacho_GRAFICOS ODM" xfId="3517" xr:uid="{AA721FC7-3DB3-4E75-B77B-D5BFB595258B}"/>
    <cellStyle name="_superficial-huacho_GRAFICOS ODM 2" xfId="3518" xr:uid="{D5E9C2B7-FE25-45EA-9044-90D815BB287D}"/>
    <cellStyle name="_superficial-huacho_Libro2" xfId="3519" xr:uid="{E0ECECF2-0912-4964-B87D-271472301AE0}"/>
    <cellStyle name="_superficial-huacho_Libro2 2" xfId="3520" xr:uid="{45E7E40C-7F20-4902-96F1-399F76EBC2D9}"/>
    <cellStyle name="_superficial-huacho_Libro2 2 2" xfId="3521" xr:uid="{4E37B95B-64BB-4DFE-98D0-446101E22A8E}"/>
    <cellStyle name="_superficial-huacho_Libro2 3" xfId="3522" xr:uid="{5902859C-AB87-4C17-A472-FDAB0FA6EDC8}"/>
    <cellStyle name="_superficial-huacho_Libro2 3 2" xfId="3523" xr:uid="{DCD1E101-F369-4CB7-8FC1-F9EC31DE76B4}"/>
    <cellStyle name="_superficial-huacho_solicita datos para el 2007-minedu remitio" xfId="3524" xr:uid="{B57909E5-92BB-4168-B85B-AA8177FAAE67}"/>
    <cellStyle name="_superficial-huacho_solicita datos para el 2007-minedu remitio 2" xfId="3525" xr:uid="{12B242C1-8A7A-4C35-9BD0-8D33976214D9}"/>
    <cellStyle name="_superficial-huacho_solicita datos para el 2007-minedu remitio 2 2" xfId="3526" xr:uid="{D91FFE6B-2379-48A4-B1AC-DA89CD320636}"/>
    <cellStyle name="_superficial-huacho_solicita datos para el 2007-minedu remitio 3" xfId="3527" xr:uid="{AE2F54B7-388D-4E73-A93B-79C1A249B88B}"/>
    <cellStyle name="_superficial-huacho_solicita datos para el 2007-minedu remitio 3 2" xfId="3528" xr:uid="{EBCAC560-F8C8-4131-A9E0-0DADC69B55B5}"/>
    <cellStyle name="_trabajo-1" xfId="3529" xr:uid="{5CE7B97A-CCD7-4A1D-971F-21C6E297EDC8}"/>
    <cellStyle name="_trabajo-1 2" xfId="3530" xr:uid="{C407E667-AD2D-454D-A7A7-0B8BA7D685A1}"/>
    <cellStyle name="_trabajo-1 2 2" xfId="3531" xr:uid="{63F6D819-DAAC-4D64-BC91-019E2EFD48D2}"/>
    <cellStyle name="_trabajo-1 3" xfId="3532" xr:uid="{2BB1EB04-934C-44FF-9250-1BA2A42CAC15}"/>
    <cellStyle name="_trabajo-1 3 2" xfId="3533" xr:uid="{DAF0AB9B-DCF5-4DEB-AEFE-040A51D9FD60}"/>
    <cellStyle name="_trabajo-1_CUAD-TEXTO_" xfId="3539" xr:uid="{1EE09FC3-D4BD-46D3-8D68-49EDDFC26723}"/>
    <cellStyle name="_trabajo-1_CUAD-TEXTO_ 2" xfId="3540" xr:uid="{BC30C231-647B-4DC3-938B-FFDA12EF14CF}"/>
    <cellStyle name="_trabajo-1_CUAD-TEXTO_ 2 2" xfId="3541" xr:uid="{9E363D96-A1FA-4A0C-A9D8-4012E5DE301F}"/>
    <cellStyle name="_trabajo-1_CUAD-TEXTO_ 3" xfId="3542" xr:uid="{23C513D1-2BDD-4BAA-9884-FDD98B91AE19}"/>
    <cellStyle name="_trabajo-1_CUAD-TEXTO_ 3 2" xfId="3543" xr:uid="{7605728B-FA57-4068-B616-70798E843DFB}"/>
    <cellStyle name="_trabajo-1_cuadros adicionales de brechas2002 y 2008 (2)" xfId="3534" xr:uid="{578835FD-158A-4EDF-9543-6D80591EDE18}"/>
    <cellStyle name="_trabajo-1_cuadros adicionales de brechas2002 y 2008 (2) 2" xfId="3535" xr:uid="{FC519DB1-0B65-4847-9AB5-CFFE6A70E683}"/>
    <cellStyle name="_trabajo-1_cuadros adicionales de brechas2002 y 2008 (2) 2 2" xfId="3536" xr:uid="{4A464737-74DD-4CF6-807C-1B3B4DEF5FA8}"/>
    <cellStyle name="_trabajo-1_cuadros adicionales de brechas2002 y 2008 (2) 3" xfId="3537" xr:uid="{CD516D7D-D07C-489E-8183-66ECF43FE42A}"/>
    <cellStyle name="_trabajo-1_cuadros adicionales de brechas2002 y 2008 (2) 3 2" xfId="3538" xr:uid="{7E9CF97B-65B1-4EE9-AB2F-169C81436B1F}"/>
    <cellStyle name="_trabajo-1_GRAFICOS ODM" xfId="3544" xr:uid="{61D66B62-14EE-4A62-9875-A3D125A81361}"/>
    <cellStyle name="_trabajo-1_GRAFICOS ODM 2" xfId="3545" xr:uid="{CE096C5A-6685-4C40-B721-AE6155BBEAE1}"/>
    <cellStyle name="_trabajo-1_Libro2" xfId="3546" xr:uid="{35FB60EA-524C-4B63-8E7A-4AC6F80F1041}"/>
    <cellStyle name="_trabajo-1_Libro2 2" xfId="3547" xr:uid="{CF000793-8321-4E8E-B081-4FEC0262E7AA}"/>
    <cellStyle name="_trabajo-1_Libro2 2 2" xfId="3548" xr:uid="{C1CC968B-E5B3-4982-B164-2D930AB93E3C}"/>
    <cellStyle name="_trabajo-1_Libro2 3" xfId="3549" xr:uid="{7DEFC6DD-87E7-4321-B13C-E49B60445D07}"/>
    <cellStyle name="_trabajo-1_Libro2 3 2" xfId="3550" xr:uid="{38915268-ABE4-4A82-8BDD-B15639DC1736}"/>
    <cellStyle name="_trabajo-1_solicita datos para el 2007-minedu remitio" xfId="3551" xr:uid="{82DE714C-36F0-442C-94A1-AB1D41CFDFD5}"/>
    <cellStyle name="_trabajo-1_solicita datos para el 2007-minedu remitio 2" xfId="3552" xr:uid="{F26E3128-080E-462C-8F11-9C719C6F3323}"/>
    <cellStyle name="_trabajo-1_solicita datos para el 2007-minedu remitio 2 2" xfId="3553" xr:uid="{BFB1A6E9-CE1D-42B6-A025-8AAF6B315EFB}"/>
    <cellStyle name="_trabajo-1_solicita datos para el 2007-minedu remitio 3" xfId="3554" xr:uid="{C89F1160-B7B4-4E47-A88E-7C8E9EAB3CC0}"/>
    <cellStyle name="_trabajo-1_solicita datos para el 2007-minedu remitio 3 2" xfId="3555" xr:uid="{410019C8-8001-4994-B874-76AEB72CDBEC}"/>
    <cellStyle name="_ULTIMO - Compen Esta 2009 CAP_10_PART_CIUDA" xfId="25" xr:uid="{6F606D51-D73C-4D57-908F-74DBE68E60BC}"/>
    <cellStyle name="_ULTIMO - Compen Esta 2009 CAP_10_PART_CIUDA 2" xfId="151" xr:uid="{84BB77ED-695E-43A6-AB64-0F236131C0BE}"/>
    <cellStyle name="_ULTIMO - Compen Esta 2009 CAP_10_PART_CIUDA 2 2" xfId="3556" xr:uid="{FA531632-E784-46A5-97A6-BD45D52472C2}"/>
    <cellStyle name="_ULTIMO - Compen Esta 2009 CAP_10_PART_CIUDA 2 2 2" xfId="3557" xr:uid="{1BAFD60E-A413-47C3-BE0C-508A7D135736}"/>
    <cellStyle name="_ULTIMO - Compen Esta 2009 CAP_10_PART_CIUDA 2 3" xfId="3558" xr:uid="{63226C1A-98BB-4C7A-A1E9-2858C071B022}"/>
    <cellStyle name="_ULTIMO - Compen Esta 2009 CAP_10_PART_CIUDA 3" xfId="3559" xr:uid="{4E946446-4B02-4560-9031-4C6769C783D6}"/>
    <cellStyle name="_ULTIMO - Compen Esta 2009 CAP_10_PART_CIUDA 3 2" xfId="3560" xr:uid="{323B1CAB-0747-4AE7-846F-9D95256AE9CE}"/>
    <cellStyle name="20% - Accent1" xfId="5367" xr:uid="{FEC878A1-2943-4CA2-8247-0A7257F2CFDE}"/>
    <cellStyle name="20% - Accent1 2" xfId="3561" xr:uid="{BDF8156F-3283-4B0E-A66C-F882BB7A4298}"/>
    <cellStyle name="20% - Accent1 3" xfId="3835" xr:uid="{283CA925-8EF6-431E-8F5B-3DC441CB2B4B}"/>
    <cellStyle name="20% - Accent2" xfId="5369" xr:uid="{3240B316-E6D0-4C48-9772-1DF738622B5D}"/>
    <cellStyle name="20% - Accent2 2" xfId="3562" xr:uid="{AF9D5E0B-C413-474D-AF99-2A3966023B22}"/>
    <cellStyle name="20% - Accent2 3" xfId="3836" xr:uid="{D2F4EC21-3EF3-473F-B38E-EEED58546CB9}"/>
    <cellStyle name="20% - Accent3" xfId="5371" xr:uid="{71B11BBB-9FD5-45DC-A556-6608022D21E8}"/>
    <cellStyle name="20% - Accent3 2" xfId="3563" xr:uid="{A96CC751-7DC2-4312-BB14-63AE8AA37AC9}"/>
    <cellStyle name="20% - Accent3 3" xfId="3837" xr:uid="{B9535D80-171A-48C0-8809-A3F78DD85999}"/>
    <cellStyle name="20% - Accent4" xfId="5374" xr:uid="{8FC401D2-F755-47E6-8F90-EBA49090E85A}"/>
    <cellStyle name="20% - Accent4 2" xfId="3564" xr:uid="{B2E96E7F-75E4-4DBD-B29E-15C6355FAA03}"/>
    <cellStyle name="20% - Accent4 3" xfId="3838" xr:uid="{E86F2D00-56D0-4A48-9801-51153FB1B223}"/>
    <cellStyle name="20% - Accent5" xfId="3788" xr:uid="{6FC5231B-26F9-4ECE-9C3B-E92B6BE9D30C}"/>
    <cellStyle name="20% - Accent5 2" xfId="3565" xr:uid="{46382DF3-893F-4ADD-9619-3035E1793405}"/>
    <cellStyle name="20% - Accent5 3" xfId="3839" xr:uid="{B25B3F0A-9E2E-4214-82C3-20AE2F8DCFD1}"/>
    <cellStyle name="20% - Accent6" xfId="3791" xr:uid="{6AEB053F-6298-44EC-8290-3C5534975490}"/>
    <cellStyle name="20% - Accent6 2" xfId="3566" xr:uid="{EF7ECD51-C4FD-47FB-8DC8-605AA22757E4}"/>
    <cellStyle name="20% - Accent6 3" xfId="3840" xr:uid="{8F555C61-F55B-41C2-B4FF-2C6BF1A63917}"/>
    <cellStyle name="20% - Énfasis1 2" xfId="26" xr:uid="{F7CF0685-2AD9-4AB2-AAF0-65C867757293}"/>
    <cellStyle name="20% - Énfasis1 2 2" xfId="3813" xr:uid="{B39B5FCC-58D7-4DA1-88C6-F0187C1F0A92}"/>
    <cellStyle name="20% - Énfasis1 2 2 2" xfId="3842" xr:uid="{307D1C49-8252-42E0-A0B6-A884D4E1EAA0}"/>
    <cellStyle name="20% - Énfasis1 2 3" xfId="3795" xr:uid="{2389B059-6FFA-4F5C-B2DA-9F4E2564B6F9}"/>
    <cellStyle name="20% - Énfasis1 2 4" xfId="3841" xr:uid="{F0BACF8A-E52B-43DB-8AFA-28D49E86557A}"/>
    <cellStyle name="20% - Énfasis1 3" xfId="419" xr:uid="{833D36F0-DBBF-41FF-A822-A9140B7050E2}"/>
    <cellStyle name="20% - Énfasis1 3 2" xfId="3843" xr:uid="{B07C6F14-7DD4-4A25-8BA2-E1663A799B3A}"/>
    <cellStyle name="20% - Énfasis1 4" xfId="3567" xr:uid="{32F32731-0DDF-482F-85C8-73CA3E019919}"/>
    <cellStyle name="20% - Énfasis1 5" xfId="3844" xr:uid="{82862793-AD69-41F7-94E2-58A75DD8066B}"/>
    <cellStyle name="20% - Énfasis1 6" xfId="3845" xr:uid="{31487170-7D5B-48A0-B072-406FC2D5C2CC}"/>
    <cellStyle name="20% - Énfasis2 2" xfId="27" xr:uid="{AFA434E3-B4E7-47C7-A02B-30920F091CEA}"/>
    <cellStyle name="20% - Énfasis2 2 2" xfId="3814" xr:uid="{E2916D21-B04D-4F5E-AAC2-AF3A08BA2D6F}"/>
    <cellStyle name="20% - Énfasis2 2 2 2" xfId="3847" xr:uid="{C8266B9A-EEAD-40DE-AFFD-BCB9180B093A}"/>
    <cellStyle name="20% - Énfasis2 2 3" xfId="3796" xr:uid="{DCB06EDF-E049-471D-9CA9-2F6F99D92164}"/>
    <cellStyle name="20% - Énfasis2 2 4" xfId="3846" xr:uid="{F194EDC0-D131-4186-B21D-65FFC351635B}"/>
    <cellStyle name="20% - Énfasis2 3" xfId="420" xr:uid="{A4CC1E53-5638-4052-9657-13B649AF73CE}"/>
    <cellStyle name="20% - Énfasis2 3 2" xfId="3848" xr:uid="{374E8981-C104-4D68-AFC5-26FE1463FCE4}"/>
    <cellStyle name="20% - Énfasis2 4" xfId="3568" xr:uid="{6F44EA84-2BC2-45A2-81E8-E3FB43DB61B8}"/>
    <cellStyle name="20% - Énfasis2 5" xfId="3849" xr:uid="{50E23B35-27B6-4E97-84A2-6DBD8C2448EE}"/>
    <cellStyle name="20% - Énfasis2 6" xfId="3850" xr:uid="{43037B46-64B6-4A26-A6F0-617AE2279AD2}"/>
    <cellStyle name="20% - Énfasis3 2" xfId="28" xr:uid="{409AA5CB-E335-43B5-A1E8-EFF1333A7732}"/>
    <cellStyle name="20% - Énfasis3 2 2" xfId="3815" xr:uid="{64F7A97D-E1EB-419B-87B5-21E4AFB25750}"/>
    <cellStyle name="20% - Énfasis3 2 2 2" xfId="3852" xr:uid="{D9950315-4F86-4173-9CEA-5A3F306F884D}"/>
    <cellStyle name="20% - Énfasis3 2 3" xfId="3797" xr:uid="{4C9A1F28-CFB6-478A-88D8-8D7823A9EEE0}"/>
    <cellStyle name="20% - Énfasis3 2 4" xfId="3851" xr:uid="{2CE71D2E-62FD-430B-82FE-5B3A9A7EDB2B}"/>
    <cellStyle name="20% - Énfasis3 3" xfId="421" xr:uid="{2E20A12E-D41A-490D-B70A-B99D6768A59A}"/>
    <cellStyle name="20% - Énfasis3 3 2" xfId="3853" xr:uid="{5F187601-A685-47D6-B57A-EDC8308D2A9E}"/>
    <cellStyle name="20% - Énfasis3 4" xfId="3569" xr:uid="{F4F2A380-5BBF-4927-BCA2-6733EA578EC1}"/>
    <cellStyle name="20% - Énfasis3 5" xfId="3854" xr:uid="{FFE857B5-FEB0-4BBE-86EF-6F5C5A1284F4}"/>
    <cellStyle name="20% - Énfasis3 6" xfId="3855" xr:uid="{F5ECBEC5-C63A-4669-9CB2-54410C396399}"/>
    <cellStyle name="20% - Énfasis4 2" xfId="29" xr:uid="{D746D24C-2D5E-42F7-BBD9-B53A71DDC1D3}"/>
    <cellStyle name="20% - Énfasis4 2 2" xfId="3816" xr:uid="{E71CBC05-AF3D-4328-B662-88CF753AF104}"/>
    <cellStyle name="20% - Énfasis4 2 2 2" xfId="3857" xr:uid="{FFB21174-B95E-486C-ABB7-1D6300AD3E77}"/>
    <cellStyle name="20% - Énfasis4 2 3" xfId="3798" xr:uid="{88DB7B3D-B5D7-4086-BDCE-C15AA20EF69C}"/>
    <cellStyle name="20% - Énfasis4 2 4" xfId="3856" xr:uid="{CA2F4C1B-A533-4168-860F-942361F2841D}"/>
    <cellStyle name="20% - Énfasis4 3" xfId="422" xr:uid="{02D4A4FF-182D-4653-AC43-83F79537714D}"/>
    <cellStyle name="20% - Énfasis4 3 2" xfId="3858" xr:uid="{02D4FC82-D7A6-4492-8180-F8B9C00F527A}"/>
    <cellStyle name="20% - Énfasis4 4" xfId="3570" xr:uid="{1C048A72-58BC-4ECE-A069-08BC89A32B9E}"/>
    <cellStyle name="20% - Énfasis4 5" xfId="3859" xr:uid="{BAC69026-C61D-45B6-A249-35227C2825ED}"/>
    <cellStyle name="20% - Énfasis4 6" xfId="3860" xr:uid="{0EB66C82-233D-4368-93A8-67C1F8F66060}"/>
    <cellStyle name="20% - Énfasis5 2" xfId="30" xr:uid="{BC16780E-9DD9-428D-9CB8-7AA303BC3172}"/>
    <cellStyle name="20% - Énfasis5 2 2" xfId="3817" xr:uid="{9C35E41F-5404-4173-9AC6-22FEF2B10791}"/>
    <cellStyle name="20% - Énfasis5 2 2 2" xfId="3861" xr:uid="{FCD15B7C-DCC6-4457-8D36-8938F1492FB0}"/>
    <cellStyle name="20% - Énfasis5 3" xfId="423" xr:uid="{6F85F464-4BA1-4C58-B4C1-D4B6B7BFA4EE}"/>
    <cellStyle name="20% - Énfasis5 3 2" xfId="3862" xr:uid="{27521D18-CAD6-429B-94CF-198157FE165B}"/>
    <cellStyle name="20% - Énfasis5 4" xfId="3571" xr:uid="{2587EDDF-F0F1-44E4-BA87-4046153EDDE6}"/>
    <cellStyle name="20% - Énfasis5 5" xfId="3863" xr:uid="{98932A3E-AB74-47FF-8A25-B4282073AB6F}"/>
    <cellStyle name="20% - Énfasis5 6" xfId="3864" xr:uid="{28658551-6912-4CE0-8A61-EEBBBB5FD143}"/>
    <cellStyle name="20% - Énfasis6 2" xfId="31" xr:uid="{02A885AF-2C7A-43E1-926B-BA0D0CA9D37B}"/>
    <cellStyle name="20% - Énfasis6 2 2" xfId="3818" xr:uid="{8986A99B-673A-42FD-822D-C33DC3FA475A}"/>
    <cellStyle name="20% - Énfasis6 2 2 2" xfId="3865" xr:uid="{EF1C30D0-7B73-44DD-82EB-2605AB160F8C}"/>
    <cellStyle name="20% - Énfasis6 3" xfId="424" xr:uid="{0CB700B8-E1BD-4FF3-A0C3-8CEE4A7A119D}"/>
    <cellStyle name="20% - Énfasis6 3 2" xfId="3866" xr:uid="{7488D44C-4799-4583-895A-5E1B51A0D7D3}"/>
    <cellStyle name="20% - Énfasis6 4" xfId="3572" xr:uid="{9069E9E8-0933-4F3E-98A5-1D13C995E8EF}"/>
    <cellStyle name="20% - Énfasis6 5" xfId="3867" xr:uid="{4949FAA7-58F8-4B7F-AED7-887BE6793EE2}"/>
    <cellStyle name="20% - Énfasis6 6" xfId="3868" xr:uid="{0CA347AB-7819-440C-8C1B-C2D23407C099}"/>
    <cellStyle name="40% - Accent1" xfId="3781" xr:uid="{24724189-4A16-4930-950D-0B7AD1B2857C}"/>
    <cellStyle name="40% - Accent1 2" xfId="3573" xr:uid="{E4575B20-8F7C-4211-B33B-79D60659696E}"/>
    <cellStyle name="40% - Accent1 3" xfId="3869" xr:uid="{5EE7DC33-C3F8-4E13-9817-8E23150C73EA}"/>
    <cellStyle name="40% - Accent2" xfId="3783" xr:uid="{31F35F6C-3C6E-42E8-B6FF-B6F6B5D14412}"/>
    <cellStyle name="40% - Accent2 2" xfId="3574" xr:uid="{A33EB779-14A3-4821-8105-AC52D9D6A11F}"/>
    <cellStyle name="40% - Accent2 3" xfId="3870" xr:uid="{C642931D-5D00-491F-906B-33AD3E69E3A4}"/>
    <cellStyle name="40% - Accent3" xfId="5372" xr:uid="{5B7A762D-ECAF-4B23-A55B-09506E35E669}"/>
    <cellStyle name="40% - Accent3 2" xfId="3575" xr:uid="{1D9F709A-2CCA-497F-BAA8-8DD7E78A1103}"/>
    <cellStyle name="40% - Accent3 3" xfId="3871" xr:uid="{71C5725A-5043-40B3-ACE0-936364B476BE}"/>
    <cellStyle name="40% - Accent4" xfId="3786" xr:uid="{1BB313AD-B3F4-49A6-BCF0-E899D9547D47}"/>
    <cellStyle name="40% - Accent4 2" xfId="3576" xr:uid="{1B8F93EF-FE7F-45A1-BB5F-AD6F06EDFDDA}"/>
    <cellStyle name="40% - Accent4 3" xfId="3872" xr:uid="{D05C4BCC-1489-4057-BD11-E752259E6B4E}"/>
    <cellStyle name="40% - Accent5" xfId="3789" xr:uid="{2DEF6358-408E-444D-B637-97DDB103EE76}"/>
    <cellStyle name="40% - Accent5 2" xfId="3577" xr:uid="{43BA1B35-F88A-4747-B577-043C5C138CF0}"/>
    <cellStyle name="40% - Accent5 3" xfId="3873" xr:uid="{590C8CCB-3AB0-4C77-9229-9EBB94C51447}"/>
    <cellStyle name="40% - Accent6" xfId="3792" xr:uid="{AAF5F72B-7636-4611-A0CD-553684772B26}"/>
    <cellStyle name="40% - Accent6 2" xfId="3578" xr:uid="{60A756F8-6469-474B-AC34-B95C6E56ED28}"/>
    <cellStyle name="40% - Accent6 3" xfId="3874" xr:uid="{BCA09574-FA2E-4B7A-8710-C8FB1F2F80B4}"/>
    <cellStyle name="40% - Énfasis1 2" xfId="32" xr:uid="{2BC3AD17-08F5-4B74-A145-828A90BBB0D1}"/>
    <cellStyle name="40% - Énfasis1 2 2" xfId="3819" xr:uid="{63641113-0937-4A82-8CAA-8B483B68A554}"/>
    <cellStyle name="40% - Énfasis1 2 2 2" xfId="3875" xr:uid="{80C9F049-0D38-4466-9F0A-D545BD7853B8}"/>
    <cellStyle name="40% - Énfasis1 3" xfId="425" xr:uid="{11101042-5BF8-4D3D-9FAB-7B19F808359A}"/>
    <cellStyle name="40% - Énfasis1 3 2" xfId="3876" xr:uid="{F15687F2-D8A5-452F-9981-F88A7C504748}"/>
    <cellStyle name="40% - Énfasis1 4" xfId="3579" xr:uid="{A78A0143-A390-409B-9D8E-094ACA65B0E8}"/>
    <cellStyle name="40% - Énfasis1 5" xfId="3877" xr:uid="{4D7835E0-B211-414D-AB88-FB3763E748BB}"/>
    <cellStyle name="40% - Énfasis1 6" xfId="3878" xr:uid="{B99A4C45-39F4-4322-9299-2E95A11BBB4A}"/>
    <cellStyle name="40% - Énfasis2 2" xfId="33" xr:uid="{D865203D-227E-47E5-B12A-0085DFADAC46}"/>
    <cellStyle name="40% - Énfasis2 2 2" xfId="3820" xr:uid="{E8763FC5-CB24-40A3-8153-A74C4B886C96}"/>
    <cellStyle name="40% - Énfasis2 2 2 2" xfId="3879" xr:uid="{7E4DE8ED-1780-4965-B4E8-BAD7A08ED19C}"/>
    <cellStyle name="40% - Énfasis2 3" xfId="426" xr:uid="{D58F78CB-B127-4256-819C-BBFB1E4C625A}"/>
    <cellStyle name="40% - Énfasis2 3 2" xfId="3880" xr:uid="{3114985D-E90C-4D08-9D0B-8A15E3016D5C}"/>
    <cellStyle name="40% - Énfasis2 4" xfId="3580" xr:uid="{37816901-47B7-45AA-9F8A-80C7013F3ED7}"/>
    <cellStyle name="40% - Énfasis2 5" xfId="3881" xr:uid="{B869C468-5177-4A95-8640-651F0AF7CEEA}"/>
    <cellStyle name="40% - Énfasis2 6" xfId="3882" xr:uid="{7B5AC250-FD9F-4BE3-A4E0-335849674877}"/>
    <cellStyle name="40% - Énfasis3 2" xfId="34" xr:uid="{2957E579-FA83-4ED6-9756-D36F1DBF15B4}"/>
    <cellStyle name="40% - Énfasis3 2 2" xfId="3821" xr:uid="{14A15965-9589-4E68-A891-FDCDCB320F6B}"/>
    <cellStyle name="40% - Énfasis3 2 2 2" xfId="3884" xr:uid="{8EC9B7C8-CE71-45B5-A844-08EC6CC16DED}"/>
    <cellStyle name="40% - Énfasis3 2 3" xfId="3799" xr:uid="{444406FE-A2C7-45FC-816F-F0DDF4ACDEE8}"/>
    <cellStyle name="40% - Énfasis3 2 4" xfId="3883" xr:uid="{88BC844C-DA96-4990-AAFA-DA4E37D65984}"/>
    <cellStyle name="40% - Énfasis3 3" xfId="427" xr:uid="{19FB256C-8044-4DD4-A383-C62EB74EDD07}"/>
    <cellStyle name="40% - Énfasis3 3 2" xfId="3885" xr:uid="{F7ECE0BF-C9DD-4BCC-B77A-0678C5050D83}"/>
    <cellStyle name="40% - Énfasis3 4" xfId="3581" xr:uid="{96E5F5D1-3180-4656-BD68-7E1DF4CB1E7B}"/>
    <cellStyle name="40% - Énfasis3 5" xfId="3886" xr:uid="{55C8831B-F808-4B31-BD96-7F612FFFEEE1}"/>
    <cellStyle name="40% - Énfasis3 6" xfId="3887" xr:uid="{85B534FC-28DC-4FFA-A33E-AFBBBC322C5A}"/>
    <cellStyle name="40% - Énfasis4 2" xfId="35" xr:uid="{CF40E2CB-0152-4E94-A691-FCE8265AF5EB}"/>
    <cellStyle name="40% - Énfasis4 2 2" xfId="3822" xr:uid="{814CEF81-9E87-416E-91E8-920D45EDE9E1}"/>
    <cellStyle name="40% - Énfasis4 2 2 2" xfId="3888" xr:uid="{C8CA8867-75E6-4088-825F-A2F4391E3CE7}"/>
    <cellStyle name="40% - Énfasis4 3" xfId="428" xr:uid="{9EBFDB6B-E10A-4D76-BE01-E5C7586638D8}"/>
    <cellStyle name="40% - Énfasis4 3 2" xfId="3889" xr:uid="{0F687A89-31F2-414F-842D-5FED7F407A68}"/>
    <cellStyle name="40% - Énfasis4 4" xfId="3582" xr:uid="{F1722496-67B0-411D-846B-B12F15E51D06}"/>
    <cellStyle name="40% - Énfasis4 5" xfId="3890" xr:uid="{9C227471-B726-4576-AEF1-EDB66DF11E87}"/>
    <cellStyle name="40% - Énfasis4 6" xfId="3891" xr:uid="{A32667DA-6D71-4A49-A564-FF9DEADDCC40}"/>
    <cellStyle name="40% - Énfasis5 2" xfId="36" xr:uid="{47A8912E-05B7-48A4-B436-6E855F8BAE5E}"/>
    <cellStyle name="40% - Énfasis5 2 2" xfId="3823" xr:uid="{F6F1F702-F30D-4E1C-A644-660A600494B8}"/>
    <cellStyle name="40% - Énfasis5 2 2 2" xfId="3892" xr:uid="{4AB29907-98A2-45CE-905F-AEC381F5DA4D}"/>
    <cellStyle name="40% - Énfasis5 3" xfId="429" xr:uid="{C47499B6-7DB6-4FCA-B617-2769EEEC1E2D}"/>
    <cellStyle name="40% - Énfasis5 3 2" xfId="3893" xr:uid="{26B7054F-E71F-440F-9731-CA6E26064F83}"/>
    <cellStyle name="40% - Énfasis5 4" xfId="3583" xr:uid="{69988791-FE64-4547-9273-36AAD844306D}"/>
    <cellStyle name="40% - Énfasis5 5" xfId="3894" xr:uid="{8A056312-FC8B-4EF2-BEAA-E396428BA622}"/>
    <cellStyle name="40% - Énfasis5 6" xfId="3895" xr:uid="{934FE9E9-866C-4EE6-A076-FC65F1985648}"/>
    <cellStyle name="40% - Énfasis6 2" xfId="37" xr:uid="{98799C05-C8C0-45E8-A0DD-AED7EFA24E03}"/>
    <cellStyle name="40% - Énfasis6 2 2" xfId="3824" xr:uid="{209A0B43-7184-48B4-91ED-7C913F7095BB}"/>
    <cellStyle name="40% - Énfasis6 2 2 2" xfId="3896" xr:uid="{64CE40CD-60E0-446E-BA24-68E689661BF2}"/>
    <cellStyle name="40% - Énfasis6 3" xfId="430" xr:uid="{CC5CB249-C938-43F5-92C2-307AA907FF47}"/>
    <cellStyle name="40% - Énfasis6 3 2" xfId="3897" xr:uid="{379B9662-E584-4768-B33F-4E3F81509E2C}"/>
    <cellStyle name="40% - Énfasis6 4" xfId="3584" xr:uid="{86D867AA-85BE-46C2-84AB-E6B69AE02F1A}"/>
    <cellStyle name="40% - Énfasis6 5" xfId="3898" xr:uid="{0DAACF98-88EF-4352-9D32-2AF96A925B4A}"/>
    <cellStyle name="40% - Énfasis6 6" xfId="3899" xr:uid="{A60A6E37-AA2A-498F-88D9-E49220653B6B}"/>
    <cellStyle name="60% - Accent1" xfId="5368" xr:uid="{1947081F-0371-4023-A483-CA331D483C5D}"/>
    <cellStyle name="60% - Accent1 2" xfId="3900" xr:uid="{331D15E3-327C-4977-BD48-D4E3FD9141BF}"/>
    <cellStyle name="60% - Accent2" xfId="5370" xr:uid="{FE8A5401-F405-4A9E-94C7-E1FC1E93BDA4}"/>
    <cellStyle name="60% - Accent2 2" xfId="3901" xr:uid="{1F10C481-A5B5-48D6-8B77-B99D8E53A063}"/>
    <cellStyle name="60% - Accent3" xfId="5373" xr:uid="{F68CC807-9BFB-4526-A0D1-B771265800CF}"/>
    <cellStyle name="60% - Accent3 2" xfId="3902" xr:uid="{D0D9439F-C704-4AEF-B7BB-C44A0ECD8C4E}"/>
    <cellStyle name="60% - Accent4" xfId="5375" xr:uid="{F379BB36-7DFA-4359-815A-4034E1AFA9C3}"/>
    <cellStyle name="60% - Accent4 2" xfId="3903" xr:uid="{D817503E-DED4-4737-8034-D62C3BECC0B6}"/>
    <cellStyle name="60% - Accent5" xfId="5376" xr:uid="{56B39104-ABF3-4618-B4FB-666CD01907D4}"/>
    <cellStyle name="60% - Accent5 2" xfId="3904" xr:uid="{4215BC70-2F97-43F2-8871-CE9B878763A2}"/>
    <cellStyle name="60% - Accent6" xfId="5377" xr:uid="{1D6AAE08-1C7A-4E7C-945D-53DFFB975635}"/>
    <cellStyle name="60% - Accent6 2" xfId="3905" xr:uid="{F5527F5D-2186-470E-8CAE-3E5B495F9C0A}"/>
    <cellStyle name="60% - Énfasis1 2" xfId="38" xr:uid="{A0C12798-4345-4926-A142-04710A7833A5}"/>
    <cellStyle name="60% - Énfasis1 2 2" xfId="3907" xr:uid="{FE11A911-1B5F-4318-BFD8-73B098EFBD7E}"/>
    <cellStyle name="60% - Énfasis1 2 3" xfId="3906" xr:uid="{B41A850F-73C9-4B61-B1A5-22C7D4B91461}"/>
    <cellStyle name="60% - Énfasis1 3" xfId="431" xr:uid="{01CE571D-EC1F-4F9A-94E6-20479413F333}"/>
    <cellStyle name="60% - Énfasis1 3 2" xfId="3908" xr:uid="{4381068B-86E5-4F78-BEAE-49E8CD9B3C17}"/>
    <cellStyle name="60% - Énfasis1 4" xfId="3585" xr:uid="{ED6D815B-0CCE-4E34-8AA2-51E603F0B26A}"/>
    <cellStyle name="60% - Énfasis2 2" xfId="39" xr:uid="{555E983C-3518-4430-A690-3F080A55B3B5}"/>
    <cellStyle name="60% - Énfasis2 2 2" xfId="3910" xr:uid="{D86B27DB-71D0-40A0-84C9-FDC24B4DD8FD}"/>
    <cellStyle name="60% - Énfasis2 2 3" xfId="3909" xr:uid="{A7584B95-15B7-474B-A79C-BCE3342B7185}"/>
    <cellStyle name="60% - Énfasis2 3" xfId="432" xr:uid="{B911F19B-7280-4073-BA20-2CB8710EB8F2}"/>
    <cellStyle name="60% - Énfasis2 3 2" xfId="3911" xr:uid="{96997D6D-3173-432F-AFB3-DE93414D4B7C}"/>
    <cellStyle name="60% - Énfasis2 4" xfId="3586" xr:uid="{9CFD2F71-A4DF-4247-A8BB-B347E650F05D}"/>
    <cellStyle name="60% - Énfasis3 2" xfId="40" xr:uid="{35779980-FCD0-4089-B4A0-35FA1DC5D29A}"/>
    <cellStyle name="60% - Énfasis3 2 2" xfId="3800" xr:uid="{BD437E98-77D8-43C9-8F34-AF95E06F5529}"/>
    <cellStyle name="60% - Énfasis3 2 2 2" xfId="3913" xr:uid="{D0EB0B0A-95A2-418D-81A8-45DFBB87CF48}"/>
    <cellStyle name="60% - Énfasis3 2 3" xfId="3912" xr:uid="{F5125307-043B-4FD4-9782-98CA02F0C4EB}"/>
    <cellStyle name="60% - Énfasis3 3" xfId="433" xr:uid="{4995B23C-DFC2-4826-97DE-A76E9CD06641}"/>
    <cellStyle name="60% - Énfasis3 3 2" xfId="3914" xr:uid="{6C0C1BA3-D985-43FF-857A-8413A179D48D}"/>
    <cellStyle name="60% - Énfasis3 4" xfId="3587" xr:uid="{53E718E1-13A9-4A70-8099-73DBE8CAE671}"/>
    <cellStyle name="60% - Énfasis4 2" xfId="41" xr:uid="{BB09B66F-DE13-4435-B9CD-FFAFDBBA110C}"/>
    <cellStyle name="60% - Énfasis4 2 2" xfId="3801" xr:uid="{E64212C8-C91D-45AA-93D0-E0E36A3785A8}"/>
    <cellStyle name="60% - Énfasis4 2 2 2" xfId="3916" xr:uid="{CEA4FA24-9336-4895-B96F-D9E5D2D87C90}"/>
    <cellStyle name="60% - Énfasis4 2 3" xfId="3915" xr:uid="{25145E43-FB1F-4390-B51E-8CFA6FC73C7A}"/>
    <cellStyle name="60% - Énfasis4 3" xfId="434" xr:uid="{B2DBAF73-99D0-432C-A655-682AFF028E67}"/>
    <cellStyle name="60% - Énfasis4 3 2" xfId="3917" xr:uid="{D7C1A280-1816-4D58-8365-B70ECFB74B7A}"/>
    <cellStyle name="60% - Énfasis4 4" xfId="3588" xr:uid="{BAE2DC39-3B5C-44AD-837F-A066EB0A3CB7}"/>
    <cellStyle name="60% - Énfasis5 2" xfId="42" xr:uid="{7DDDC1BD-959A-4997-96F0-5EC02D8B0C2D}"/>
    <cellStyle name="60% - Énfasis5 2 2" xfId="3919" xr:uid="{F4D49AE0-820E-4F94-9DB0-2517B165CEEF}"/>
    <cellStyle name="60% - Énfasis5 2 3" xfId="3918" xr:uid="{64593A28-1E03-4528-8F0B-887E0A878D24}"/>
    <cellStyle name="60% - Énfasis5 3" xfId="435" xr:uid="{2128803C-54D7-4159-BFD7-EE7B156BA10D}"/>
    <cellStyle name="60% - Énfasis5 3 2" xfId="3920" xr:uid="{AD6019D7-8368-458D-AC60-AD1C1B0288A3}"/>
    <cellStyle name="60% - Énfasis5 4" xfId="3589" xr:uid="{02B7D200-B91D-47BC-B0B8-DEBB11C9142B}"/>
    <cellStyle name="60% - Énfasis6 2" xfId="43" xr:uid="{3ECDC276-D1E1-4960-B4E9-E7BDA9FA4275}"/>
    <cellStyle name="60% - Énfasis6 2 2" xfId="3802" xr:uid="{8AF0A5F9-A3E1-4D5F-8BF2-226361D1D7EF}"/>
    <cellStyle name="60% - Énfasis6 2 2 2" xfId="3922" xr:uid="{6DCA9D12-B642-468C-8D8E-344FF04971FD}"/>
    <cellStyle name="60% - Énfasis6 2 3" xfId="3921" xr:uid="{6AD5F6BB-0E5D-4CC9-BF46-BA8A81CA0DDB}"/>
    <cellStyle name="60% - Énfasis6 3" xfId="436" xr:uid="{F03FA808-E38C-4255-9622-3E26FB3B4DE1}"/>
    <cellStyle name="60% - Énfasis6 3 2" xfId="3923" xr:uid="{7588AD4A-E654-44D0-B575-4B60D2E801FB}"/>
    <cellStyle name="60% - Énfasis6 4" xfId="3590" xr:uid="{11D84ACA-4EAD-4015-A078-90EDB20E10F7}"/>
    <cellStyle name="Accent1" xfId="3780" xr:uid="{1484A19A-6CFE-43FC-ACEB-563D05D0CEA5}"/>
    <cellStyle name="Accent1 2" xfId="3924" xr:uid="{8CDCD177-6E7C-4213-828D-045C27F616D4}"/>
    <cellStyle name="Accent2" xfId="3782" xr:uid="{6D5F92F2-BA7D-4543-9DF0-0FC10773EEA9}"/>
    <cellStyle name="Accent2 2" xfId="3925" xr:uid="{AD34DCAD-7ABB-47EB-92F8-4A08CA1D5410}"/>
    <cellStyle name="Accent3" xfId="3784" xr:uid="{6B85E576-E360-4031-9861-6F78B73436F2}"/>
    <cellStyle name="Accent3 2" xfId="3926" xr:uid="{1263DC49-FDFA-4053-9432-8D07C5B23622}"/>
    <cellStyle name="Accent4" xfId="3785" xr:uid="{E7782C6F-6178-4CA0-B1F8-C57F1A649E7C}"/>
    <cellStyle name="Accent4 2" xfId="3927" xr:uid="{448BAC62-61C1-40E0-B89D-90CF6B0F0D54}"/>
    <cellStyle name="Accent5" xfId="3787" xr:uid="{00A2AFE5-A749-48C5-8C8E-194B8A628B2C}"/>
    <cellStyle name="Accent5 2" xfId="3928" xr:uid="{8267A2F3-F159-4474-BC66-260627E772B7}"/>
    <cellStyle name="Accent6" xfId="3790" xr:uid="{782933BB-3713-4859-80AE-B2F71B8B7EB7}"/>
    <cellStyle name="Accent6 2" xfId="3929" xr:uid="{C08289A3-0F70-41E7-AE6B-3023EDBAB568}"/>
    <cellStyle name="Bad" xfId="3775" xr:uid="{C8D3BD96-9490-43CB-B586-B8CC68B44C13}"/>
    <cellStyle name="Bad 2" xfId="3930" xr:uid="{67665413-00C7-448B-9476-9441077C8B0B}"/>
    <cellStyle name="Buena 2" xfId="44" xr:uid="{40ACAB92-8A20-4CA7-9CA4-CEE8D15121DB}"/>
    <cellStyle name="Buena 2 2" xfId="3932" xr:uid="{E044812A-0A6C-4378-996A-A43C0E01D00E}"/>
    <cellStyle name="Buena 2 3" xfId="3931" xr:uid="{01DB008F-99C8-4828-9FA0-66072053482F}"/>
    <cellStyle name="Buena 3" xfId="437" xr:uid="{6756D058-2BF7-47EB-98F8-50BDAD9F187F}"/>
    <cellStyle name="Buena 3 2" xfId="3933" xr:uid="{0285B430-38A6-4D39-9FCB-6579DC783F25}"/>
    <cellStyle name="Buena 4" xfId="3591" xr:uid="{ACDB060B-3980-417B-A6C8-FEEA7C20AEAE}"/>
    <cellStyle name="Bueno 2" xfId="65" xr:uid="{279CD0B7-DF83-47BE-AF93-E73853DC7E40}"/>
    <cellStyle name="Calculation" xfId="3777" xr:uid="{D99B7F4D-4CB5-4087-8E6D-763C569AE5FB}"/>
    <cellStyle name="Calculation 2" xfId="3934" xr:uid="{6BAEC651-C8CB-4EE1-8536-58C49AF074AF}"/>
    <cellStyle name="Cálculo 2" xfId="45" xr:uid="{AFC26D31-1D01-48D1-9A1F-EBB0A598B8E5}"/>
    <cellStyle name="Cálculo 2 2" xfId="3936" xr:uid="{4D8548A5-20B2-41C2-9764-2F2752A60543}"/>
    <cellStyle name="Cálculo 2 3" xfId="3935" xr:uid="{B7FA4799-10AB-4142-9407-7F7BF49DF928}"/>
    <cellStyle name="Cálculo 3" xfId="438" xr:uid="{97D05F8D-C2C7-4EF3-9772-40CC73237CF2}"/>
    <cellStyle name="Cálculo 3 2" xfId="3937" xr:uid="{8841CEA1-765B-4E00-B97F-A4B58F0B1E84}"/>
    <cellStyle name="Cálculo 4" xfId="3592" xr:uid="{8C21537D-57CA-4BF1-B788-7AEE37C48D38}"/>
    <cellStyle name="Cancel" xfId="3593" xr:uid="{2D4256B8-A27A-474D-A062-389AF63FC51E}"/>
    <cellStyle name="Cancel 2" xfId="3594" xr:uid="{C2F23DA2-1467-4E02-9180-AE7430D1D33E}"/>
    <cellStyle name="Celda de comprobación 2" xfId="46" xr:uid="{9BD41F47-ABCB-4996-AB77-96A704F73CBD}"/>
    <cellStyle name="Celda de comprobación 2 2" xfId="3939" xr:uid="{B50D70CB-E233-438A-A972-DAED291DEE76}"/>
    <cellStyle name="Celda de comprobación 2 3" xfId="3938" xr:uid="{B5775142-09F8-4371-8142-2DF38100210D}"/>
    <cellStyle name="Celda de comprobación 3" xfId="439" xr:uid="{531F7FC0-8230-48D4-8653-C4A24CB5E9BF}"/>
    <cellStyle name="Celda de comprobación 3 2" xfId="3940" xr:uid="{C07528F4-906F-41F8-85FE-519ED17810CF}"/>
    <cellStyle name="Celda de comprobación 4" xfId="48" xr:uid="{D4A47677-3FF7-4D90-8A45-B2E5701210FE}"/>
    <cellStyle name="Celda de comprobación 4 2" xfId="3595" xr:uid="{44CECAD8-D150-406B-85ED-A690A3A33A73}"/>
    <cellStyle name="Celda vinculada 2" xfId="47" xr:uid="{157645AD-5768-4FC5-9E4D-FC186B8CC0D7}"/>
    <cellStyle name="Celda vinculada 2 2" xfId="3942" xr:uid="{4D5A0BE9-6287-44B7-854D-8655C58CA5B7}"/>
    <cellStyle name="Celda vinculada 2 3" xfId="3941" xr:uid="{E0AD0FAE-93BC-4752-A5CE-C0A459FF8C77}"/>
    <cellStyle name="Celda vinculada 3" xfId="440" xr:uid="{047654B5-5A4D-4219-9BD1-BB0598AC9389}"/>
    <cellStyle name="Celda vinculada 3 2" xfId="3943" xr:uid="{94476B16-6B12-4093-8443-A11BBCA6F1EF}"/>
    <cellStyle name="Celda vinculada 4" xfId="72" xr:uid="{15951BF1-643E-414D-BF97-802F2D368E7E}"/>
    <cellStyle name="Celda vinculada 4 2" xfId="3596" xr:uid="{35018ACE-6063-4ED3-A09B-185EB256A5E9}"/>
    <cellStyle name="Check Cell" xfId="3597" builtinId="23" customBuiltin="1"/>
    <cellStyle name="Check Cell 2" xfId="3944" xr:uid="{171A8237-07C5-4794-A3FC-600264B8800B}"/>
    <cellStyle name="Comma" xfId="3598" xr:uid="{EA831338-12F3-48A1-89D2-685500918FBA}"/>
    <cellStyle name="CUADRO - Style1" xfId="49" xr:uid="{5D8AC10B-3F18-41FD-957A-70441305A1A5}"/>
    <cellStyle name="CUADRO - Style1 2" xfId="3945" xr:uid="{E486F34F-3CAF-4191-8DF1-48A176FE7A04}"/>
    <cellStyle name="CUERPO - Style2" xfId="50" xr:uid="{7F46AA9D-EDFB-472B-BC67-B73522A76B7D}"/>
    <cellStyle name="CUERPO - Style2 2" xfId="3946" xr:uid="{5A9651E1-DE45-4EA2-9142-70498D406849}"/>
    <cellStyle name="Currency" xfId="3599" xr:uid="{864E8313-D9AD-465B-B4E8-7265A5B7D983}"/>
    <cellStyle name="Date" xfId="51" xr:uid="{CED86D97-349C-4518-81A0-7144E8458977}"/>
    <cellStyle name="Date 2" xfId="3947" xr:uid="{0DB5E8EE-116A-4D35-BD97-E328DED207E5}"/>
    <cellStyle name="Diseño" xfId="3600" xr:uid="{391390AE-0388-46C6-8FF3-EF0650C0C93E}"/>
    <cellStyle name="Diseño 2" xfId="3601" xr:uid="{8CA1FE7A-C6B0-4ECA-ACE0-F6C09D17CA27}"/>
    <cellStyle name="Diseño 2 2" xfId="3602" xr:uid="{27F28343-2949-4ED1-B4CE-9469BD8F60BA}"/>
    <cellStyle name="Diseño 3" xfId="3603" xr:uid="{64D92812-E27E-4D6B-BBB2-47BEADA81DF0}"/>
    <cellStyle name="Diseño 3 2" xfId="3604" xr:uid="{776947DA-CDEC-4929-A133-6133C163340F}"/>
    <cellStyle name="Encabezado 1 2" xfId="66" xr:uid="{5AD407F9-3D92-4CE8-9146-C7F3078C391A}"/>
    <cellStyle name="Encabezado 4 2" xfId="52" xr:uid="{16F64B3C-9828-4DD9-8521-9F296B5BE733}"/>
    <cellStyle name="Encabezado 4 2 2" xfId="3949" xr:uid="{BF073EDD-8AD0-4FD3-9434-FE0B8FCB5B24}"/>
    <cellStyle name="Encabezado 4 2 3" xfId="3948" xr:uid="{CDC46E76-8932-4BAD-B4EC-15D0DA3E208B}"/>
    <cellStyle name="Encabezado 4 3" xfId="441" xr:uid="{6D333EEA-24C8-48A5-875D-1DEE6A8972C8}"/>
    <cellStyle name="Encabezado 4 3 2" xfId="3950" xr:uid="{944B9068-C030-48A5-A014-437053B1C30B}"/>
    <cellStyle name="Encabezado 4 4" xfId="67" xr:uid="{C6D2D6EE-2456-4BAD-96CD-1669B7198085}"/>
    <cellStyle name="Encabezado 4 4 2" xfId="3605" xr:uid="{2E5C8313-7F95-4B23-95D3-D1642D6DD1F6}"/>
    <cellStyle name="Énfasis1 2" xfId="53" xr:uid="{43220DE0-E950-490C-A5A2-764979E1C610}"/>
    <cellStyle name="Énfasis1 2 2" xfId="3952" xr:uid="{07DC98CA-7954-4210-8F86-8979F38C0570}"/>
    <cellStyle name="Énfasis1 2 3" xfId="3951" xr:uid="{D07C123E-B87F-49BB-B748-D78D088B19AF}"/>
    <cellStyle name="Énfasis1 3" xfId="442" xr:uid="{A405A456-59F0-4147-8864-D5D0AEC2C0B3}"/>
    <cellStyle name="Énfasis1 3 2" xfId="3953" xr:uid="{8ED8D6F8-0151-46C1-834B-87802BB3D8C7}"/>
    <cellStyle name="Énfasis1 4" xfId="3606" xr:uid="{C3C64082-A44D-4A5A-A262-D685F68717F2}"/>
    <cellStyle name="Énfasis2 2" xfId="54" xr:uid="{96759705-BCFD-4CE9-B0C5-8FD17CD3605B}"/>
    <cellStyle name="Énfasis2 2 2" xfId="3955" xr:uid="{5BBC91CB-2DA6-493C-B135-5F96E223B5CB}"/>
    <cellStyle name="Énfasis2 2 3" xfId="3954" xr:uid="{633B1378-3E74-4C9A-913B-D6B580D52067}"/>
    <cellStyle name="Énfasis2 3" xfId="443" xr:uid="{B274F4AD-F54F-4F25-B026-40F34498E450}"/>
    <cellStyle name="Énfasis2 3 2" xfId="3956" xr:uid="{EBCE77A1-6D83-4FDE-A38E-BC2FEDA058A9}"/>
    <cellStyle name="Énfasis2 4" xfId="3607" xr:uid="{8664C3DF-A09E-4A3E-B8BF-46A5BBE30E82}"/>
    <cellStyle name="Énfasis3 2" xfId="55" xr:uid="{E9D61058-A839-4A35-906A-092D47816612}"/>
    <cellStyle name="Énfasis3 2 2" xfId="3958" xr:uid="{94536AF9-E936-4B1F-BC17-42A7454D0A5C}"/>
    <cellStyle name="Énfasis3 2 3" xfId="3957" xr:uid="{03998B70-81FE-4583-8485-C9B0525E1C0E}"/>
    <cellStyle name="Énfasis3 3" xfId="444" xr:uid="{FCF3E855-6E70-4A63-90A9-D2D1898183BD}"/>
    <cellStyle name="Énfasis3 3 2" xfId="3959" xr:uid="{6E0FCE13-BBA3-4254-A15B-87334D892D12}"/>
    <cellStyle name="Énfasis3 4" xfId="3608" xr:uid="{5CE6DCA1-43BC-435C-9FC5-A25C11579943}"/>
    <cellStyle name="Énfasis4 2" xfId="56" xr:uid="{868A4F6C-CD2E-439B-AB13-7A5813033221}"/>
    <cellStyle name="Énfasis4 2 2" xfId="3961" xr:uid="{E4AFCD18-1A20-4BFE-8129-92C25C4660AD}"/>
    <cellStyle name="Énfasis4 2 3" xfId="3960" xr:uid="{4D8957EA-99A3-4C43-A081-7ABB88C27C44}"/>
    <cellStyle name="Énfasis4 3" xfId="445" xr:uid="{08431D85-1194-4CA3-876D-16C1FFE484CA}"/>
    <cellStyle name="Énfasis4 3 2" xfId="3962" xr:uid="{E7CF434A-C969-489E-9BF4-06E722D9458C}"/>
    <cellStyle name="Énfasis4 4" xfId="3609" xr:uid="{E701F27E-FC17-4014-AD5C-A0706756BF8D}"/>
    <cellStyle name="Énfasis5 2" xfId="57" xr:uid="{1DC1BE23-5A16-457C-8887-8BB09AA51CE3}"/>
    <cellStyle name="Énfasis5 2 2" xfId="3964" xr:uid="{C44BC358-B835-4A9A-BC16-3B3B3259658C}"/>
    <cellStyle name="Énfasis5 2 3" xfId="3963" xr:uid="{CDA52119-2922-4561-A2E8-E0E6A225F793}"/>
    <cellStyle name="Énfasis5 3" xfId="446" xr:uid="{E765C6CD-D58F-48F2-B180-AD1B84411603}"/>
    <cellStyle name="Énfasis5 3 2" xfId="3965" xr:uid="{8431B63D-A7A7-4B10-8A1E-E4722EDF11BF}"/>
    <cellStyle name="Énfasis5 4" xfId="3610" xr:uid="{F7DFC885-ABA1-492A-A70C-729D9E865D63}"/>
    <cellStyle name="Énfasis6 2" xfId="58" xr:uid="{B583F1A6-8A20-4C4E-8DEC-3A8FB74DF277}"/>
    <cellStyle name="Énfasis6 2 2" xfId="3967" xr:uid="{CA68209D-2F57-47ED-896F-36052D6D72B6}"/>
    <cellStyle name="Énfasis6 2 3" xfId="3966" xr:uid="{AF2788E1-58CF-4E38-A9C8-AC727D0BC2F4}"/>
    <cellStyle name="Énfasis6 3" xfId="447" xr:uid="{61153528-32CB-4634-BD8A-68B1976C4461}"/>
    <cellStyle name="Énfasis6 3 2" xfId="3968" xr:uid="{39804579-0C30-4759-8444-341064CAC81B}"/>
    <cellStyle name="Énfasis6 4" xfId="3611" xr:uid="{7CD64384-C7FD-43D1-B847-084B244CB024}"/>
    <cellStyle name="Entrada 2" xfId="59" xr:uid="{BC0A45AD-320C-4FFC-A443-A6EC34E94F94}"/>
    <cellStyle name="Entrada 2 2" xfId="3970" xr:uid="{359B0C64-9FD6-4E87-BF1F-7940108ED596}"/>
    <cellStyle name="Entrada 2 3" xfId="3969" xr:uid="{CF367D64-D281-49AC-BBA1-1B6A337D8415}"/>
    <cellStyle name="Entrada 3" xfId="448" xr:uid="{9CD88622-10AD-4DA3-A9B4-A0C431074DBE}"/>
    <cellStyle name="Entrada 3 2" xfId="3971" xr:uid="{94954B3E-876C-47D7-9BA7-6FDF86392569}"/>
    <cellStyle name="Entrada 4" xfId="71" xr:uid="{CA0E58CA-2D6B-48AD-AFC8-3B5BA164E666}"/>
    <cellStyle name="Entrada 4 2" xfId="3612" xr:uid="{0B888FBF-C8D1-42CF-BCE3-DFE267678BCA}"/>
    <cellStyle name="Estilo 1" xfId="60" xr:uid="{883DC451-5E57-473A-9B92-85256AA6BB3C}"/>
    <cellStyle name="Estilo 1 2" xfId="152" xr:uid="{23F1317E-7C0F-4CD9-A950-35F65428C28D}"/>
    <cellStyle name="Estilo 1 2 2" xfId="3615" xr:uid="{77DA51C7-5968-42EF-83F7-C06D816523F7}"/>
    <cellStyle name="Estilo 1 2 2 2" xfId="3616" xr:uid="{A2BFE1BE-001F-4F01-B4BE-379400106823}"/>
    <cellStyle name="Estilo 1 2 3" xfId="3617" xr:uid="{9621C06B-66A6-4E4A-A6F3-B848B5627E30}"/>
    <cellStyle name="Estilo 1 2 4" xfId="3614" xr:uid="{396F1467-F4FB-4963-BF58-D9AE94B29127}"/>
    <cellStyle name="Estilo 1 3" xfId="3618" xr:uid="{1C4E1388-0838-4338-8AF2-6A5E11322884}"/>
    <cellStyle name="Estilo 1 3 2" xfId="3619" xr:uid="{DEE21B3B-1D21-4E81-9EB8-F0F692B736F4}"/>
    <cellStyle name="Estilo 1 4" xfId="3613" xr:uid="{091C7A98-CD59-4764-9434-B7BFC9F22EA8}"/>
    <cellStyle name="Euro" xfId="61" xr:uid="{3CB19D51-222A-46A1-9050-5F929F1B08EE}"/>
    <cellStyle name="Euro 2" xfId="62" xr:uid="{81E715E8-08B9-4D59-B52E-45C1CF7C1679}"/>
    <cellStyle name="Euro 2 2" xfId="154" xr:uid="{FA8352A8-7FC8-470E-A430-4E92117CA911}"/>
    <cellStyle name="Euro 2 2 2" xfId="3622" xr:uid="{74417DC2-71AE-410C-BBD9-CD66330456F2}"/>
    <cellStyle name="Euro 2 2 3" xfId="3621" xr:uid="{C45C3259-8889-4548-A810-838A5924929B}"/>
    <cellStyle name="Euro 2 2 4" xfId="3831" xr:uid="{FE8FBA66-781C-43FA-BFBF-7BC8D9AB6B1E}"/>
    <cellStyle name="Euro 2 3" xfId="3623" xr:uid="{9FEE2062-DB77-45BA-B347-B24417E77F9C}"/>
    <cellStyle name="Euro 2 4" xfId="3620" xr:uid="{50E37618-FCA8-4C7D-8454-BF56CB4530C5}"/>
    <cellStyle name="Euro 2 5" xfId="3830" xr:uid="{69B2CABF-EFFB-4A34-8780-C444C9DE608B}"/>
    <cellStyle name="Euro 3" xfId="153" xr:uid="{551C45B8-FDBC-48AD-A6F1-CAC9D2DA9345}"/>
    <cellStyle name="Euro 3 2" xfId="3624" xr:uid="{6D3E5E44-A08B-4B2C-9F90-AEB657A86F00}"/>
    <cellStyle name="Euro 4" xfId="296" xr:uid="{01EB6AB0-B439-4540-8C68-063FBD529246}"/>
    <cellStyle name="Euro 5" xfId="466" xr:uid="{D0985D94-DC0D-4931-8DB6-D865C6642ABA}"/>
    <cellStyle name="Euro 6" xfId="3829" xr:uid="{4561260D-EBCF-4459-9F28-03E62877BFAE}"/>
    <cellStyle name="Explanatory Text" xfId="3778" xr:uid="{EA1C09BD-DA49-460B-A426-340F8FD7AE89}"/>
    <cellStyle name="Explanatory Text 2" xfId="3972" xr:uid="{4E1F8DBA-A65D-447A-B3B1-4CD243A682D6}"/>
    <cellStyle name="Fecha" xfId="3625" xr:uid="{F8D790DF-761F-4725-B48F-5E3AF8B5DEB6}"/>
    <cellStyle name="Fechas" xfId="63" xr:uid="{8AE3F7F3-5254-4466-8ED6-22C304C8ACF9}"/>
    <cellStyle name="Fechas 2" xfId="155" xr:uid="{8301762F-A158-47B9-8867-C0CCFDA8EF2A}"/>
    <cellStyle name="Fechas 2 2" xfId="3626" xr:uid="{7926A802-BA68-4315-A99F-980A4FDBB04E}"/>
    <cellStyle name="Fechas 3" xfId="3627" xr:uid="{CD86DEF3-8B10-4863-AFC6-454BEA84BE25}"/>
    <cellStyle name="Fechas 3 2" xfId="3628" xr:uid="{952731D7-FE4E-4481-8099-218C1050B7DD}"/>
    <cellStyle name="Fechas 4" xfId="3629" xr:uid="{63E6B0D4-AF20-477B-987B-1959C93AB467}"/>
    <cellStyle name="Fechas 4 2" xfId="3630" xr:uid="{225B4043-996A-48EB-B179-1A46D1345008}"/>
    <cellStyle name="Fechas 5" xfId="3631" xr:uid="{34911CAA-FE02-46D9-965C-CD43578AA7F6}"/>
    <cellStyle name="Fechas 6" xfId="3973" xr:uid="{319E8CBC-80D4-4642-8313-0484332CA4D8}"/>
    <cellStyle name="Fijo" xfId="3632" xr:uid="{F8695CDE-2159-41DB-B4D6-D534DBE4E5CB}"/>
    <cellStyle name="Fixed" xfId="64" xr:uid="{BBAACE97-3D82-46BE-A267-0EEDF48B8BBF}"/>
    <cellStyle name="Fixed 2" xfId="156" xr:uid="{BCF77795-4941-49EA-8C48-0AEF46930AC9}"/>
    <cellStyle name="Fixed 3" xfId="3633" xr:uid="{0E3A749B-7F80-40FA-B220-4B6C42FE6664}"/>
    <cellStyle name="Fixed 4" xfId="3974" xr:uid="{E0FDC140-0D2D-4B2B-BBF1-023F745DCA93}"/>
    <cellStyle name="Good" xfId="3634" builtinId="26" customBuiltin="1"/>
    <cellStyle name="Good 2" xfId="3975" xr:uid="{A0B3611A-1A29-49A5-91BB-11E255F73EAB}"/>
    <cellStyle name="Headin - Estilo3" xfId="3635" xr:uid="{B3B7DA50-8272-429C-9631-C9386FD9A6AC}"/>
    <cellStyle name="Heading 1" xfId="3636" builtinId="16" customBuiltin="1"/>
    <cellStyle name="Heading 1 2" xfId="3976" xr:uid="{A6305F31-404C-419C-8110-01461C6BFD70}"/>
    <cellStyle name="Heading 2" xfId="3773" xr:uid="{569E640F-1F2B-405C-A42E-89DC997A52BB}"/>
    <cellStyle name="Heading 2 2" xfId="3977" xr:uid="{902F7016-915E-4ECB-B43E-73B9E7AADABF}"/>
    <cellStyle name="Heading 3" xfId="3774" xr:uid="{74AB1AD4-2301-409F-A170-A5BFB8FBB069}"/>
    <cellStyle name="Heading 3 2" xfId="3978" xr:uid="{6B047FE2-2122-4050-9FF5-D799DCA3AAAD}"/>
    <cellStyle name="Heading 4" xfId="3637" builtinId="19" customBuiltin="1"/>
    <cellStyle name="Heading 4 2" xfId="3979" xr:uid="{8B8487D6-8ED7-4D36-B018-E1C34A8A13D7}"/>
    <cellStyle name="Heading1" xfId="68" xr:uid="{FCE0DD41-F95A-451C-B4D2-43EE2B2E31D6}"/>
    <cellStyle name="Heading1 2" xfId="3980" xr:uid="{3E63B7A2-C4CE-496E-9CB5-97606BEF649A}"/>
    <cellStyle name="Heading2" xfId="69" xr:uid="{4F082EF0-80AA-4FB9-B394-AF17EEA5424D}"/>
    <cellStyle name="Heading2 2" xfId="3981" xr:uid="{C1D9F8D7-D223-432E-97A9-70242A4D363A}"/>
    <cellStyle name="Hipervínculo 2" xfId="3638" xr:uid="{33717820-446E-4500-8567-69FA147659EB}"/>
    <cellStyle name="Hipervínculo 2 2" xfId="3639" xr:uid="{6CBCFCBF-CCEA-48D2-B982-FE646CA8430F}"/>
    <cellStyle name="Incorrecto 2" xfId="70" xr:uid="{4F0C4905-44A9-4820-8A0D-DD2EA68DDEF3}"/>
    <cellStyle name="Incorrecto 2 2" xfId="3983" xr:uid="{F1FA85D0-8107-455F-8D4C-DED9E1A5ACA9}"/>
    <cellStyle name="Incorrecto 2 3" xfId="3982" xr:uid="{8F399BF9-28F2-4068-8964-98E40D839915}"/>
    <cellStyle name="Incorrecto 3" xfId="449" xr:uid="{F5F72A49-B042-4035-A450-67C81661B37B}"/>
    <cellStyle name="Incorrecto 3 2" xfId="3984" xr:uid="{374A6A8E-793F-4FB6-82B4-DC6269C78A81}"/>
    <cellStyle name="Incorrecto 4" xfId="3640" xr:uid="{735E5EBE-A858-436D-AAFA-EFBB8AC5F26F}"/>
    <cellStyle name="Input" xfId="3641" builtinId="20" customBuiltin="1"/>
    <cellStyle name="Input 2" xfId="3985" xr:uid="{64C8A3D0-4BEF-4E22-9B4F-D58AB8766412}"/>
    <cellStyle name="Linked Cell" xfId="3642" builtinId="24" customBuiltin="1"/>
    <cellStyle name="Linked Cell 2" xfId="3986" xr:uid="{C26D09C6-D583-4020-A1AD-AA0A2FF02E8D}"/>
    <cellStyle name="Millares 10" xfId="3643" xr:uid="{DA16167C-A28D-476C-AB5A-A0807C261F12}"/>
    <cellStyle name="Millares 11" xfId="3644" xr:uid="{A76DFCCD-ED19-47A7-844C-11C6A0F81554}"/>
    <cellStyle name="Millares 12" xfId="3645" xr:uid="{338DA622-3770-45C0-82FC-0D7657F84507}"/>
    <cellStyle name="Millares 13" xfId="3646" xr:uid="{F185DC57-91E7-4AE9-978E-1E554AB7E44E}"/>
    <cellStyle name="Millares 14" xfId="3647" xr:uid="{9508A567-C046-4BEF-8CE5-CB69F282ACD2}"/>
    <cellStyle name="Millares 15" xfId="3648" xr:uid="{9F7D0266-14B2-4EC7-AF5C-328A02E1C88D}"/>
    <cellStyle name="Millares 2" xfId="157" xr:uid="{03214D36-8AE9-44C2-ABDA-E5EAD88A4F37}"/>
    <cellStyle name="Millares 2 2" xfId="288" xr:uid="{1596C3BE-193B-469F-856D-D079E1BACE93}"/>
    <cellStyle name="Millares 2 2 2" xfId="3650" xr:uid="{F953B6E8-8864-4B35-8555-99C1F00A53F8}"/>
    <cellStyle name="Millares 2 3" xfId="461" xr:uid="{AA519D67-27BA-4FE3-899C-50006AE78672}"/>
    <cellStyle name="Millares 2 4" xfId="793" xr:uid="{FE808E6B-4906-46BA-A1B8-07B4FCDF0E45}"/>
    <cellStyle name="Millares 2 5" xfId="3649" xr:uid="{F8A90626-8B1D-4F39-882A-BEA2B37E27E3}"/>
    <cellStyle name="Millares 3" xfId="450" xr:uid="{BAADC535-9610-4FBB-A8DF-6E42A5C0FDC8}"/>
    <cellStyle name="Millares 3 2" xfId="3652" xr:uid="{33613BFE-DC1B-4357-AE5D-D6C2CA1D57AD}"/>
    <cellStyle name="Millares 3 3" xfId="3651" xr:uid="{AA55C32C-9404-4662-9141-5D2EC28F0005}"/>
    <cellStyle name="Millares 4" xfId="797" xr:uid="{FC8C82DF-C706-4DC9-B0BE-0D82984BD79B}"/>
    <cellStyle name="Millares 4 2" xfId="3654" xr:uid="{7D1FA4DD-46BD-4EB7-B762-FD0A3F4AE9BF}"/>
    <cellStyle name="Millares 4 3" xfId="3653" xr:uid="{214D3217-C613-4E8C-A67D-49164C949FBE}"/>
    <cellStyle name="Millares 5" xfId="3655" xr:uid="{6A86CFA3-6240-4524-B356-7C556D3D637E}"/>
    <cellStyle name="Millares 6" xfId="3656" xr:uid="{BFBE9B90-0FD1-44C8-87B5-6A19D8A8FB00}"/>
    <cellStyle name="Millares 7" xfId="3657" xr:uid="{2E646E3C-EFAE-4007-964F-B8BA1309D2B7}"/>
    <cellStyle name="Millares 8" xfId="3658" xr:uid="{9B7BA0A0-4F7D-45B3-8699-E694B3696BA1}"/>
    <cellStyle name="Millares 9" xfId="3659" xr:uid="{DB68A9EF-4DCF-471B-BF9B-70373AF68C51}"/>
    <cellStyle name="Millares Sangría" xfId="73" xr:uid="{3A999DAD-2949-4498-99AB-2E3A7DF1A71F}"/>
    <cellStyle name="Millares Sangría 1" xfId="74" xr:uid="{CE57B4C2-21D6-4F83-9C04-1E85C4A8ED94}"/>
    <cellStyle name="Millares Sangría 1 2" xfId="3988" xr:uid="{925D6BF0-F6A9-4C8F-9213-BF4209A16E83}"/>
    <cellStyle name="Millares Sangría 2" xfId="3987" xr:uid="{3D9A516B-141D-4EE8-8EA2-985C6D438536}"/>
    <cellStyle name="Moneda 2" xfId="3660" xr:uid="{E4B21A48-ED6A-467C-B454-6EAC2C6F32B9}"/>
    <cellStyle name="Moneda 2 2" xfId="3661" xr:uid="{0AAB86C4-A093-4009-8B8B-D6E25C8E1EA1}"/>
    <cellStyle name="Moneda 3" xfId="3662" xr:uid="{38C23626-863F-418A-8E96-7522404E62D2}"/>
    <cellStyle name="Moneda 3 2" xfId="3663" xr:uid="{8243DACA-BC8D-47F5-AFE3-CA0461591FD5}"/>
    <cellStyle name="Neutral" xfId="5366" builtinId="28" customBuiltin="1"/>
    <cellStyle name="Neutral 2" xfId="451" xr:uid="{09A580A4-DB84-4A11-ABF8-70888E8FB1BE}"/>
    <cellStyle name="Neutral 2 2" xfId="3990" xr:uid="{78E189CB-2CFF-48EF-A9B2-499FCFEBAB91}"/>
    <cellStyle name="Neutral 2 3" xfId="3989" xr:uid="{D9A98F71-040B-413B-915F-365423ABEF8E}"/>
    <cellStyle name="Neutral 3" xfId="75" xr:uid="{55449A89-8B57-444D-8680-93AEB8E7F5B7}"/>
    <cellStyle name="Neutral 3 2" xfId="3991" xr:uid="{FCF68234-DE8A-495A-A172-E6DEF2C85D87}"/>
    <cellStyle name="Neutral 4" xfId="3664" xr:uid="{FBCEC8D5-C8DF-4BA8-AB3F-3D826EB88223}"/>
    <cellStyle name="Normal" xfId="0" builtinId="0"/>
    <cellStyle name="Normal 10" xfId="76" xr:uid="{CCA28D90-27FB-493C-AAF3-07F19D8909A4}"/>
    <cellStyle name="Normal 10 2" xfId="160" xr:uid="{FD85F13E-EA36-4705-A6BC-8F7E0BC1757B}"/>
    <cellStyle name="Normal 10 3" xfId="792" xr:uid="{DD33B304-34B0-4016-A9EB-8946CA8BDD17}"/>
    <cellStyle name="Normal 10 4" xfId="77" xr:uid="{E24CD138-1584-4AD7-8510-BF8314F1C316}"/>
    <cellStyle name="Normal 10 4 2" xfId="161" xr:uid="{733B975B-9C35-4648-8246-8FDFFE5E42A9}"/>
    <cellStyle name="Normal 100" xfId="287" xr:uid="{5B6C0C66-6317-4350-B752-EB4C3BA3FBBD}"/>
    <cellStyle name="Normal 101" xfId="290" xr:uid="{245507DA-25F8-40E6-B6E8-37FE0E618668}"/>
    <cellStyle name="Normal 102" xfId="293" xr:uid="{663FC4B2-A762-4391-8145-F334C6F5EA75}"/>
    <cellStyle name="Normal 103" xfId="294" xr:uid="{92CC722A-990D-4CE6-BD86-C05131712000}"/>
    <cellStyle name="Normal 104" xfId="295" xr:uid="{1ED24BA0-5F5A-4008-85EC-1EEF0EE8C82B}"/>
    <cellStyle name="Normal 105" xfId="417" xr:uid="{C6B42794-551B-4C1C-8498-277391378516}"/>
    <cellStyle name="Normal 105 2" xfId="418" xr:uid="{CE77140B-8969-4923-B31C-E5532C70FB2C}"/>
    <cellStyle name="Normal 106" xfId="463" xr:uid="{C160CC59-8E81-4E91-A8DE-AC3BF1C0D9DC}"/>
    <cellStyle name="Normal 107" xfId="464" xr:uid="{93A744B4-8278-48AE-8F42-B9353ED103DF}"/>
    <cellStyle name="Normal 108" xfId="465" xr:uid="{C1F9EC01-38E8-4142-A263-C448FCCF7EAC}"/>
    <cellStyle name="Normal 109" xfId="789" xr:uid="{5972F27F-7499-4300-B6B0-D7E34A577875}"/>
    <cellStyle name="Normal 11" xfId="117" xr:uid="{CA8C48C5-FAF3-41A8-9FFA-3E84F4162822}"/>
    <cellStyle name="Normal 11 2" xfId="3665" xr:uid="{E99644AA-DC91-4B76-900C-978748D1AAB9}"/>
    <cellStyle name="Normal 110" xfId="790" xr:uid="{52D5042B-1648-45E4-B1A0-0A19905073C6}"/>
    <cellStyle name="Normal 111" xfId="795" xr:uid="{3589824E-F0A5-4A8D-9863-8DB6D0517A1B}"/>
    <cellStyle name="Normal 112" xfId="796" xr:uid="{5F1FB1B7-956A-4FC8-9EAE-42A5B3F4FE12}"/>
    <cellStyle name="Normal 113" xfId="798" xr:uid="{C4B78C49-46DE-45EA-951E-36FDFD7C8EDF}"/>
    <cellStyle name="Normal 114" xfId="1" xr:uid="{BA963CBC-300E-4982-9FD0-9E8E5F58F66A}"/>
    <cellStyle name="Normal 115" xfId="3828" xr:uid="{AAF18BE2-85B1-4E07-9001-BEDC57F0CDD5}"/>
    <cellStyle name="Normal 116" xfId="5378" xr:uid="{D3CBDE5A-60F5-4312-A4AA-F9074699B29B}"/>
    <cellStyle name="Normal 117" xfId="5379" xr:uid="{FACC052D-C402-4D57-87F3-E755BD394C17}"/>
    <cellStyle name="Normal 12" xfId="194" xr:uid="{5A7549EA-D427-4F22-9220-C6E1985543A7}"/>
    <cellStyle name="Normal 13" xfId="195" xr:uid="{3C44DFC2-1C3B-4F87-9951-EB087DDA3BA7}"/>
    <cellStyle name="Normal 14" xfId="196" xr:uid="{17C8D165-F6F6-4DA9-AB15-F066F796FC4B}"/>
    <cellStyle name="Normal 15" xfId="203" xr:uid="{6D9F62E6-5010-46D7-9057-745829DC89F3}"/>
    <cellStyle name="Normal 16" xfId="204" xr:uid="{FF9AD89F-B8A6-44DB-B500-9647F9641940}"/>
    <cellStyle name="Normal 17" xfId="205" xr:uid="{0A96D237-3ACB-4CCA-BC3E-A0DFE09D9AAD}"/>
    <cellStyle name="Normal 172" xfId="3826" xr:uid="{9FB53A2A-0177-44DD-91A2-A0EAEBDDFD4D}"/>
    <cellStyle name="Normal 172 5" xfId="3812" xr:uid="{3ACC3D78-21BE-4E23-B565-4989E24A9F01}"/>
    <cellStyle name="Normal 18" xfId="206" xr:uid="{1A9FD193-608E-49BA-8020-74034BAFF58B}"/>
    <cellStyle name="Normal 19" xfId="207" xr:uid="{A34F4001-0CCC-423D-A244-5F2AE5FD1AA7}"/>
    <cellStyle name="Normal 2" xfId="78" xr:uid="{5FF1A39A-EEBE-47B4-A745-8236ACBDFFFA}"/>
    <cellStyle name="Normal 2 10" xfId="3666" xr:uid="{6D15C613-CAB2-4E79-B39D-3168041ACF69}"/>
    <cellStyle name="Normal 2 10 2" xfId="3667" xr:uid="{86BB581D-CE98-4D24-A185-8C70C081B1B5}"/>
    <cellStyle name="Normal 2 10 2 2" xfId="3668" xr:uid="{C8513DDD-E958-4541-A7D6-E1C61CFD6B66}"/>
    <cellStyle name="Normal 2 10 3" xfId="3669" xr:uid="{8FFA0FBA-ECE1-40E3-A46F-225A9A3F9D5B}"/>
    <cellStyle name="Normal 2 12" xfId="3805" xr:uid="{1713EE82-5D10-4C30-BA50-A55A987241A2}"/>
    <cellStyle name="Normal 2 2" xfId="79" xr:uid="{55DABF2B-EA86-4272-8AE7-B4B3102437EB}"/>
    <cellStyle name="Normal 2 2 2" xfId="162" xr:uid="{316D04AD-D159-46B1-9BC7-6FBB29EF07A5}"/>
    <cellStyle name="Normal 2 2 2 2" xfId="3670" xr:uid="{ADDBA8E9-C267-46B4-9E65-C7F9612B9513}"/>
    <cellStyle name="Normal 2 2 3" xfId="3671" xr:uid="{07C9355B-63C2-4FD8-9046-698309792FBE}"/>
    <cellStyle name="Normal 2 2 4" xfId="3825" xr:uid="{3C182FFB-0B0E-45F0-9024-66F8D1062537}"/>
    <cellStyle name="Normal 2 3" xfId="80" xr:uid="{B1FB13A9-07E4-4326-ACCF-17747683D841}"/>
    <cellStyle name="Normal 2 3 2" xfId="163" xr:uid="{87E5C051-DDA2-46E7-848C-B048104A1E81}"/>
    <cellStyle name="Normal 2 3 2 2" xfId="3672" xr:uid="{98BE7DAC-8079-40E6-94E0-93745393A5A5}"/>
    <cellStyle name="Normal 2 3 3" xfId="3673" xr:uid="{6D4C993A-5B1C-4F9D-941A-EA4B2026FED1}"/>
    <cellStyle name="Normal 2 4" xfId="118" xr:uid="{AE8C3CC7-9408-4B05-9B8C-2DF7098E718E}"/>
    <cellStyle name="Normal 2 5" xfId="791" xr:uid="{79CABF65-69C3-4B83-A7C2-5E65F8413CE7}"/>
    <cellStyle name="Normal 2 6" xfId="3806" xr:uid="{9F7E60F1-E3A2-4A45-88A3-BE9C7733B978}"/>
    <cellStyle name="Normal 2 7" xfId="3832" xr:uid="{F2798B7A-CA6C-442E-8CE6-07FD09D73029}"/>
    <cellStyle name="Normal 2 8" xfId="3992" xr:uid="{AD3E0E7E-D499-425B-9993-5D69FCBC95FA}"/>
    <cellStyle name="Normal 2_gastos7-12" xfId="81" xr:uid="{561D79A5-51A7-4A4B-939E-E6D73A782996}"/>
    <cellStyle name="Normal 20" xfId="208" xr:uid="{49674240-72CA-4418-A3B3-34107ADA5666}"/>
    <cellStyle name="Normal 21" xfId="209" xr:uid="{76BC5BA4-D049-4D56-B651-57F601256607}"/>
    <cellStyle name="Normal 22" xfId="210" xr:uid="{FAEE0BCB-7FEE-478F-9D71-F2C77786CDB8}"/>
    <cellStyle name="Normal 23" xfId="211" xr:uid="{BF628F09-BF4A-4286-BAA5-5C67A3DE03DD}"/>
    <cellStyle name="Normal 24" xfId="212" xr:uid="{2B957F0B-4F85-49FD-99FE-7D34F75AA7AA}"/>
    <cellStyle name="Normal 25" xfId="213" xr:uid="{4CE7026A-5145-4F29-98E6-81B32C1B6E43}"/>
    <cellStyle name="Normal 26" xfId="214" xr:uid="{39FD3DAD-64AB-406F-BF49-4EB81A1C1AF3}"/>
    <cellStyle name="Normal 27" xfId="215" xr:uid="{9E4A9C6E-4DC3-4801-B81D-10DC2DAF29B3}"/>
    <cellStyle name="Normal 28" xfId="216" xr:uid="{788929B6-8C1E-420C-BE74-A0AE0C244164}"/>
    <cellStyle name="Normal 29" xfId="217" xr:uid="{5726EEB5-318D-40FD-9F75-6B1F8A233B5A}"/>
    <cellStyle name="Normal 3" xfId="82" xr:uid="{9CCD052D-85F7-425E-9AD6-18BE724D1189}"/>
    <cellStyle name="Normal 3 10" xfId="3833" xr:uid="{B2C749EC-E9E5-4CC3-A0A3-5A59689A71F3}"/>
    <cellStyle name="Normal 3 11" xfId="3993" xr:uid="{F6A62975-701D-4569-9D09-8B49D77472F9}"/>
    <cellStyle name="Normal 3 2" xfId="83" xr:uid="{AC7F8F59-3FF3-4E04-AC65-674426CD42CD}"/>
    <cellStyle name="Normal 3 2 2" xfId="164" xr:uid="{B63E900C-4162-441C-9179-16A35C5564D1}"/>
    <cellStyle name="Normal 3 2 2 2" xfId="3677" xr:uid="{9EA49E55-FC0D-451E-9703-8A0103AD9474}"/>
    <cellStyle name="Normal 3 2 2 3" xfId="3676" xr:uid="{EBA35C16-4D85-4EEB-8CC8-24EF8873DA12}"/>
    <cellStyle name="Normal 3 2 3" xfId="3678" xr:uid="{64755901-7244-42CB-8B48-E4087EAB1B31}"/>
    <cellStyle name="Normal 3 2 4" xfId="84" xr:uid="{AECFD972-A929-421A-AF16-C566626CF6B4}"/>
    <cellStyle name="Normal 3 2 4 2" xfId="165" xr:uid="{A7923952-76BA-4322-8B85-2F0EB5D76D26}"/>
    <cellStyle name="Normal 3 2 4 3" xfId="3679" xr:uid="{1AE042C5-E8CA-4052-86BC-AAA012A505A0}"/>
    <cellStyle name="Normal 3 2 5" xfId="3675" xr:uid="{2F166BEF-A30B-4354-87C8-D24D6A200A8E}"/>
    <cellStyle name="Normal 3 2 6" xfId="3834" xr:uid="{A3A70EB5-7B12-468C-A26F-0BCB3C15635E}"/>
    <cellStyle name="Normal 3 3" xfId="289" xr:uid="{BD3F4F9B-6D61-479A-9738-A96149CED514}"/>
    <cellStyle name="Normal 3 3 2" xfId="3681" xr:uid="{88B6C9CB-A170-40FB-B224-97A4631BB745}"/>
    <cellStyle name="Normal 3 3 3" xfId="3680" xr:uid="{38C5AA0C-A4C0-4737-9A73-10CDECC5929C}"/>
    <cellStyle name="Normal 3 4" xfId="297" xr:uid="{DED0433C-8C38-4661-A68D-45C5312D1FAD}"/>
    <cellStyle name="Normal 3 4 2" xfId="3682" xr:uid="{530198E5-2842-4EA5-9DE1-C61D1F1A2C26}"/>
    <cellStyle name="Normal 3 5" xfId="462" xr:uid="{C0BDEA4A-4E00-4A5C-966F-D3EFC703F879}"/>
    <cellStyle name="Normal 3 6" xfId="467" xr:uid="{F070F07D-3DA0-42F2-9D1E-0B76BC038410}"/>
    <cellStyle name="Normal 3 7" xfId="628" xr:uid="{CB6FCA4E-9ACD-4D06-9780-097177F822CE}"/>
    <cellStyle name="Normal 3 8" xfId="3674" xr:uid="{4D1A1546-7A81-4B02-8883-062C030D1FDA}"/>
    <cellStyle name="Normal 3 9" xfId="3807" xr:uid="{B07E3FF5-DD21-41F1-AC53-74FC524D4A01}"/>
    <cellStyle name="Normal 30" xfId="85" xr:uid="{79930EE6-E599-493F-9527-0C27175B0C6B}"/>
    <cellStyle name="Normal 30 2" xfId="166" xr:uid="{30886C9A-5DA1-4C40-8625-4C49C76C21AC}"/>
    <cellStyle name="Normal 30 2 2" xfId="3683" xr:uid="{6888506B-23ED-4C2D-8E49-AB5C15F5C5E4}"/>
    <cellStyle name="Normal 30 3" xfId="3684" xr:uid="{C2A71FCA-79DD-4204-B5FA-7D5F0FF24B1E}"/>
    <cellStyle name="Normal 31" xfId="218" xr:uid="{4AD81293-E389-4BC6-999A-BEEA96225E3E}"/>
    <cellStyle name="Normal 32" xfId="219" xr:uid="{DA285DCF-99C1-4D1A-80E3-A2D089E212F6}"/>
    <cellStyle name="Normal 33" xfId="220" xr:uid="{02BAD168-7F4D-47A2-918B-F122034D71CF}"/>
    <cellStyle name="Normal 34" xfId="221" xr:uid="{609052CA-45EB-475B-B090-A12F379D8403}"/>
    <cellStyle name="Normal 35" xfId="222" xr:uid="{E2E1FBC3-9B32-4429-90D8-66B6BC96B7AF}"/>
    <cellStyle name="Normal 36" xfId="223" xr:uid="{8B6C4B34-F37F-48E9-8BCC-88A7FE03DEF1}"/>
    <cellStyle name="Normal 37" xfId="224" xr:uid="{1D8FD822-A0AA-4E6F-B9FB-3D1654794465}"/>
    <cellStyle name="Normal 38" xfId="225" xr:uid="{AB3B244F-B6DD-44DF-B972-07843EFC8FB1}"/>
    <cellStyle name="Normal 39" xfId="226" xr:uid="{605426AC-DFFD-4F32-BAA1-825555ED7EF8}"/>
    <cellStyle name="Normal 4" xfId="86" xr:uid="{21F2CADD-407C-403B-B5D8-1A067ED49AD5}"/>
    <cellStyle name="Normal 4 2" xfId="167" xr:uid="{726757B4-3CE3-45EE-ADD1-A77F67FFB11B}"/>
    <cellStyle name="Normal 4 2 2" xfId="3685" xr:uid="{197087AE-F893-41AB-9E8E-36A580967B16}"/>
    <cellStyle name="Normal 4 2 2 2" xfId="3686" xr:uid="{FC82DED9-E15C-4894-AC1E-6CD694296D8B}"/>
    <cellStyle name="Normal 4 2 2 2 2" xfId="3687" xr:uid="{032DA5DD-3DCB-4C32-AC45-764F3334BCA0}"/>
    <cellStyle name="Normal 4 3" xfId="3688" xr:uid="{0598214D-CF5D-4B11-99EB-A2CC846A9AA2}"/>
    <cellStyle name="Normal 4 4" xfId="3689" xr:uid="{28D07C32-A235-46B1-9DD0-FBA59FAEC266}"/>
    <cellStyle name="Normal 40" xfId="227" xr:uid="{B55FE866-DF13-4B9F-8EC0-6695ED1AADC6}"/>
    <cellStyle name="Normal 41" xfId="228" xr:uid="{6FC53D4E-9183-4947-B1B3-B94DE38E758C}"/>
    <cellStyle name="Normal 42" xfId="229" xr:uid="{7F97368E-7C05-4266-92DA-CB3320FF30AF}"/>
    <cellStyle name="Normal 43" xfId="230" xr:uid="{0D5A4EF4-0852-445A-AF7B-B5AE7E481E3F}"/>
    <cellStyle name="Normal 44" xfId="231" xr:uid="{6E8A77C3-9155-4908-81AC-A0DFBCEC5D18}"/>
    <cellStyle name="Normal 45" xfId="232" xr:uid="{C5A8A98A-E1FD-4781-849B-741F79D3CC45}"/>
    <cellStyle name="Normal 46" xfId="233" xr:uid="{AD343F7D-0065-4B75-9A49-5B0AE472CE03}"/>
    <cellStyle name="Normal 47" xfId="234" xr:uid="{3662BB52-A56D-42EB-9D71-3678869ED500}"/>
    <cellStyle name="Normal 48" xfId="235" xr:uid="{4327D233-A8DE-499E-90EC-9BED544A1D39}"/>
    <cellStyle name="Normal 49" xfId="236" xr:uid="{DEEB827D-80A9-4ABA-AB09-DB235A9010BE}"/>
    <cellStyle name="Normal 49 2" xfId="3691" xr:uid="{2255AFD7-5AFA-4523-B1F1-0D4DEA3FDAD3}"/>
    <cellStyle name="Normal 49 3" xfId="3690" xr:uid="{C35C0181-7396-49DA-817E-45BCA96BA40B}"/>
    <cellStyle name="Normal 5" xfId="87" xr:uid="{312E8641-C8A3-4F34-8326-1CBCD7CCB455}"/>
    <cellStyle name="Normal 5 2" xfId="168" xr:uid="{CE7F87DD-3C61-4F7E-81D1-1AC9EE3E9416}"/>
    <cellStyle name="Normal 5 2 2" xfId="3694" xr:uid="{426B735A-BE9D-43EB-8938-7FD95F7A7C46}"/>
    <cellStyle name="Normal 5 2 3" xfId="3693" xr:uid="{F3C10C12-68E9-467C-B59E-BF12F7B6C862}"/>
    <cellStyle name="Normal 5 2 4" xfId="3994" xr:uid="{6A29691A-075B-4963-B7D1-6F8DC94C4628}"/>
    <cellStyle name="Normal 5 3" xfId="3695" xr:uid="{45AB4DD4-31E5-4C44-A2A4-302F9BA24A9F}"/>
    <cellStyle name="Normal 5 4" xfId="3692" xr:uid="{23CBC647-CB11-4BAB-ABBB-AA68AB3DFEF0}"/>
    <cellStyle name="Normal 50" xfId="237" xr:uid="{D395B08D-C898-4468-9F3E-49A047D42670}"/>
    <cellStyle name="Normal 51" xfId="238" xr:uid="{A0532F37-9422-4C3A-96EF-3CDC9C22DC73}"/>
    <cellStyle name="Normal 52" xfId="239" xr:uid="{79BE7769-7905-4D74-BD9C-8127829FE1BA}"/>
    <cellStyle name="Normal 53" xfId="240" xr:uid="{29C4B526-37DF-4CDF-8188-250448F951CD}"/>
    <cellStyle name="Normal 54" xfId="241" xr:uid="{763791F9-3466-4EBB-BF39-4188E02B862A}"/>
    <cellStyle name="Normal 55" xfId="242" xr:uid="{541D7919-CD62-4D27-8A5A-CA4AC38C28CA}"/>
    <cellStyle name="Normal 56" xfId="243" xr:uid="{5EDDFE35-D180-4B17-8211-031DBF50FC31}"/>
    <cellStyle name="Normal 56 2" xfId="794" xr:uid="{3601D1AE-A07A-46E0-A8D8-426FEF238649}"/>
    <cellStyle name="Normal 57" xfId="244" xr:uid="{04DC32F5-3494-4A60-9B1F-4BC526430964}"/>
    <cellStyle name="Normal 58" xfId="245" xr:uid="{986EF0DA-E996-4FBB-A666-E7A675D58CF1}"/>
    <cellStyle name="Normal 59" xfId="246" xr:uid="{8377CF35-1795-4FF6-AB5F-C04503C07580}"/>
    <cellStyle name="Normal 6" xfId="88" xr:uid="{C9C84970-9835-49D0-A378-0FB46DBC631E}"/>
    <cellStyle name="Normal 6 2" xfId="169" xr:uid="{36781E11-320E-4043-9BA8-9837B59289DD}"/>
    <cellStyle name="Normal 6 2 2" xfId="3698" xr:uid="{2F6FAAAF-43F7-435A-A827-B670B0F89A70}"/>
    <cellStyle name="Normal 6 2 3" xfId="3697" xr:uid="{8A6C4D54-976E-4AA2-9A01-81F9CADB50E0}"/>
    <cellStyle name="Normal 6 3" xfId="3699" xr:uid="{C0B33504-96FF-4970-9411-7DCEA0A6356D}"/>
    <cellStyle name="Normal 6 4" xfId="3696" xr:uid="{CD14637C-B50E-4E6C-89ED-0FCAF3637D1F}"/>
    <cellStyle name="Normal 60" xfId="247" xr:uid="{FDF879AA-68C9-4421-B207-5FEFC07461F0}"/>
    <cellStyle name="Normal 61" xfId="248" xr:uid="{FE01160E-CAEC-4745-9593-8B8C3DA3279D}"/>
    <cellStyle name="Normal 62" xfId="249" xr:uid="{C28075F7-20FE-4C5A-AE43-A611977A3425}"/>
    <cellStyle name="Normal 63" xfId="250" xr:uid="{B4B4FBBB-D5F4-4664-B62C-92BA240D885E}"/>
    <cellStyle name="Normal 64" xfId="251" xr:uid="{2E48A451-5369-4250-8AA8-4F0B3F289C03}"/>
    <cellStyle name="Normal 65" xfId="252" xr:uid="{76791D9C-2E92-4A3F-B7F9-80046C7061FD}"/>
    <cellStyle name="Normal 66" xfId="253" xr:uid="{350B49BE-BA32-4BC9-9B67-4E77249B0A1F}"/>
    <cellStyle name="Normal 67" xfId="254" xr:uid="{DBF7B807-35C1-4771-9F13-64408F24A26D}"/>
    <cellStyle name="Normal 68" xfId="255" xr:uid="{BDB85E6C-7136-4C40-88FC-B15369860899}"/>
    <cellStyle name="Normal 69" xfId="256" xr:uid="{2F60735E-2C6F-4A7D-B9E0-6CAC4B280692}"/>
    <cellStyle name="Normal 7" xfId="89" xr:uid="{7AFC88BE-CBF1-4A21-94A5-F030A12E1E83}"/>
    <cellStyle name="Normal 7 16 5" xfId="3804" xr:uid="{4B857CED-6A3F-412D-B2DF-F0B348F078CA}"/>
    <cellStyle name="Normal 7 2" xfId="170" xr:uid="{D2989C73-41E8-4925-B7AB-58199E8C9307}"/>
    <cellStyle name="Normal 7 2 2" xfId="3701" xr:uid="{983D3C5B-BD53-46A4-9592-4B739A0657CE}"/>
    <cellStyle name="Normal 7 3" xfId="3700" xr:uid="{C79AC5B2-2CEA-4210-A7B1-CB614B872D13}"/>
    <cellStyle name="Normal 7 4 2 2" xfId="3794" xr:uid="{A2239B68-2412-461A-AD46-71CDCC463263}"/>
    <cellStyle name="Normal 70" xfId="257" xr:uid="{FD13827E-18A6-485F-82D5-F70A60DD58FF}"/>
    <cellStyle name="Normal 71" xfId="258" xr:uid="{B3F08FD8-9102-40B2-89AB-697F095D5B7E}"/>
    <cellStyle name="Normal 72" xfId="259" xr:uid="{8C401D31-B7F0-4C05-B14C-D4DA536574FB}"/>
    <cellStyle name="Normal 73" xfId="260" xr:uid="{B81D1C05-62BA-407A-9E38-338170866685}"/>
    <cellStyle name="Normal 74" xfId="261" xr:uid="{F7E57B0B-9E87-4D25-B9BC-7347A0E2503D}"/>
    <cellStyle name="Normal 75" xfId="262" xr:uid="{49450FE2-B797-41FB-83E2-3C0ADA28324C}"/>
    <cellStyle name="Normal 76" xfId="263" xr:uid="{495FE42C-9943-4B18-B6C0-19175943FBAE}"/>
    <cellStyle name="Normal 77" xfId="264" xr:uid="{C33105A8-4C46-491E-9BD8-C91CB649AB86}"/>
    <cellStyle name="Normal 78" xfId="265" xr:uid="{E6B0C664-A441-4649-B40A-4A15A5C0B211}"/>
    <cellStyle name="Normal 79" xfId="266" xr:uid="{9897766F-E795-413E-A222-3DBCFF832F5E}"/>
    <cellStyle name="Normal 8" xfId="90" xr:uid="{139B346A-C82A-403A-8B16-71EB70900213}"/>
    <cellStyle name="Normal 8 16" xfId="3811" xr:uid="{76ACCCAB-F57D-4BA8-87BD-8E73ACA99E6C}"/>
    <cellStyle name="Normal 8 2" xfId="171" xr:uid="{E178BF3D-093B-4D85-9602-AB6E304EECB9}"/>
    <cellStyle name="Normal 8 2 2" xfId="3703" xr:uid="{36B7C601-D50F-4A3E-939B-D8B137CCAD39}"/>
    <cellStyle name="Normal 8 3" xfId="3702" xr:uid="{3E3335E5-8C3D-4080-8930-FB7E43053C0F}"/>
    <cellStyle name="Normal 80" xfId="267" xr:uid="{F99729C5-F436-431C-8BC0-9F4900E69432}"/>
    <cellStyle name="Normal 81" xfId="268" xr:uid="{6A7D2E49-66BD-4277-A55B-522D4A64150B}"/>
    <cellStyle name="Normal 82" xfId="269" xr:uid="{7A4F8B8A-AFF8-4244-BD0C-3359764E0F72}"/>
    <cellStyle name="Normal 83" xfId="270" xr:uid="{778BC1FE-611F-4CA9-9D10-5FE0A30BF952}"/>
    <cellStyle name="Normal 84" xfId="271" xr:uid="{E504200D-F027-4865-B2BE-70025A2ED80D}"/>
    <cellStyle name="Normal 85" xfId="272" xr:uid="{3F0C22DD-8824-4AD1-9936-BBB34AB7A9DD}"/>
    <cellStyle name="Normal 86" xfId="273" xr:uid="{02379372-9C4B-44D8-930D-926CA1C242BE}"/>
    <cellStyle name="Normal 87" xfId="274" xr:uid="{4219BB3D-5715-4A12-9F8C-D35E2EE639C1}"/>
    <cellStyle name="Normal 88" xfId="275" xr:uid="{EA2AD074-7779-4D29-B1CB-546B934A1E8C}"/>
    <cellStyle name="Normal 89" xfId="276" xr:uid="{67A038E0-43B7-4EEA-889A-EB1AE2057CAC}"/>
    <cellStyle name="Normal 9" xfId="91" xr:uid="{D56FF984-D544-4551-BD21-C372A8FC6561}"/>
    <cellStyle name="Normal 9 2" xfId="172" xr:uid="{32DCE591-4AE8-4568-B960-09075CC387F8}"/>
    <cellStyle name="Normal 9 2 2" xfId="3705" xr:uid="{36EDC5CF-2A14-404C-882B-8F5AC3005FE3}"/>
    <cellStyle name="Normal 9 3" xfId="3704" xr:uid="{2F21BE25-EF56-43E8-84F3-6174669D1EE3}"/>
    <cellStyle name="Normal 90" xfId="277" xr:uid="{64E41B9B-2AC7-43D0-8BE7-B5112ABEB30A}"/>
    <cellStyle name="Normal 91" xfId="278" xr:uid="{9841A9F9-8370-4C2D-B90E-B5C880EC26A8}"/>
    <cellStyle name="Normal 92" xfId="279" xr:uid="{EE165836-3B60-4513-87CB-CC561A9E4D79}"/>
    <cellStyle name="Normal 93" xfId="280" xr:uid="{16143CF6-B6FB-4B75-99D4-4E92450717F1}"/>
    <cellStyle name="Normal 94" xfId="281" xr:uid="{FED136FB-7006-46F0-B9CA-6502B5C2FB4C}"/>
    <cellStyle name="Normal 95" xfId="282" xr:uid="{8981344A-E10C-46BD-BF5B-56388646239F}"/>
    <cellStyle name="Normal 96" xfId="283" xr:uid="{61F28BD5-0C18-4E31-88D4-F5C3F44C8112}"/>
    <cellStyle name="Normal 97" xfId="284" xr:uid="{1DB23D76-0431-4BCF-9251-ABDA7109F6DB}"/>
    <cellStyle name="Normal 98" xfId="285" xr:uid="{681CC78F-E588-4D67-B74D-062B1827AFBE}"/>
    <cellStyle name="Normal 99" xfId="286" xr:uid="{F0839C22-4F1D-439B-9852-E8E5ACE8E3C5}"/>
    <cellStyle name="Normal_5.59-Niv.E" xfId="3765" xr:uid="{DC0D6EF7-CBA5-4620-9B11-B00ABADA5C80}"/>
    <cellStyle name="Normal_Cap2_MedioAmbiente-def" xfId="3827" xr:uid="{7B0F6084-C207-4A69-BE99-C04E6892AC6E}"/>
    <cellStyle name="Normal_CUADRO 4,14 Y 19" xfId="3793" xr:uid="{1229CB79-7DA4-4B1A-9A01-921C4CD132BF}"/>
    <cellStyle name="Normal_Cuadros 301107_TítulosRevisados" xfId="3763" xr:uid="{B5539D21-D31B-47FB-9B6E-94B9518CF7C6}"/>
    <cellStyle name="Normal_Cuadros 301107_TítulosRevisados 2" xfId="3761" xr:uid="{00105EC3-F13B-4DA5-9A7B-653ABE8D6720}"/>
    <cellStyle name="Normal_CUADROS-MULTIDIMENSIONALIDAD" xfId="92" xr:uid="{1BBC54DF-36AF-4BFA-A285-561EBE61F9E5}"/>
    <cellStyle name="Normal_indicadores MILENIO-ENCO 4" xfId="3809" xr:uid="{A7CC0CE6-E223-493E-9017-755049DDC337}"/>
    <cellStyle name="Normal_ODM2-ultimo 2 2" xfId="3803" xr:uid="{5215C8BF-B171-429A-8CBC-CBFCC7F01554}"/>
    <cellStyle name="Normal_pobreza-brecha-severidad" xfId="799" xr:uid="{5FA24DFA-08BC-49CA-AA3F-92E25020ADA1}"/>
    <cellStyle name="Normal_RANGO" xfId="803" xr:uid="{56C8FE19-FB7A-4A1F-8EF4-B282A46E2F61}"/>
    <cellStyle name="Normal_talf.sex.tot (2)" xfId="3770" xr:uid="{65CFD4E9-7023-4645-BBD8-CA69697C7878}"/>
    <cellStyle name="NOTAS - Style3" xfId="93" xr:uid="{AACEC0AC-E133-4CCB-9792-08D835A64B81}"/>
    <cellStyle name="NOTAS - Style3 2" xfId="3995" xr:uid="{C10CA9CC-50A2-4964-9B60-86BB53369AE5}"/>
    <cellStyle name="Notas 10" xfId="452" xr:uid="{5B807B79-2AC4-4380-B51B-99EF7F855C84}"/>
    <cellStyle name="Notas 10 2" xfId="3706" xr:uid="{DD38E32B-74CD-412B-8FD0-256019B32763}"/>
    <cellStyle name="Notas 10 2 2" xfId="3707" xr:uid="{EAAF0FFF-420B-4EA3-93DB-D94E1C09195C}"/>
    <cellStyle name="Notas 10 3" xfId="3708" xr:uid="{3EC95068-B3A7-4120-91D6-15495FF88BF7}"/>
    <cellStyle name="Notas 10 4" xfId="3996" xr:uid="{353C6D4B-D76F-426D-9904-5723E6D1D860}"/>
    <cellStyle name="Notas 100" xfId="3997" xr:uid="{3ED94235-FA81-44DF-9181-42B760629A3A}"/>
    <cellStyle name="Notas 101" xfId="3998" xr:uid="{E7262F30-4B65-48E2-89FC-4732967A9023}"/>
    <cellStyle name="Notas 102" xfId="3999" xr:uid="{9D415260-F426-425E-B958-32DFD92CF123}"/>
    <cellStyle name="Notas 103" xfId="4000" xr:uid="{3DAE6F39-550C-4171-86F5-0881A0B5CED5}"/>
    <cellStyle name="Notas 104" xfId="4001" xr:uid="{6D9ED4DA-462C-4A6B-8CD8-6A0B6440F9F4}"/>
    <cellStyle name="Notas 105" xfId="4002" xr:uid="{FF45258D-5708-47C6-AC3F-62D9529C6814}"/>
    <cellStyle name="Notas 106" xfId="4003" xr:uid="{B0ACBE37-D119-4A09-9454-9E81149BD607}"/>
    <cellStyle name="Notas 107" xfId="4004" xr:uid="{BB5153DE-756A-4252-8087-B3CA2DFB0EA1}"/>
    <cellStyle name="Notas 108" xfId="4005" xr:uid="{5CB45F5C-FB03-45B0-8E69-B50F8F4D79F9}"/>
    <cellStyle name="Notas 109" xfId="4006" xr:uid="{A65A1EB7-1E25-49BD-8F68-9C1D99AEFF8C}"/>
    <cellStyle name="Notas 11" xfId="95" xr:uid="{FE7BBB98-1FFC-4B12-B8F1-72E65AA8035E}"/>
    <cellStyle name="Notas 11 2" xfId="3709" xr:uid="{2471A95A-CDAA-443B-B550-B8D06E728B87}"/>
    <cellStyle name="Notas 11 2 2" xfId="3710" xr:uid="{921071A9-88A5-4D58-B44F-D3BCFF85CE81}"/>
    <cellStyle name="Notas 11 3" xfId="3711" xr:uid="{F58E3397-E4DC-41DD-832F-12135E4F6BC6}"/>
    <cellStyle name="Notas 11 4" xfId="4007" xr:uid="{06F738E1-79D1-48C8-9923-DE7A00C6007A}"/>
    <cellStyle name="Notas 110" xfId="4008" xr:uid="{A23ADC5A-4C42-449B-92A7-1F2753FD47DE}"/>
    <cellStyle name="Notas 111" xfId="4009" xr:uid="{FC4CCBFC-5D73-47BD-AEE2-151A06495CFD}"/>
    <cellStyle name="Notas 112" xfId="4010" xr:uid="{6AABD434-3E0C-482B-891B-110D6C422FBD}"/>
    <cellStyle name="Notas 113" xfId="4011" xr:uid="{34A7A207-6D9E-4AC9-A9CB-F7846B32FBD5}"/>
    <cellStyle name="Notas 114" xfId="4012" xr:uid="{982DC87F-635C-4644-8C95-994E8A1AC22F}"/>
    <cellStyle name="Notas 115" xfId="4013" xr:uid="{DEB7A7A4-5904-4659-B6EF-7A564682B1D8}"/>
    <cellStyle name="Notas 116" xfId="4014" xr:uid="{D5438101-3EE5-4981-A125-020BAEFCE5D9}"/>
    <cellStyle name="Notas 117" xfId="4015" xr:uid="{C72DC7CE-B7D2-4AC1-86F7-E33DFE52ED73}"/>
    <cellStyle name="Notas 118" xfId="4016" xr:uid="{2B1DF4B3-4191-41CD-BA27-19E5C164E877}"/>
    <cellStyle name="Notas 119" xfId="4017" xr:uid="{D35A8CD6-F4FE-4C42-800C-CFDAAEACCB66}"/>
    <cellStyle name="Notas 12" xfId="800" xr:uid="{6E5DF31C-64F7-454B-BC1F-1552DCD97D4A}"/>
    <cellStyle name="Notas 12 2" xfId="3712" xr:uid="{DC3754E0-E5E2-4427-AFF6-02C1F2156EA4}"/>
    <cellStyle name="Notas 12 2 2" xfId="3713" xr:uid="{71670C8D-BC3B-41F9-ACA4-2CA0258E3F1C}"/>
    <cellStyle name="Notas 12 3" xfId="3714" xr:uid="{FD09669D-2EED-4F0D-94C7-01A2594DFAC2}"/>
    <cellStyle name="Notas 12 4" xfId="4018" xr:uid="{5D11BDA7-B541-410B-9CDC-F6EB2DF0B118}"/>
    <cellStyle name="Notas 120" xfId="4019" xr:uid="{560F04D7-E34F-4BA8-A1D7-FE699FFC2EEB}"/>
    <cellStyle name="Notas 121" xfId="4020" xr:uid="{9AC6640C-56CC-4159-9399-7D297A8E6BEC}"/>
    <cellStyle name="Notas 122" xfId="4021" xr:uid="{1406D189-14B3-403B-AC3F-12C242B96D21}"/>
    <cellStyle name="Notas 123" xfId="4022" xr:uid="{E24E1027-0243-4CE6-9152-2D9D297F62EE}"/>
    <cellStyle name="Notas 124" xfId="4023" xr:uid="{80FCA973-8EB1-45D2-BCFE-B386E07F3FFA}"/>
    <cellStyle name="Notas 125" xfId="4024" xr:uid="{BBCF98F2-614B-43D4-9A4B-DF8DF427A7C1}"/>
    <cellStyle name="Notas 126" xfId="4025" xr:uid="{72A81B8F-9489-412C-9AB7-CF644CA1E9D7}"/>
    <cellStyle name="Notas 127" xfId="4026" xr:uid="{ED27F416-EC72-4870-86B8-45D9FBE93A72}"/>
    <cellStyle name="Notas 128" xfId="4027" xr:uid="{F97DCE8E-3B0F-46D9-8FA3-7654C401283D}"/>
    <cellStyle name="Notas 129" xfId="4028" xr:uid="{810C1BE2-40D8-41FE-BCB1-8EA26C4967FE}"/>
    <cellStyle name="Notas 13" xfId="801" xr:uid="{1504F2D8-78A1-45D9-929C-492B510D1973}"/>
    <cellStyle name="Notas 13 2" xfId="3715" xr:uid="{2DE07D19-0BB1-4585-AD96-CDE356C20045}"/>
    <cellStyle name="Notas 13 3" xfId="4029" xr:uid="{07BEA2FF-2027-444E-889A-273531379DF0}"/>
    <cellStyle name="Notas 130" xfId="4030" xr:uid="{C87A1084-FA1E-48DC-8139-961FD35D8CC8}"/>
    <cellStyle name="Notas 131" xfId="4031" xr:uid="{6C65962C-2788-44ED-91B4-3D8FF404A3DE}"/>
    <cellStyle name="Notas 132" xfId="4032" xr:uid="{CA9A49FA-68FA-45A2-A02B-B427B3F7A8A0}"/>
    <cellStyle name="Notas 133" xfId="4033" xr:uid="{6F583AA7-3DEC-4492-905D-E0957629B218}"/>
    <cellStyle name="Notas 134" xfId="4034" xr:uid="{B3F037DC-42C4-4C30-B7F1-203CF46D3E40}"/>
    <cellStyle name="Notas 135" xfId="4035" xr:uid="{331A242F-19C8-4CDB-A2FF-29808A2BB2EB}"/>
    <cellStyle name="Notas 136" xfId="4036" xr:uid="{DA50702D-DE3B-45CC-A1B3-6E4A1E82DB9D}"/>
    <cellStyle name="Notas 137" xfId="4037" xr:uid="{CAA64F1D-9A26-45A2-8F24-00AFC77458E2}"/>
    <cellStyle name="Notas 138" xfId="4038" xr:uid="{2C62266A-0577-474A-BAB0-C6C664EA1714}"/>
    <cellStyle name="Notas 139" xfId="4039" xr:uid="{879075DE-6099-4494-B306-1D2776E4F9AE}"/>
    <cellStyle name="Notas 14" xfId="802" xr:uid="{6AD45089-A14E-4943-BBD8-536E0C22F85F}"/>
    <cellStyle name="Notas 14 2" xfId="3716" xr:uid="{90431A6E-D251-4C8C-AC66-3BB66DECC4ED}"/>
    <cellStyle name="Notas 140" xfId="4040" xr:uid="{337768DC-EC74-4BB0-B4BF-AF1A887649FF}"/>
    <cellStyle name="Notas 141" xfId="4041" xr:uid="{CB87B0ED-1148-429D-985B-F83D0F22D0B8}"/>
    <cellStyle name="Notas 142" xfId="4042" xr:uid="{8177E6CA-641E-4DBC-8BB9-104E5EE509D8}"/>
    <cellStyle name="Notas 143" xfId="4043" xr:uid="{AF13977B-258D-4870-91C4-46E4DC50FCB9}"/>
    <cellStyle name="Notas 144" xfId="4044" xr:uid="{8649304E-CF26-47C6-A311-F089466D3833}"/>
    <cellStyle name="Notas 145" xfId="4045" xr:uid="{C90625B2-7879-4EAE-88E5-D83455416C6D}"/>
    <cellStyle name="Notas 146" xfId="4046" xr:uid="{48CCEB33-A46A-4FB4-B7DA-E49DF91E74EE}"/>
    <cellStyle name="Notas 147" xfId="4047" xr:uid="{948F9285-5628-46C6-B98F-979AFCA90596}"/>
    <cellStyle name="Notas 148" xfId="4048" xr:uid="{EBAF956F-7DE8-4DC9-ABD9-B921326A30B4}"/>
    <cellStyle name="Notas 149" xfId="4049" xr:uid="{B8253F71-0578-4674-9D19-980C45B00386}"/>
    <cellStyle name="Notas 15" xfId="4050" xr:uid="{728D1DA9-F28C-4245-AD2E-31EC469BCF82}"/>
    <cellStyle name="Notas 150" xfId="4051" xr:uid="{82D9F9D4-3F20-43CE-8B1D-CC1A84D82B0D}"/>
    <cellStyle name="Notas 151" xfId="4052" xr:uid="{F318C446-F974-4799-87B5-198A006ADABA}"/>
    <cellStyle name="Notas 152" xfId="4053" xr:uid="{DD7B2ABE-C2FE-44C9-B99C-034061279CAE}"/>
    <cellStyle name="Notas 153" xfId="4054" xr:uid="{6861F7F2-77DE-49D0-B4AC-FF84F7270FC6}"/>
    <cellStyle name="Notas 154" xfId="4055" xr:uid="{04AF4320-A16E-4547-9F4C-564B5CFCAD35}"/>
    <cellStyle name="Notas 155" xfId="4056" xr:uid="{64625FB3-D9EE-4F68-94A4-F33B0E3DD2E2}"/>
    <cellStyle name="Notas 156" xfId="4057" xr:uid="{C27B62A5-C793-4267-BAF0-108A27DAB170}"/>
    <cellStyle name="Notas 157" xfId="4058" xr:uid="{49BBFD54-40F3-4A4E-94FA-63176AEDF67B}"/>
    <cellStyle name="Notas 158" xfId="4059" xr:uid="{58D82A4D-BE47-4FC8-807D-1D5752392821}"/>
    <cellStyle name="Notas 159" xfId="4060" xr:uid="{945BFEBC-A58D-47C1-989C-0BB38A1911C7}"/>
    <cellStyle name="Notas 16" xfId="4061" xr:uid="{BC55CFF4-4660-4080-9E1B-9ED75B202344}"/>
    <cellStyle name="Notas 160" xfId="4062" xr:uid="{AE7C8B1A-EF43-42C9-9BE3-013BD33886DD}"/>
    <cellStyle name="Notas 161" xfId="4063" xr:uid="{B0CDE167-CCD9-4072-B46B-A01CE1BA33A8}"/>
    <cellStyle name="Notas 162" xfId="4064" xr:uid="{A1F1EE7C-EDCE-4B39-A897-0FA3BCE5B1F1}"/>
    <cellStyle name="Notas 163" xfId="4065" xr:uid="{87B227FD-99C8-426B-B406-0ABA37E10F81}"/>
    <cellStyle name="Notas 164" xfId="4066" xr:uid="{5CCC572D-3812-497A-9C28-7BDA38B8C1FC}"/>
    <cellStyle name="Notas 165" xfId="4067" xr:uid="{C0472CFE-2A6D-4398-BF77-BFE906CFAD4E}"/>
    <cellStyle name="Notas 166" xfId="4068" xr:uid="{436DAAB1-3434-47F6-90A8-D97AD0941AB8}"/>
    <cellStyle name="Notas 167" xfId="4069" xr:uid="{BFB7C323-46BA-4606-850C-35CD7893CF8A}"/>
    <cellStyle name="Notas 168" xfId="4070" xr:uid="{85403551-9DD9-414D-859A-1B07F38C6B26}"/>
    <cellStyle name="Notas 169" xfId="4071" xr:uid="{AC0363E2-24D7-42FA-978D-170286A5831D}"/>
    <cellStyle name="Notas 17" xfId="4072" xr:uid="{F4AE80AC-CA20-4E64-A513-227D4A1F284B}"/>
    <cellStyle name="Notas 170" xfId="4073" xr:uid="{C88DFD84-1DDB-43E8-95B6-50AFD8708447}"/>
    <cellStyle name="Notas 171" xfId="4074" xr:uid="{E4BF4C29-A325-482D-BC04-B761619A8A13}"/>
    <cellStyle name="Notas 172" xfId="4075" xr:uid="{9049B4CC-3C07-48A6-B6DA-2F6EEDF3041B}"/>
    <cellStyle name="Notas 173" xfId="4076" xr:uid="{B2596F05-84A9-4446-B755-60C55F830DF8}"/>
    <cellStyle name="Notas 174" xfId="4077" xr:uid="{118B1091-DCBF-476A-A637-18CAD5944C63}"/>
    <cellStyle name="Notas 175" xfId="4078" xr:uid="{597035A9-CAB0-4BD6-81B4-DC4C835DCC08}"/>
    <cellStyle name="Notas 176" xfId="4079" xr:uid="{AEFC71E2-F211-4C87-81A7-2B34388FC03B}"/>
    <cellStyle name="Notas 177" xfId="4080" xr:uid="{A64DD703-E421-4851-A555-52AAFD68F500}"/>
    <cellStyle name="Notas 178" xfId="4081" xr:uid="{C8451F49-A946-4AED-BAC2-2A74B9C1DD8E}"/>
    <cellStyle name="Notas 179" xfId="4082" xr:uid="{181D0D80-17FC-44F1-B76E-DF440593A553}"/>
    <cellStyle name="Notas 18" xfId="4083" xr:uid="{A87A8561-B550-4F4C-95C3-4B664553A9CA}"/>
    <cellStyle name="Notas 180" xfId="4084" xr:uid="{C6BAECD3-75D2-4287-8071-A16796932F7A}"/>
    <cellStyle name="Notas 181" xfId="4085" xr:uid="{3A63189E-82D6-450E-A051-F4AC888AC2BE}"/>
    <cellStyle name="Notas 182" xfId="4086" xr:uid="{94A3871D-3CDD-4049-B7FF-5DB1651C6451}"/>
    <cellStyle name="Notas 183" xfId="4087" xr:uid="{93FE7AEB-EE23-451B-924D-2F843B832D2B}"/>
    <cellStyle name="Notas 184" xfId="4088" xr:uid="{DCA21B06-D860-47BB-BB6C-9ECEEB00FA33}"/>
    <cellStyle name="Notas 185" xfId="4089" xr:uid="{4041B893-41E1-43E9-B760-1CF46FDF617C}"/>
    <cellStyle name="Notas 186" xfId="4090" xr:uid="{A9174746-5730-401C-8265-F52DDD817E09}"/>
    <cellStyle name="Notas 187" xfId="4091" xr:uid="{D737A8C8-80C3-464E-904A-A86BDE1BC828}"/>
    <cellStyle name="Notas 188" xfId="4092" xr:uid="{5E7E3E9B-5030-4C19-89D2-2308421DDB3C}"/>
    <cellStyle name="Notas 189" xfId="4093" xr:uid="{26FD8CDB-728F-4DC4-B5F4-7B0216F50C32}"/>
    <cellStyle name="Notas 19" xfId="4094" xr:uid="{4BAF9D5B-F4EE-41DF-8F5B-88B14DFC8643}"/>
    <cellStyle name="Notas 190" xfId="4095" xr:uid="{FF9ADF77-EE72-4543-BADA-1DD242A7F97E}"/>
    <cellStyle name="Notas 191" xfId="4096" xr:uid="{4FE93417-AB6B-4E09-A795-A3D141411A17}"/>
    <cellStyle name="Notas 192" xfId="4097" xr:uid="{6C46D7F7-E02C-4E1F-A8DC-9A51BF1F4105}"/>
    <cellStyle name="Notas 193" xfId="4098" xr:uid="{CA7F70F5-B7A8-448F-9BE8-1190A73BC09D}"/>
    <cellStyle name="Notas 194" xfId="4099" xr:uid="{C34304A8-543C-465A-A6FF-41CABBAEE3E3}"/>
    <cellStyle name="Notas 195" xfId="4100" xr:uid="{44AFEE74-682E-469C-AD05-C0D242B29659}"/>
    <cellStyle name="Notas 196" xfId="4101" xr:uid="{FE67F4EC-8FF7-4B18-B213-74D9B5FCEE53}"/>
    <cellStyle name="Notas 197" xfId="4102" xr:uid="{DCC7CE98-1D31-4594-AA1A-939A611DC614}"/>
    <cellStyle name="Notas 198" xfId="4103" xr:uid="{4CB67057-8449-4E9C-8992-4B77E8A0B936}"/>
    <cellStyle name="Notas 199" xfId="4104" xr:uid="{8DEE7095-8FAB-49DA-AA48-C6C8E4C96A45}"/>
    <cellStyle name="Notas 2" xfId="94" xr:uid="{067BDCA9-6345-4B55-8366-63B4355C1F14}"/>
    <cellStyle name="Notas 2 2" xfId="174" xr:uid="{AEE61056-FAC8-4DBC-8DC9-32679C90BA14}"/>
    <cellStyle name="Notas 2 2 2" xfId="3717" xr:uid="{4D895339-D501-4B77-ACAA-234778ECCABF}"/>
    <cellStyle name="Notas 2 3" xfId="3718" xr:uid="{A1AD3A7A-E6F1-4148-A40C-85C723999320}"/>
    <cellStyle name="Notas 2 4" xfId="3808" xr:uid="{56060F13-3E04-4D94-9FF4-7AA4415FACD0}"/>
    <cellStyle name="Notas 2 5" xfId="4105" xr:uid="{BF493497-93B5-4A88-AD19-8C60AF4AFCAC}"/>
    <cellStyle name="Notas 20" xfId="4106" xr:uid="{A8C503E2-D2DD-4B37-9E3D-D71D7C5583AB}"/>
    <cellStyle name="Notas 200" xfId="4107" xr:uid="{15B0FD34-DD4E-4B53-84C4-6C4313950B1D}"/>
    <cellStyle name="Notas 201" xfId="4108" xr:uid="{7ECA451F-ED34-4518-861E-49E5CF44B980}"/>
    <cellStyle name="Notas 202" xfId="4109" xr:uid="{0DDB07AF-E81E-4C8B-AE40-304C225433F9}"/>
    <cellStyle name="Notas 203" xfId="4110" xr:uid="{D90D1F7B-CBC4-4567-B14D-D5A2C11CCB0E}"/>
    <cellStyle name="Notas 204" xfId="4111" xr:uid="{F527335F-BBF7-4701-B4B5-02396640FE99}"/>
    <cellStyle name="Notas 205" xfId="4112" xr:uid="{A4AD19D5-1A11-4CA6-939E-66243185C6B3}"/>
    <cellStyle name="Notas 206" xfId="4113" xr:uid="{D45F1134-47D3-43A7-A7EF-64E03012281D}"/>
    <cellStyle name="Notas 207" xfId="4114" xr:uid="{2F480DDD-3306-48CE-98A7-4C463DDB0831}"/>
    <cellStyle name="Notas 208" xfId="4115" xr:uid="{9E33F5C2-C96D-473C-8472-50932636E9C0}"/>
    <cellStyle name="Notas 209" xfId="4116" xr:uid="{62A8F320-DFCA-4480-87B6-19DD4CDBFAFE}"/>
    <cellStyle name="Notas 21" xfId="4117" xr:uid="{F949C2AA-9E5F-4769-8DC8-F3AD6C81C67D}"/>
    <cellStyle name="Notas 210" xfId="4118" xr:uid="{4234263D-DCA3-4457-ADBD-75564F25C02D}"/>
    <cellStyle name="Notas 211" xfId="4119" xr:uid="{7A26C4F2-2064-4A8C-860A-5640084410CE}"/>
    <cellStyle name="Notas 212" xfId="4120" xr:uid="{BD57C79B-8104-4B66-9162-81F341CB928B}"/>
    <cellStyle name="Notas 213" xfId="4121" xr:uid="{7966262C-1486-4F33-ADF9-BE8F78241CA6}"/>
    <cellStyle name="Notas 214" xfId="4122" xr:uid="{608F0A00-6163-4900-BBC5-8D6A65E4501A}"/>
    <cellStyle name="Notas 215" xfId="4123" xr:uid="{8038ED7A-BD2A-43E5-AC3E-8203D76D5550}"/>
    <cellStyle name="Notas 216" xfId="4124" xr:uid="{98693E35-280F-4931-8183-1AFD4377CB93}"/>
    <cellStyle name="Notas 217" xfId="4125" xr:uid="{A47B603C-1916-4ED3-AF64-C58F1A89A329}"/>
    <cellStyle name="Notas 218" xfId="4126" xr:uid="{E76EBE7A-DA1E-4641-901B-923C91E79BEC}"/>
    <cellStyle name="Notas 219" xfId="4127" xr:uid="{4E8A3942-353F-493A-9EB0-EBD0D892D759}"/>
    <cellStyle name="Notas 22" xfId="4128" xr:uid="{A74C9CA3-A8F9-44BC-B39F-F395E68D9B5D}"/>
    <cellStyle name="Notas 220" xfId="4129" xr:uid="{1A8F0D2C-8CBB-47EF-B3E2-AB8273D24DC3}"/>
    <cellStyle name="Notas 221" xfId="4130" xr:uid="{78C692C8-6153-48D5-AA63-8EDDD0F04241}"/>
    <cellStyle name="Notas 222" xfId="4131" xr:uid="{171D4DFB-854A-4BCD-BDEB-9E71EE7FCA43}"/>
    <cellStyle name="Notas 223" xfId="4132" xr:uid="{30B83FB7-C352-40F2-96F2-E380933B43D0}"/>
    <cellStyle name="Notas 224" xfId="4133" xr:uid="{09A848E6-1BD2-497E-BDF7-F01AA9BD6371}"/>
    <cellStyle name="Notas 225" xfId="4134" xr:uid="{500CF207-E1AC-41BA-B6E1-DBFD061B8B29}"/>
    <cellStyle name="Notas 226" xfId="4135" xr:uid="{A145A9B7-BD89-414D-9E8D-E7B07AA47141}"/>
    <cellStyle name="Notas 227" xfId="4136" xr:uid="{C56390F5-642A-4694-91F2-D0E224B08806}"/>
    <cellStyle name="Notas 228" xfId="4137" xr:uid="{DA230D6E-CACA-49BC-A910-0077C3EF8DD2}"/>
    <cellStyle name="Notas 229" xfId="4138" xr:uid="{72159723-1F37-4141-BCB2-CFCFF44D33A9}"/>
    <cellStyle name="Notas 23" xfId="4139" xr:uid="{19B273A8-8F15-465A-9E3A-205DED1E8614}"/>
    <cellStyle name="Notas 230" xfId="4140" xr:uid="{643C7453-45D2-46E7-BF36-56400990E25B}"/>
    <cellStyle name="Notas 231" xfId="4141" xr:uid="{DE86F46A-E8AD-494F-9F2E-5E98ABE18081}"/>
    <cellStyle name="Notas 232" xfId="4142" xr:uid="{88FB508F-8538-4238-B24A-698415A00201}"/>
    <cellStyle name="Notas 233" xfId="4143" xr:uid="{E74E0FAF-9631-43D9-AECF-EC47F6161FA2}"/>
    <cellStyle name="Notas 234" xfId="4144" xr:uid="{53D48E55-6F7D-4165-ADDF-AFB4A97339CB}"/>
    <cellStyle name="Notas 235" xfId="4145" xr:uid="{60A5355E-B6FD-4E3A-A9FD-C44B27A0A0C4}"/>
    <cellStyle name="Notas 236" xfId="4146" xr:uid="{8F43C287-2E89-46E3-B6EB-F18211A2908E}"/>
    <cellStyle name="Notas 237" xfId="4147" xr:uid="{CAC81650-5337-4ECC-95A6-ABE56B950AA4}"/>
    <cellStyle name="Notas 238" xfId="4148" xr:uid="{2C95B7E7-ACBB-4FD8-B1CD-EB3D39E8CB2C}"/>
    <cellStyle name="Notas 239" xfId="4149" xr:uid="{258416B1-4E0A-4606-8A8C-304282733E0D}"/>
    <cellStyle name="Notas 24" xfId="4150" xr:uid="{6ED7874E-686D-4BF1-B328-430125AB4904}"/>
    <cellStyle name="Notas 240" xfId="4151" xr:uid="{A059AD81-341A-4A84-A006-8F5DF7D9848A}"/>
    <cellStyle name="Notas 241" xfId="4152" xr:uid="{00B01443-49D7-4A7E-9209-F0EE465C7FBD}"/>
    <cellStyle name="Notas 242" xfId="4153" xr:uid="{F7942C08-7FD8-47F1-86AE-14F4C805DCCE}"/>
    <cellStyle name="Notas 243" xfId="4154" xr:uid="{541C9725-730E-48CD-B7A7-A65596FEB050}"/>
    <cellStyle name="Notas 244" xfId="4155" xr:uid="{C102428B-1983-4623-9F65-4744CA21C3EC}"/>
    <cellStyle name="Notas 245" xfId="4156" xr:uid="{FCECDF17-F4D4-4F29-AB97-431B474EF4A5}"/>
    <cellStyle name="Notas 246" xfId="4157" xr:uid="{D1A22AAD-FF32-4650-B579-A74059CF5EFD}"/>
    <cellStyle name="Notas 247" xfId="4158" xr:uid="{11A10442-90CA-457B-A4ED-47F771192067}"/>
    <cellStyle name="Notas 248" xfId="4159" xr:uid="{BCB0371C-F160-4C33-9677-91E4D1574A0B}"/>
    <cellStyle name="Notas 249" xfId="4160" xr:uid="{DC7191C2-F73A-48E5-924A-EAAF4B0AA7B4}"/>
    <cellStyle name="Notas 25" xfId="4161" xr:uid="{ECC1E473-437A-4A9A-BF75-5079A38AB595}"/>
    <cellStyle name="Notas 250" xfId="4162" xr:uid="{EE584122-28D4-4062-9B63-DDF6869DB06B}"/>
    <cellStyle name="Notas 251" xfId="4163" xr:uid="{77172A78-ECCF-4994-AED4-D06CF4429759}"/>
    <cellStyle name="Notas 252" xfId="4164" xr:uid="{23AFFD6E-B0A6-4D66-8773-77B4E6A37FC8}"/>
    <cellStyle name="Notas 253" xfId="4165" xr:uid="{465302A8-FCC9-42A2-BFF7-049C065825DF}"/>
    <cellStyle name="Notas 254" xfId="4166" xr:uid="{6EF1137E-9465-462E-8A47-97CD909A70B9}"/>
    <cellStyle name="Notas 255" xfId="4167" xr:uid="{C9C63F50-9765-450A-8167-EB6C828C5757}"/>
    <cellStyle name="Notas 256" xfId="4168" xr:uid="{8E6FDC08-183D-432F-8387-EFE17E8248CE}"/>
    <cellStyle name="Notas 257" xfId="4169" xr:uid="{25088ED5-2720-47CF-A874-82CA0BA2E35D}"/>
    <cellStyle name="Notas 258" xfId="4170" xr:uid="{F12BE2FF-33B0-4BFC-95FA-7B8B8A56B63C}"/>
    <cellStyle name="Notas 259" xfId="4171" xr:uid="{84525AC3-11FC-490F-86BC-A48B06D31D4A}"/>
    <cellStyle name="Notas 26" xfId="4172" xr:uid="{6AF5BA52-B93A-4A4C-BE2D-793198B88421}"/>
    <cellStyle name="Notas 260" xfId="4173" xr:uid="{E20ED85A-6DFD-40FE-B93C-E1380FD68FEE}"/>
    <cellStyle name="Notas 261" xfId="4174" xr:uid="{BB5BE325-95F9-45E4-B17C-C610BDFFF632}"/>
    <cellStyle name="Notas 262" xfId="4175" xr:uid="{21B38914-5464-45D5-A195-47C10A91AB0C}"/>
    <cellStyle name="Notas 263" xfId="4176" xr:uid="{74C76631-8CC9-4281-81DC-5E9D248408B8}"/>
    <cellStyle name="Notas 264" xfId="4177" xr:uid="{192E7636-4568-4CA6-887A-7924C1AED4C0}"/>
    <cellStyle name="Notas 265" xfId="4178" xr:uid="{542FADE6-E7FD-45AB-A9D2-B6B05AF77923}"/>
    <cellStyle name="Notas 266" xfId="4179" xr:uid="{DDF25932-4745-4FAC-A2B8-601BDA0D2E9C}"/>
    <cellStyle name="Notas 267" xfId="4180" xr:uid="{F7EFCF59-0051-4645-9009-760259B34B4C}"/>
    <cellStyle name="Notas 268" xfId="4181" xr:uid="{26DB0EFD-2DBC-43C4-A873-F50A1199E73A}"/>
    <cellStyle name="Notas 269" xfId="4182" xr:uid="{32765E92-DA20-4D37-936C-3B4434049079}"/>
    <cellStyle name="Notas 27" xfId="4183" xr:uid="{DD975196-95D6-4DBA-85AC-259BB713B380}"/>
    <cellStyle name="Notas 270" xfId="4184" xr:uid="{C4019329-A733-44F7-84F8-12D512EFC140}"/>
    <cellStyle name="Notas 271" xfId="4185" xr:uid="{35D4F4E0-AAF9-45A0-B775-452B35530F46}"/>
    <cellStyle name="Notas 272" xfId="4186" xr:uid="{C7574DDC-4ACE-43E0-B03E-4504EE574E94}"/>
    <cellStyle name="Notas 273" xfId="4187" xr:uid="{10513D96-BC71-4D6F-B564-426D5FF7318C}"/>
    <cellStyle name="Notas 274" xfId="4188" xr:uid="{B47AA5BA-979F-4830-9B25-34C6373D1C28}"/>
    <cellStyle name="Notas 275" xfId="4189" xr:uid="{4BF75E34-B3AE-4F12-B2C7-B04FBBD8E5B9}"/>
    <cellStyle name="Notas 276" xfId="4190" xr:uid="{C21A64C7-FBD1-4D5F-8945-CD0CFED22463}"/>
    <cellStyle name="Notas 277" xfId="4191" xr:uid="{C1227F89-206C-43BA-96AB-3E86AB42F07E}"/>
    <cellStyle name="Notas 278" xfId="4192" xr:uid="{FC744FF1-43C1-44DE-8370-BCFBF594949C}"/>
    <cellStyle name="Notas 279" xfId="4193" xr:uid="{8C003EF3-32AD-48FA-966C-FE8A6D16FA3F}"/>
    <cellStyle name="Notas 28" xfId="4194" xr:uid="{24DE6B0B-8AC0-40E4-945F-4C24751C0B19}"/>
    <cellStyle name="Notas 280" xfId="4195" xr:uid="{5461E259-FB11-4D70-8F22-2891FED6E5EA}"/>
    <cellStyle name="Notas 281" xfId="4196" xr:uid="{A32CFB1E-16B3-4B49-97B2-4B3435838247}"/>
    <cellStyle name="Notas 282" xfId="4197" xr:uid="{61BEAB2C-58A6-48E4-B781-F249C0AF52BA}"/>
    <cellStyle name="Notas 283" xfId="4198" xr:uid="{48827B09-EB1E-494B-BA4C-EA7913EC5B5D}"/>
    <cellStyle name="Notas 284" xfId="4199" xr:uid="{80624D4A-E90B-4600-8933-5B0AC8869F5A}"/>
    <cellStyle name="Notas 285" xfId="4200" xr:uid="{CFAC3008-1F67-4103-8DE9-D96362286251}"/>
    <cellStyle name="Notas 286" xfId="4201" xr:uid="{961FF23D-CF12-4C3F-B9E3-68A5D4F3022F}"/>
    <cellStyle name="Notas 287" xfId="4202" xr:uid="{64E2D9CF-9DFB-42E3-9406-B3624E3298D9}"/>
    <cellStyle name="Notas 288" xfId="4203" xr:uid="{8B0AD571-4C81-43D8-BEEE-A389405435DC}"/>
    <cellStyle name="Notas 289" xfId="4204" xr:uid="{201EF9D3-0802-40C6-BDE9-DA3EA390DCC6}"/>
    <cellStyle name="Notas 29" xfId="4205" xr:uid="{72EA2EB1-67F8-47D1-938C-74BED24D11DF}"/>
    <cellStyle name="Notas 290" xfId="4206" xr:uid="{37EE20A6-61C9-4973-AB11-69C2BEFDEA7B}"/>
    <cellStyle name="Notas 291" xfId="4207" xr:uid="{D7B2CBAA-26DD-43B7-8355-FBCA5037FBA4}"/>
    <cellStyle name="Notas 292" xfId="4208" xr:uid="{0290F411-D7D1-44C3-8C49-87E8492FE2B7}"/>
    <cellStyle name="Notas 293" xfId="4209" xr:uid="{6EAC191D-B3BD-4935-ACE8-6A01F9279730}"/>
    <cellStyle name="Notas 294" xfId="4210" xr:uid="{50E14B24-63DF-4DDC-9419-21DDDD4120B1}"/>
    <cellStyle name="Notas 295" xfId="4211" xr:uid="{8F8F341C-CEFA-4CB6-8589-62CD6A5656B4}"/>
    <cellStyle name="Notas 296" xfId="4212" xr:uid="{929F0505-4ED4-485E-A7E8-2E804786591C}"/>
    <cellStyle name="Notas 297" xfId="4213" xr:uid="{1DBF1314-9458-479C-AA82-45400467ACDA}"/>
    <cellStyle name="Notas 298" xfId="4214" xr:uid="{796F3B77-8AA6-4AFB-A241-4692D75C82B8}"/>
    <cellStyle name="Notas 299" xfId="4215" xr:uid="{94C9C913-4FD4-4AF4-AC2F-6CA9D153C715}"/>
    <cellStyle name="Notas 3" xfId="173" xr:uid="{F0371402-A1CD-4F6C-9E1D-E8DBAB2FB396}"/>
    <cellStyle name="Notas 3 2" xfId="3719" xr:uid="{5DA03F62-1BA8-4D72-804A-35F461846D49}"/>
    <cellStyle name="Notas 3 2 2" xfId="3720" xr:uid="{2A11D815-4F3A-459C-9E66-52E46437B037}"/>
    <cellStyle name="Notas 3 3" xfId="3721" xr:uid="{BD58776D-2338-442C-9574-B8CE3509970C}"/>
    <cellStyle name="Notas 3 4" xfId="4216" xr:uid="{225C5778-EE7D-4F98-8821-841CCA643DA4}"/>
    <cellStyle name="Notas 30" xfId="4217" xr:uid="{7561D2F4-B95D-4F9D-B98D-1D6560A0446D}"/>
    <cellStyle name="Notas 300" xfId="4218" xr:uid="{39515CE1-7A8F-4D3A-A262-801D6745A185}"/>
    <cellStyle name="Notas 301" xfId="4219" xr:uid="{B725E063-ACFF-434F-A507-E264D8AB77BF}"/>
    <cellStyle name="Notas 302" xfId="4220" xr:uid="{9C3E0AA1-DAD6-4FB8-85CB-C615C7842C83}"/>
    <cellStyle name="Notas 303" xfId="4221" xr:uid="{D7FD1AC3-11D2-4541-88AA-9ABE72869837}"/>
    <cellStyle name="Notas 304" xfId="4222" xr:uid="{4F58822A-D82C-41E4-BBD5-60AF74F1181D}"/>
    <cellStyle name="Notas 305" xfId="4223" xr:uid="{C82A8218-B630-4328-9F33-5BEAD1D93A00}"/>
    <cellStyle name="Notas 306" xfId="4224" xr:uid="{FC9D216D-FC6F-405B-87E8-062F1449F0E5}"/>
    <cellStyle name="Notas 307" xfId="4225" xr:uid="{0BF8E03E-F600-4892-9110-1B63D9D67886}"/>
    <cellStyle name="Notas 308" xfId="4226" xr:uid="{546C395F-0A35-4081-8DEA-ED9BAF06124E}"/>
    <cellStyle name="Notas 309" xfId="4227" xr:uid="{BCAB852F-415A-4BC4-B78C-066A551D0E1C}"/>
    <cellStyle name="Notas 31" xfId="4228" xr:uid="{8B563416-4055-4936-8FA0-96FE1AA5D5FE}"/>
    <cellStyle name="Notas 310" xfId="4229" xr:uid="{6124DC82-1E42-44C1-BB99-ADBA4935A588}"/>
    <cellStyle name="Notas 311" xfId="4230" xr:uid="{BED5A2FC-E04B-403B-B3A7-6DD599931D4B}"/>
    <cellStyle name="Notas 312" xfId="4231" xr:uid="{D6017443-E1D9-4237-A643-F55CBC6CEBC4}"/>
    <cellStyle name="Notas 313" xfId="4232" xr:uid="{07928826-7E3F-4D0C-AC14-33CB1C75D444}"/>
    <cellStyle name="Notas 314" xfId="4233" xr:uid="{34B4AC9B-0CB9-4A19-86A5-78A495F1A694}"/>
    <cellStyle name="Notas 315" xfId="4234" xr:uid="{033EB0FD-2421-416F-A7BC-35EF050F547B}"/>
    <cellStyle name="Notas 316" xfId="4235" xr:uid="{8ACD8202-78F5-4DCF-95C9-71305B1D710C}"/>
    <cellStyle name="Notas 317" xfId="4236" xr:uid="{DBC35C4B-2010-41B5-8D2F-A02CF128E090}"/>
    <cellStyle name="Notas 318" xfId="4237" xr:uid="{CC88EFC5-0895-4454-8221-73514107E221}"/>
    <cellStyle name="Notas 319" xfId="4238" xr:uid="{7CDB6BA9-B48A-4FAB-8D91-972ACF0B23D3}"/>
    <cellStyle name="Notas 32" xfId="4239" xr:uid="{49063ECC-6EE1-49E0-B5F1-F815662267AC}"/>
    <cellStyle name="Notas 320" xfId="4240" xr:uid="{8A46B186-EF9D-43BC-B7EF-35811AB9593E}"/>
    <cellStyle name="Notas 321" xfId="4241" xr:uid="{2D8163F2-DD84-4431-BF6A-17CA48B2BF7F}"/>
    <cellStyle name="Notas 322" xfId="4242" xr:uid="{5DCB821A-83F7-4AAC-96A8-FD11923F8652}"/>
    <cellStyle name="Notas 323" xfId="4243" xr:uid="{4252EFAE-F5CB-44BB-8194-F223A344C66F}"/>
    <cellStyle name="Notas 324" xfId="4244" xr:uid="{9364AC4F-84FC-4FDD-8EFA-82BAA70A9FB8}"/>
    <cellStyle name="Notas 325" xfId="4245" xr:uid="{B557FCA7-CDA4-4102-ADD3-49F8B4921C0C}"/>
    <cellStyle name="Notas 326" xfId="4246" xr:uid="{A55EFAC4-6DBF-4782-BFCA-035BE308BD3A}"/>
    <cellStyle name="Notas 327" xfId="4247" xr:uid="{ECAC2BAD-3D32-4BD0-817C-0893AAA85ADD}"/>
    <cellStyle name="Notas 328" xfId="4248" xr:uid="{642D9A5B-D027-4B84-A00F-065819D3AD1F}"/>
    <cellStyle name="Notas 329" xfId="4249" xr:uid="{FC728781-012A-4FD9-991D-06FB0ACA08C3}"/>
    <cellStyle name="Notas 33" xfId="4250" xr:uid="{5326B55B-8D21-43C1-9B9E-AACA4FF1D2A2}"/>
    <cellStyle name="Notas 330" xfId="4251" xr:uid="{D1249A5C-BBFF-4E41-8B35-9DA7B408FC6D}"/>
    <cellStyle name="Notas 331" xfId="4252" xr:uid="{4F0515A4-63F5-4F7F-9A4E-1FF5857B85D1}"/>
    <cellStyle name="Notas 332" xfId="4253" xr:uid="{734E0C7E-F5F4-46A3-8ECA-4A1176E3BD5B}"/>
    <cellStyle name="Notas 333" xfId="4254" xr:uid="{8EACAD0D-E5EF-43B3-9ED2-76EE13B2A2FC}"/>
    <cellStyle name="Notas 334" xfId="4255" xr:uid="{96556C5D-DA7F-432D-80E2-4B724800A957}"/>
    <cellStyle name="Notas 335" xfId="4256" xr:uid="{99964C8E-6AE9-46E6-9388-63AFA5758B6A}"/>
    <cellStyle name="Notas 336" xfId="4257" xr:uid="{59A46A46-AA51-48A1-BED5-DB6A29B9253A}"/>
    <cellStyle name="Notas 337" xfId="4258" xr:uid="{ACA6BCA4-4C08-4FC8-BB1D-3DC189BF5AD0}"/>
    <cellStyle name="Notas 338" xfId="4259" xr:uid="{174AB256-701F-4F22-B3AE-A25514403422}"/>
    <cellStyle name="Notas 339" xfId="4260" xr:uid="{7E0E8881-BB98-4425-A910-DFFDBD22F448}"/>
    <cellStyle name="Notas 34" xfId="4261" xr:uid="{EB005826-EEE4-4EF0-AA84-5952E2B01A1C}"/>
    <cellStyle name="Notas 340" xfId="4262" xr:uid="{C977D0C7-37F9-4D93-99C3-73481B264EF4}"/>
    <cellStyle name="Notas 341" xfId="4263" xr:uid="{6E9F1825-7A51-4C16-8DA7-3407C3A9764E}"/>
    <cellStyle name="Notas 342" xfId="4264" xr:uid="{430E925B-93F3-4513-A97A-CD570C1B4244}"/>
    <cellStyle name="Notas 343" xfId="4265" xr:uid="{56864880-0532-4482-BA36-85DAC77F7754}"/>
    <cellStyle name="Notas 344" xfId="4266" xr:uid="{65281336-912B-4292-AB4C-7854BCBD2192}"/>
    <cellStyle name="Notas 345" xfId="4267" xr:uid="{193980A2-F166-466C-8D69-9F06E7B3C511}"/>
    <cellStyle name="Notas 346" xfId="4268" xr:uid="{0D6F0A63-47CB-47FA-9AF0-E0E91B7819E2}"/>
    <cellStyle name="Notas 347" xfId="4269" xr:uid="{2010CA5A-599B-425D-8F08-ACDB6786BA1E}"/>
    <cellStyle name="Notas 348" xfId="4270" xr:uid="{422BFDB1-AD37-4B49-8F9D-F51104CA7F78}"/>
    <cellStyle name="Notas 349" xfId="4271" xr:uid="{82087E9E-F3DE-4A17-B38D-EE013A9B3877}"/>
    <cellStyle name="Notas 35" xfId="4272" xr:uid="{DC2D6DAD-507F-4050-B953-58B26F75AB8B}"/>
    <cellStyle name="Notas 350" xfId="4273" xr:uid="{E37D36A0-84C6-4C08-ADEB-803B225FC4ED}"/>
    <cellStyle name="Notas 351" xfId="4274" xr:uid="{600B5276-414B-481D-B113-C0405622C7BE}"/>
    <cellStyle name="Notas 352" xfId="4275" xr:uid="{DC1B2D03-1460-4D01-8FCB-5DF82227A43B}"/>
    <cellStyle name="Notas 353" xfId="4276" xr:uid="{8844D012-BEEA-4F2F-90AA-3C4D7CC470CC}"/>
    <cellStyle name="Notas 354" xfId="4277" xr:uid="{4C8EA7BE-C471-45DA-84B4-DC594893874D}"/>
    <cellStyle name="Notas 355" xfId="4278" xr:uid="{718F743C-6C89-4F8B-B066-9E691F54BB3E}"/>
    <cellStyle name="Notas 356" xfId="4279" xr:uid="{2D758252-53EE-41EF-A328-47C884847D29}"/>
    <cellStyle name="Notas 357" xfId="4280" xr:uid="{AFA21587-1444-433D-B339-7E05A6666758}"/>
    <cellStyle name="Notas 358" xfId="4281" xr:uid="{593B7FE9-9D45-4CB4-B05C-C886A79C1863}"/>
    <cellStyle name="Notas 359" xfId="4282" xr:uid="{7E248A6D-71E0-4CBF-B67A-F560EA62365C}"/>
    <cellStyle name="Notas 36" xfId="4283" xr:uid="{7C67050E-28FE-4446-B285-A47F22E75B2F}"/>
    <cellStyle name="Notas 360" xfId="4284" xr:uid="{95CF3419-1C3D-4A95-ADC8-9CE0DD823BB1}"/>
    <cellStyle name="Notas 361" xfId="4285" xr:uid="{FAF8B8B8-4618-4CF4-AC2D-BD87E7B0900F}"/>
    <cellStyle name="Notas 362" xfId="4286" xr:uid="{3FABF347-21FD-4607-AF39-172D2455A854}"/>
    <cellStyle name="Notas 363" xfId="4287" xr:uid="{A225A92B-32EE-4EA0-9BA4-D441887080AB}"/>
    <cellStyle name="Notas 364" xfId="4288" xr:uid="{A61C3D00-8F74-4D40-A310-03D02BFACD16}"/>
    <cellStyle name="Notas 365" xfId="4289" xr:uid="{DE68B88A-FED1-49B0-A3D0-8D7898297189}"/>
    <cellStyle name="Notas 366" xfId="4290" xr:uid="{B9D3CB34-F080-4F4A-81FF-F6BDF85B4C27}"/>
    <cellStyle name="Notas 367" xfId="4291" xr:uid="{E7235A57-4965-4312-9F0A-1FF1358EC9C9}"/>
    <cellStyle name="Notas 368" xfId="4292" xr:uid="{E96B838B-5CA6-471D-B9B3-246D9340E6CE}"/>
    <cellStyle name="Notas 369" xfId="4293" xr:uid="{E996B8E3-97F1-447B-807A-D7BB6E34F3F8}"/>
    <cellStyle name="Notas 37" xfId="4294" xr:uid="{B6C4BD0C-AB48-459B-8E8C-09CD617FBE87}"/>
    <cellStyle name="Notas 370" xfId="4295" xr:uid="{B21CBDC2-FD97-4A25-855F-3F0D8D315B60}"/>
    <cellStyle name="Notas 371" xfId="4296" xr:uid="{B0AABF0E-4614-4EFD-8880-5BC584B008CA}"/>
    <cellStyle name="Notas 372" xfId="4297" xr:uid="{355AB521-EE8B-4934-A093-2C41BA85FB49}"/>
    <cellStyle name="Notas 373" xfId="4298" xr:uid="{73E278A7-A861-4857-92AB-5415D00E91C7}"/>
    <cellStyle name="Notas 374" xfId="4299" xr:uid="{0479B783-5AC4-4825-825A-19E8F550621D}"/>
    <cellStyle name="Notas 375" xfId="4300" xr:uid="{8B2336A6-F288-407E-A3AD-C10178CE2549}"/>
    <cellStyle name="Notas 376" xfId="4301" xr:uid="{4D26F8EA-7C11-402F-B2F6-C7663F21610F}"/>
    <cellStyle name="Notas 377" xfId="4302" xr:uid="{532DF1C1-BDDD-41CB-91FC-82A943280DC7}"/>
    <cellStyle name="Notas 378" xfId="4303" xr:uid="{558A5157-7FD2-406D-849A-CFA4CBD8668A}"/>
    <cellStyle name="Notas 379" xfId="4304" xr:uid="{015F3734-22F2-41DA-B081-AC4087899E67}"/>
    <cellStyle name="Notas 38" xfId="4305" xr:uid="{1609505F-E930-4CD4-B3B8-02AE396318EA}"/>
    <cellStyle name="Notas 380" xfId="4306" xr:uid="{72A4FC97-6763-455D-BBB8-78E0719D0C16}"/>
    <cellStyle name="Notas 381" xfId="4307" xr:uid="{8B6CDCDB-0279-4F59-B202-43E48E74C8ED}"/>
    <cellStyle name="Notas 382" xfId="4308" xr:uid="{1393CE75-49D9-45F1-A2FA-F8D3FE9F88A2}"/>
    <cellStyle name="Notas 383" xfId="4309" xr:uid="{1975FD26-A850-4078-BE9A-172BA1928989}"/>
    <cellStyle name="Notas 384" xfId="4310" xr:uid="{02C2B385-58ED-4B33-B098-469675CD005C}"/>
    <cellStyle name="Notas 385" xfId="4311" xr:uid="{862E5074-2EC2-4E6B-838B-1FF5FD2E26B5}"/>
    <cellStyle name="Notas 386" xfId="4312" xr:uid="{4F0B1B5A-9287-4820-9B3C-2BEC6972698F}"/>
    <cellStyle name="Notas 387" xfId="4313" xr:uid="{81452B54-BA95-4B44-BD0E-D6451E4D0506}"/>
    <cellStyle name="Notas 388" xfId="4314" xr:uid="{8AB1F74F-F470-4872-8F20-050A654B8D88}"/>
    <cellStyle name="Notas 389" xfId="4315" xr:uid="{8DDE058A-537D-4E50-9FBE-DFC65EF22D6D}"/>
    <cellStyle name="Notas 39" xfId="4316" xr:uid="{B672D8AF-AD82-4D96-B2BC-EF9BF1443C15}"/>
    <cellStyle name="Notas 390" xfId="4317" xr:uid="{2E10A6EF-1696-404E-8914-121E226CECD5}"/>
    <cellStyle name="Notas 391" xfId="4318" xr:uid="{F26F34A0-AAB3-4F70-BFE7-AB1EE3818EBD}"/>
    <cellStyle name="Notas 392" xfId="4319" xr:uid="{1646833B-6C95-4801-A838-0B642DFCE6BE}"/>
    <cellStyle name="Notas 393" xfId="4320" xr:uid="{04E10E67-2FA8-43EE-B28B-D240E7B19171}"/>
    <cellStyle name="Notas 394" xfId="4321" xr:uid="{389470E4-C267-43C5-BAF1-F758438A030E}"/>
    <cellStyle name="Notas 395" xfId="4322" xr:uid="{5304D1D2-7465-422D-A426-2D5C16E7154B}"/>
    <cellStyle name="Notas 396" xfId="4323" xr:uid="{DB496201-4550-49E7-B212-22511FB64C82}"/>
    <cellStyle name="Notas 397" xfId="4324" xr:uid="{1AC9F42D-1E8B-4B1F-B691-F1A61C91FD6E}"/>
    <cellStyle name="Notas 398" xfId="4325" xr:uid="{EAFB2F01-44F6-4D33-B94A-1BF38E62DB07}"/>
    <cellStyle name="Notas 399" xfId="4326" xr:uid="{9A90C174-CF36-49DB-A380-3C7EE18926F4}"/>
    <cellStyle name="Notas 4" xfId="185" xr:uid="{0C428CCB-8B19-46B4-8627-CFA90AED2F3A}"/>
    <cellStyle name="Notas 4 2" xfId="3722" xr:uid="{405CDCA3-C96D-48CC-867D-1D6D26CE499E}"/>
    <cellStyle name="Notas 4 2 2" xfId="3723" xr:uid="{8FF321C4-2F62-4164-B4B4-AE660847E8A5}"/>
    <cellStyle name="Notas 4 3" xfId="3724" xr:uid="{DB6BF912-C0B3-4F56-A349-13F6F32821E8}"/>
    <cellStyle name="Notas 4 4" xfId="4327" xr:uid="{289B19FF-CFF7-4825-A049-2D5C0091D478}"/>
    <cellStyle name="Notas 40" xfId="4328" xr:uid="{3AEBF9E1-FE66-46AF-802B-EBD00F467E51}"/>
    <cellStyle name="Notas 400" xfId="4329" xr:uid="{CF1B51D2-5FE7-4B15-80F8-F99DA861B199}"/>
    <cellStyle name="Notas 401" xfId="4330" xr:uid="{57B1999D-2CDE-496C-B2F2-C87A46A8CBAD}"/>
    <cellStyle name="Notas 402" xfId="4331" xr:uid="{CD4DF46A-58AB-44A7-A2BC-8C568C6B88B7}"/>
    <cellStyle name="Notas 403" xfId="4332" xr:uid="{A6900D90-6BF7-488B-9EBA-51089E8926CB}"/>
    <cellStyle name="Notas 404" xfId="4333" xr:uid="{7F6E059A-DC34-4BCA-BEF2-7EBDF0D7970C}"/>
    <cellStyle name="Notas 405" xfId="4334" xr:uid="{BADF4B42-096A-4043-AC17-00BA9E3BAF2B}"/>
    <cellStyle name="Notas 406" xfId="4335" xr:uid="{C035F959-9ED8-48B3-B2F4-65271BCF077B}"/>
    <cellStyle name="Notas 407" xfId="4336" xr:uid="{8AD43FCF-89F7-450E-BF7A-DED7274D0DBD}"/>
    <cellStyle name="Notas 408" xfId="4337" xr:uid="{0DC6BC0A-09D5-409E-BEFD-BCAEA4D58EAC}"/>
    <cellStyle name="Notas 409" xfId="4338" xr:uid="{4F2FD9A6-AAE1-45D7-B4F5-8CDF19633B0B}"/>
    <cellStyle name="Notas 41" xfId="4339" xr:uid="{4F559AAD-7D08-4563-8B69-6D5C3DB5A1C3}"/>
    <cellStyle name="Notas 410" xfId="4340" xr:uid="{A6CFA10B-9A6C-487B-BC32-8C1D6EA1D98B}"/>
    <cellStyle name="Notas 411" xfId="4341" xr:uid="{923381DD-D3A8-4757-A3D3-FA8CDC4C64E6}"/>
    <cellStyle name="Notas 412" xfId="4342" xr:uid="{929D8683-7FF2-4A40-90AC-C21E703CCA0B}"/>
    <cellStyle name="Notas 413" xfId="4343" xr:uid="{67AB6B53-2657-42BA-8F1D-4D5D760857BB}"/>
    <cellStyle name="Notas 414" xfId="4344" xr:uid="{2EE2BCCC-3B7B-4AE6-A877-90A0C305F839}"/>
    <cellStyle name="Notas 415" xfId="4345" xr:uid="{BA5859AE-D37F-4A2E-85EB-94CB9E3204E7}"/>
    <cellStyle name="Notas 416" xfId="4346" xr:uid="{59965659-BDF5-4B0D-B6B8-239C7487C8ED}"/>
    <cellStyle name="Notas 417" xfId="4347" xr:uid="{71314235-D13D-493F-934F-B91958FC927E}"/>
    <cellStyle name="Notas 418" xfId="4348" xr:uid="{167AD60E-03E9-4B08-8925-A3FB0F344BD3}"/>
    <cellStyle name="Notas 419" xfId="4349" xr:uid="{185C7248-C991-4BBD-8DB2-5A6CD6C1D06F}"/>
    <cellStyle name="Notas 42" xfId="4350" xr:uid="{4B12C87E-7CAB-4C54-BD0E-9E81412F1164}"/>
    <cellStyle name="Notas 420" xfId="4351" xr:uid="{BA3CB968-B4D1-4193-9647-4819E102D5ED}"/>
    <cellStyle name="Notas 421" xfId="4352" xr:uid="{367A67B3-ECAE-4C74-A90E-24666774167C}"/>
    <cellStyle name="Notas 422" xfId="4353" xr:uid="{3A0F46FE-8673-4D8D-9D70-ADDB564C8864}"/>
    <cellStyle name="Notas 423" xfId="4354" xr:uid="{9A977AB3-8B5E-4AED-A597-E630D204CE59}"/>
    <cellStyle name="Notas 424" xfId="4355" xr:uid="{B58A2393-89A4-4ED4-8A4A-588667364DF1}"/>
    <cellStyle name="Notas 425" xfId="4356" xr:uid="{F10DC4E6-CB6E-46DF-8852-134836444CE7}"/>
    <cellStyle name="Notas 426" xfId="4357" xr:uid="{8E40238F-3850-472C-B70F-B6E59FDA6ED2}"/>
    <cellStyle name="Notas 427" xfId="4358" xr:uid="{ED3AC632-1C84-4160-AF5A-59941766F90E}"/>
    <cellStyle name="Notas 428" xfId="4359" xr:uid="{1B067AD4-DF61-4390-BC17-C82FB791CB3F}"/>
    <cellStyle name="Notas 429" xfId="4360" xr:uid="{108F4864-8F3F-4FB1-818E-1E673E0D8D1D}"/>
    <cellStyle name="Notas 43" xfId="4361" xr:uid="{18A42F77-B372-43B1-A138-EC3985D4F09A}"/>
    <cellStyle name="Notas 430" xfId="4362" xr:uid="{F90C298C-A402-46D4-AAC6-4DB6CF360B09}"/>
    <cellStyle name="Notas 431" xfId="4363" xr:uid="{F1170F65-7A8C-4315-B75E-A43CCFD1B702}"/>
    <cellStyle name="Notas 432" xfId="4364" xr:uid="{985ABB39-DB7F-43D2-9BA1-AC6D2C33D1BE}"/>
    <cellStyle name="Notas 433" xfId="4365" xr:uid="{178DE448-F2D9-4109-974D-15445AC18BE2}"/>
    <cellStyle name="Notas 434" xfId="4366" xr:uid="{338B5299-0322-4161-A58B-467CC61BDBE5}"/>
    <cellStyle name="Notas 435" xfId="4367" xr:uid="{670DA323-99D1-4DCC-83CE-A21E58C9FDCE}"/>
    <cellStyle name="Notas 436" xfId="4368" xr:uid="{20143CCA-631F-4D9D-B285-2EFE9F2B4438}"/>
    <cellStyle name="Notas 437" xfId="4369" xr:uid="{594159AC-F43F-422C-9C58-E1193755A65E}"/>
    <cellStyle name="Notas 438" xfId="4370" xr:uid="{0EDC2911-C6C7-41EF-BC29-73C0EA7921E6}"/>
    <cellStyle name="Notas 439" xfId="4371" xr:uid="{FD74498B-9703-4DDE-8B36-C717D8AD0ADC}"/>
    <cellStyle name="Notas 44" xfId="4372" xr:uid="{5F8A5E06-EA59-4B90-A467-65A41CCCCDFC}"/>
    <cellStyle name="Notas 440" xfId="4373" xr:uid="{70941A4A-3964-4809-A01F-241A6F97597B}"/>
    <cellStyle name="Notas 441" xfId="4374" xr:uid="{47A6869B-6AC5-4EDA-8040-AD44B6258F53}"/>
    <cellStyle name="Notas 442" xfId="4375" xr:uid="{89A6F652-A5A8-4F0B-B75C-58A794654A7C}"/>
    <cellStyle name="Notas 443" xfId="4376" xr:uid="{91C14869-B02A-4751-AB20-ECE85C220FE5}"/>
    <cellStyle name="Notas 444" xfId="4377" xr:uid="{FE8CA2D7-02A2-4EE6-868F-FC9792C2854E}"/>
    <cellStyle name="Notas 445" xfId="4378" xr:uid="{5057F2E6-FDA5-4847-B79C-496BA6B136E2}"/>
    <cellStyle name="Notas 446" xfId="4379" xr:uid="{EF3DBF50-EA27-443D-9258-42D6F15F6CF8}"/>
    <cellStyle name="Notas 447" xfId="4380" xr:uid="{090EADAA-2480-4B8B-8E82-AB5D51BFAE22}"/>
    <cellStyle name="Notas 448" xfId="4381" xr:uid="{E7DB1998-DCA0-49F3-872A-4CCD0B3CBEAA}"/>
    <cellStyle name="Notas 449" xfId="4382" xr:uid="{9548E5BE-2302-45BC-9551-167C9A9D0785}"/>
    <cellStyle name="Notas 45" xfId="4383" xr:uid="{ECC42745-EB65-4603-9F3F-74B456BECD82}"/>
    <cellStyle name="Notas 450" xfId="4384" xr:uid="{AE85E189-7DB3-4972-9127-03988735F7EB}"/>
    <cellStyle name="Notas 451" xfId="4385" xr:uid="{36E7DB6D-7E42-43A0-BF09-BBD02BAAB54C}"/>
    <cellStyle name="Notas 452" xfId="4386" xr:uid="{AF9021FE-F0F0-499E-9673-36D39CD0945A}"/>
    <cellStyle name="Notas 453" xfId="4387" xr:uid="{D71EDA3E-E39D-4F49-AA32-9E9BD0CD9026}"/>
    <cellStyle name="Notas 454" xfId="4388" xr:uid="{FC717950-C59D-4B82-9490-E18E67483018}"/>
    <cellStyle name="Notas 455" xfId="4389" xr:uid="{51776FBB-C648-458F-9E60-AAACDA0A784C}"/>
    <cellStyle name="Notas 456" xfId="4390" xr:uid="{259EAE3E-27D2-4EF2-AE2D-BDBDA1DC9953}"/>
    <cellStyle name="Notas 457" xfId="4391" xr:uid="{B8F14DCA-E8F7-4A4B-B36F-0C289D2B8F4C}"/>
    <cellStyle name="Notas 458" xfId="4392" xr:uid="{029FFCD4-B12B-4A4A-91AE-F8EA08E708A9}"/>
    <cellStyle name="Notas 459" xfId="4393" xr:uid="{B7127062-5B9B-428D-AF82-C77857B3BB5C}"/>
    <cellStyle name="Notas 46" xfId="4394" xr:uid="{588D6AAE-B58B-4CFE-9D70-9E782900331E}"/>
    <cellStyle name="Notas 460" xfId="4395" xr:uid="{21FA878E-E99C-4375-AE59-2476C3AF0FB1}"/>
    <cellStyle name="Notas 461" xfId="4396" xr:uid="{2CFA2A5D-3149-4B7E-9011-AF4F5EDC0682}"/>
    <cellStyle name="Notas 462" xfId="4397" xr:uid="{CA943049-39C6-411A-ADC2-56B7F911DF83}"/>
    <cellStyle name="Notas 463" xfId="4398" xr:uid="{6547FB38-3FC9-4D35-AB79-F31692686A37}"/>
    <cellStyle name="Notas 464" xfId="4399" xr:uid="{A55EC6EC-9DD7-4A1A-9F19-43461ACC069A}"/>
    <cellStyle name="Notas 465" xfId="4400" xr:uid="{08853BF5-8A61-4B3F-A5B6-9E80F8E8883B}"/>
    <cellStyle name="Notas 466" xfId="4401" xr:uid="{D69149A4-4C85-4D4D-98D7-47A16441BCD2}"/>
    <cellStyle name="Notas 467" xfId="4402" xr:uid="{B2A4C0EB-2010-47F5-9181-9030DB014BFA}"/>
    <cellStyle name="Notas 468" xfId="4403" xr:uid="{39770292-380D-4A6A-97CE-F2ADEF5299E9}"/>
    <cellStyle name="Notas 469" xfId="4404" xr:uid="{9C5A1236-7166-4C72-B05E-7C9A697A604B}"/>
    <cellStyle name="Notas 47" xfId="4405" xr:uid="{605E5CF3-9CF1-4006-8DA9-8509F3319690}"/>
    <cellStyle name="Notas 470" xfId="4406" xr:uid="{96D5C1F6-B8B1-482F-ADA3-0AE31DC9D469}"/>
    <cellStyle name="Notas 471" xfId="4407" xr:uid="{D535ADE0-9FF3-406F-AA18-8D453A9F237F}"/>
    <cellStyle name="Notas 472" xfId="4408" xr:uid="{03C71D8F-7F05-4BDB-9D76-1AC17F0BE1E7}"/>
    <cellStyle name="Notas 473" xfId="4409" xr:uid="{56B927AF-2EC5-4C76-A05A-579AC5F81178}"/>
    <cellStyle name="Notas 474" xfId="4410" xr:uid="{0F8D9517-4A8E-4875-A04D-16E349AC22EA}"/>
    <cellStyle name="Notas 475" xfId="4411" xr:uid="{3EF08508-D5EF-4BE6-BC23-24708635F64C}"/>
    <cellStyle name="Notas 476" xfId="4412" xr:uid="{C336E40A-12BA-4B83-AE5E-91B9341AADCE}"/>
    <cellStyle name="Notas 477" xfId="4413" xr:uid="{EEF0FEBA-72E8-469D-A403-3B0D7799B77E}"/>
    <cellStyle name="Notas 478" xfId="4414" xr:uid="{748059BF-C798-41E2-BBFB-0D1CB04CD5FF}"/>
    <cellStyle name="Notas 479" xfId="4415" xr:uid="{19DD2C8B-6FA8-4A00-8D3D-A12481E6E3B9}"/>
    <cellStyle name="Notas 48" xfId="4416" xr:uid="{B485DED5-3D5C-4080-9CC3-9EB603EF786E}"/>
    <cellStyle name="Notas 480" xfId="4417" xr:uid="{79355B4A-747A-4E68-9E9B-2295574F8430}"/>
    <cellStyle name="Notas 481" xfId="4418" xr:uid="{7AE06A08-A7E4-4C22-BED1-C24DA08A1D40}"/>
    <cellStyle name="Notas 482" xfId="4419" xr:uid="{7894B371-240F-46EB-AB92-5043B17F081A}"/>
    <cellStyle name="Notas 483" xfId="4420" xr:uid="{8EF57F17-364C-4FCD-95F5-F0EF4ABA6311}"/>
    <cellStyle name="Notas 484" xfId="4421" xr:uid="{FD1F3441-7020-417C-A02C-A9754EC8D7DD}"/>
    <cellStyle name="Notas 485" xfId="4422" xr:uid="{6FD50F38-07AB-44A4-AF22-92A9BE293FA1}"/>
    <cellStyle name="Notas 486" xfId="4423" xr:uid="{1AD8C02B-06D8-41B0-B62C-6F48BDD0DDDA}"/>
    <cellStyle name="Notas 487" xfId="4424" xr:uid="{773A7F61-54DF-4479-8134-9F338DD89A45}"/>
    <cellStyle name="Notas 488" xfId="4425" xr:uid="{1B5E81F9-9E70-4854-B9CA-8813D85F7F42}"/>
    <cellStyle name="Notas 489" xfId="4426" xr:uid="{F45F0B67-1552-4B67-A5E2-404AE56897E0}"/>
    <cellStyle name="Notas 49" xfId="4427" xr:uid="{FF2B10E7-8E69-424C-941C-96559FF187B5}"/>
    <cellStyle name="Notas 490" xfId="4428" xr:uid="{B89FACE6-B876-4864-A645-521440716FCB}"/>
    <cellStyle name="Notas 491" xfId="4429" xr:uid="{C93BAE92-32CF-4FBC-BD53-B18916416A9D}"/>
    <cellStyle name="Notas 492" xfId="4430" xr:uid="{499CA0DA-C234-47F0-A299-CC6294E4D102}"/>
    <cellStyle name="Notas 493" xfId="4431" xr:uid="{FC9A4083-02A9-4D14-A7D4-B3BCA9EB4018}"/>
    <cellStyle name="Notas 494" xfId="4432" xr:uid="{4D2F433B-2D41-4583-A2FB-4F6FA13A1FF3}"/>
    <cellStyle name="Notas 495" xfId="4433" xr:uid="{258EFA2A-6332-4B45-A77D-508E7E9D604E}"/>
    <cellStyle name="Notas 496" xfId="4434" xr:uid="{FF365C3D-6C78-4A13-8518-D11E19D45D5B}"/>
    <cellStyle name="Notas 497" xfId="4435" xr:uid="{9700E90A-EDD6-4270-9D7E-9CE9D68359C4}"/>
    <cellStyle name="Notas 498" xfId="4436" xr:uid="{EBA385C6-B979-4831-99D7-442B94B10E8C}"/>
    <cellStyle name="Notas 499" xfId="4437" xr:uid="{3F3C4F44-8A9D-495C-9E00-02F5ACC16BE7}"/>
    <cellStyle name="Notas 5" xfId="158" xr:uid="{F0C2EB2E-178B-4579-9D78-FA2FE6B3EA55}"/>
    <cellStyle name="Notas 5 2" xfId="3725" xr:uid="{53919384-AE8D-4508-A73D-4DA6362C9B26}"/>
    <cellStyle name="Notas 5 2 2" xfId="3726" xr:uid="{61363007-91F0-43D8-B3F5-944875E79340}"/>
    <cellStyle name="Notas 5 3" xfId="3727" xr:uid="{0422B303-9E33-4B51-907D-41D437AA65C1}"/>
    <cellStyle name="Notas 5 4" xfId="4438" xr:uid="{BD61F894-0BC8-40A7-80FA-1452906C0068}"/>
    <cellStyle name="Notas 50" xfId="4439" xr:uid="{AB0E6A5C-4219-4B71-ABF4-89BE3422A0E0}"/>
    <cellStyle name="Notas 500" xfId="4440" xr:uid="{A475E59B-1985-4C9C-B086-D4334AABFD22}"/>
    <cellStyle name="Notas 501" xfId="4441" xr:uid="{6FED5851-6BC8-4E05-A38E-FEF58F050452}"/>
    <cellStyle name="Notas 502" xfId="4442" xr:uid="{570C02D1-1902-4CD4-8E3C-382FB7CF1AF4}"/>
    <cellStyle name="Notas 503" xfId="4443" xr:uid="{2021D249-0ED9-4A99-B531-1F7DD78167CD}"/>
    <cellStyle name="Notas 504" xfId="4444" xr:uid="{C570370D-31BA-44C7-9813-768FF26CAF19}"/>
    <cellStyle name="Notas 505" xfId="4445" xr:uid="{81558BD3-B14E-40F0-85B1-2503F08EB0A8}"/>
    <cellStyle name="Notas 506" xfId="4446" xr:uid="{19BBD11A-19D2-4883-BE4A-C7DC3B429493}"/>
    <cellStyle name="Notas 507" xfId="4447" xr:uid="{6C378DDE-FDBC-4D95-B9FB-7E7238103F2F}"/>
    <cellStyle name="Notas 508" xfId="4448" xr:uid="{536C0479-B983-42E5-A9CF-FDA54FCAB4BF}"/>
    <cellStyle name="Notas 509" xfId="4449" xr:uid="{16A18B37-CA0A-431C-AC46-7495B0950105}"/>
    <cellStyle name="Notas 51" xfId="4450" xr:uid="{B792CA17-3848-496E-8F10-073674DAF347}"/>
    <cellStyle name="Notas 510" xfId="4451" xr:uid="{3B7FA301-7365-4DFC-BFE6-7199D73CCDB6}"/>
    <cellStyle name="Notas 511" xfId="4452" xr:uid="{F8841010-CEF5-4394-8353-18A9ED47793B}"/>
    <cellStyle name="Notas 512" xfId="4453" xr:uid="{09A25456-F8C6-497D-A04F-1222A746BF37}"/>
    <cellStyle name="Notas 513" xfId="4454" xr:uid="{45263B75-5F23-473C-A9E3-15D863F4E977}"/>
    <cellStyle name="Notas 514" xfId="4455" xr:uid="{7F6CA199-FF3C-4B77-87AD-AACE86914405}"/>
    <cellStyle name="Notas 515" xfId="4456" xr:uid="{8E956B6E-4018-4842-8FF7-A9664829DAAE}"/>
    <cellStyle name="Notas 516" xfId="4457" xr:uid="{B094D881-3726-402D-9754-F2309AF7A900}"/>
    <cellStyle name="Notas 517" xfId="4458" xr:uid="{26DACD54-A491-409D-88BF-AD36AA52FAB2}"/>
    <cellStyle name="Notas 518" xfId="4459" xr:uid="{39C9354F-32D1-4FA2-B8B6-1FF92C269C7B}"/>
    <cellStyle name="Notas 519" xfId="4460" xr:uid="{F94B13F9-CF62-4CF0-9E73-63511F23A75B}"/>
    <cellStyle name="Notas 52" xfId="4461" xr:uid="{05D93AE3-4F8E-424D-8E9B-C943A8C63D71}"/>
    <cellStyle name="Notas 520" xfId="4462" xr:uid="{E9F7B0DD-9C3D-4691-87EB-5E0BE3FB490D}"/>
    <cellStyle name="Notas 521" xfId="4463" xr:uid="{683434E3-070A-426C-B41A-927E6CEC1136}"/>
    <cellStyle name="Notas 522" xfId="4464" xr:uid="{C9DD40D2-C65E-416C-A5A5-65941D22E839}"/>
    <cellStyle name="Notas 523" xfId="4465" xr:uid="{72B53EEF-3351-4316-BA63-BF82714AD0A0}"/>
    <cellStyle name="Notas 524" xfId="4466" xr:uid="{B2A33C39-85B3-45AA-91D8-1A6D63C4A306}"/>
    <cellStyle name="Notas 525" xfId="4467" xr:uid="{2E4BACDE-106F-4BCE-8D9D-A44152425150}"/>
    <cellStyle name="Notas 526" xfId="4468" xr:uid="{56788E16-9B55-4096-8298-49914B0C68DF}"/>
    <cellStyle name="Notas 527" xfId="4469" xr:uid="{4A6F6EB7-CE0E-4FB6-A1D2-D98D2C9E8BF7}"/>
    <cellStyle name="Notas 528" xfId="4470" xr:uid="{CF136117-37E5-4B62-A09B-1BB4F5F629CC}"/>
    <cellStyle name="Notas 529" xfId="4471" xr:uid="{F47EBD76-BD64-476A-9E69-2A6D044F89D1}"/>
    <cellStyle name="Notas 53" xfId="4472" xr:uid="{CF0EEE46-9BC6-4810-ACD2-F91FABCF0B61}"/>
    <cellStyle name="Notas 530" xfId="4473" xr:uid="{77E3EA84-D729-4E84-8D98-886FCCA06923}"/>
    <cellStyle name="Notas 531" xfId="4474" xr:uid="{6ABE0671-1D7E-4E5D-89ED-0CB56717E2CD}"/>
    <cellStyle name="Notas 532" xfId="4475" xr:uid="{E2043225-4A07-440D-B50F-BB4B83AC418D}"/>
    <cellStyle name="Notas 533" xfId="4476" xr:uid="{C42C8773-71D8-40B8-BD04-25E9AD9D6585}"/>
    <cellStyle name="Notas 534" xfId="4477" xr:uid="{54502FE6-B8E0-4586-A8C2-3A07C960DD90}"/>
    <cellStyle name="Notas 535" xfId="4478" xr:uid="{62D05DCE-7133-4FF6-AF0D-B4464CF0FBA6}"/>
    <cellStyle name="Notas 536" xfId="4479" xr:uid="{75331895-73FE-4ADA-8628-D8E894991543}"/>
    <cellStyle name="Notas 537" xfId="4480" xr:uid="{15D82756-EC45-4D28-A263-101AE496C3EE}"/>
    <cellStyle name="Notas 538" xfId="4481" xr:uid="{6E6BBDC5-9301-47AD-BBDB-6306353E07E8}"/>
    <cellStyle name="Notas 539" xfId="4482" xr:uid="{A6E92F07-57B2-4BE9-B6F4-FAFA192C9020}"/>
    <cellStyle name="Notas 54" xfId="4483" xr:uid="{9BBD9778-811C-44EA-8F71-A789455523A6}"/>
    <cellStyle name="Notas 540" xfId="4484" xr:uid="{6ECA0EFD-BA71-426C-B685-1AECAAE71D00}"/>
    <cellStyle name="Notas 541" xfId="4485" xr:uid="{59A043A3-22EC-4040-8C4F-9D3741B8C106}"/>
    <cellStyle name="Notas 542" xfId="4486" xr:uid="{CDEED9E0-DC75-44BA-B784-40CC7130AB40}"/>
    <cellStyle name="Notas 543" xfId="4487" xr:uid="{3E31AD1B-79B4-4B86-846D-0A0738DAA7B3}"/>
    <cellStyle name="Notas 544" xfId="4488" xr:uid="{2731A0A6-8273-437D-9B5E-07A2539ED633}"/>
    <cellStyle name="Notas 545" xfId="4489" xr:uid="{E43B5035-6156-4CA9-99AC-67494942A652}"/>
    <cellStyle name="Notas 546" xfId="4490" xr:uid="{894083B5-1DD5-48B4-B91C-FA795360FBE6}"/>
    <cellStyle name="Notas 547" xfId="4491" xr:uid="{2D5D79AB-7E3C-4939-9E94-8B31FABFB01D}"/>
    <cellStyle name="Notas 548" xfId="4492" xr:uid="{B813098F-85FF-459A-85AE-20BF54BA884D}"/>
    <cellStyle name="Notas 549" xfId="4493" xr:uid="{4E5F2C94-A5C6-47C2-8A0B-C9CB64B9B715}"/>
    <cellStyle name="Notas 55" xfId="4494" xr:uid="{6CB5ED21-C84C-4DF4-A8DB-090656F20613}"/>
    <cellStyle name="Notas 550" xfId="4495" xr:uid="{9828C9B1-E70B-4286-A880-A9B04C7718D0}"/>
    <cellStyle name="Notas 551" xfId="4496" xr:uid="{44AA8631-C69D-45EC-BA25-6AAE1DA76088}"/>
    <cellStyle name="Notas 552" xfId="4497" xr:uid="{032BD009-CAF3-4D26-85B0-1E378762D4BB}"/>
    <cellStyle name="Notas 553" xfId="4498" xr:uid="{EC043E43-CFD7-47CC-A6C1-FE071DC79B28}"/>
    <cellStyle name="Notas 554" xfId="4499" xr:uid="{8C47F171-DC29-47A4-9EE4-A4F5E9959002}"/>
    <cellStyle name="Notas 555" xfId="4500" xr:uid="{74A301C1-CDB1-4F18-BB4A-CD543E8A0A84}"/>
    <cellStyle name="Notas 556" xfId="4501" xr:uid="{E0EBC3E7-792C-4D2B-B409-847E8619682D}"/>
    <cellStyle name="Notas 557" xfId="4502" xr:uid="{55F0A481-8A62-443D-AA58-2A0807CCCBA8}"/>
    <cellStyle name="Notas 558" xfId="4503" xr:uid="{D19E8FC2-ACF0-4BD0-A28E-41F6AD810055}"/>
    <cellStyle name="Notas 559" xfId="4504" xr:uid="{871C598F-7A35-481F-95AA-4BD1484AAF23}"/>
    <cellStyle name="Notas 56" xfId="4505" xr:uid="{28F4A31F-D7C2-40FB-88E1-B59A77EFB37E}"/>
    <cellStyle name="Notas 560" xfId="4506" xr:uid="{DDA677A7-1303-4A79-B2EE-146253624A38}"/>
    <cellStyle name="Notas 561" xfId="4507" xr:uid="{A662C8CA-8036-4FB6-A1BB-8F25AF9678E4}"/>
    <cellStyle name="Notas 562" xfId="4508" xr:uid="{074D7B1A-C672-4FB3-9290-1608DE773C72}"/>
    <cellStyle name="Notas 563" xfId="4509" xr:uid="{600A305A-248E-4F1E-83BD-77D548961F5C}"/>
    <cellStyle name="Notas 564" xfId="4510" xr:uid="{C092AEB0-D233-43B5-9188-E7B8728534FE}"/>
    <cellStyle name="Notas 565" xfId="4511" xr:uid="{D66760D4-BBD4-409C-A149-5EB2ABCC84B8}"/>
    <cellStyle name="Notas 566" xfId="4512" xr:uid="{05598983-EA64-4038-8412-6D86928DB6ED}"/>
    <cellStyle name="Notas 567" xfId="4513" xr:uid="{FB04B9C0-C1EB-4989-8EE3-266EB9752032}"/>
    <cellStyle name="Notas 568" xfId="4514" xr:uid="{925BCC80-E3E1-49BE-B0C1-2D5895BE3816}"/>
    <cellStyle name="Notas 569" xfId="4515" xr:uid="{B2983F77-3CC9-4191-9C51-D23E783EA66C}"/>
    <cellStyle name="Notas 57" xfId="4516" xr:uid="{6AD7D45D-9252-4444-865C-36E47AF6E9D3}"/>
    <cellStyle name="Notas 570" xfId="4517" xr:uid="{069C7F07-521E-45B3-8E77-BB1FAC4F5C18}"/>
    <cellStyle name="Notas 571" xfId="4518" xr:uid="{C7CCB56D-6911-47F9-83D0-DBAA67447E6F}"/>
    <cellStyle name="Notas 572" xfId="4519" xr:uid="{D99C1F59-06D1-4C70-9A62-89E42818B272}"/>
    <cellStyle name="Notas 573" xfId="4520" xr:uid="{67DEBDEF-074A-4DB8-A68D-6921D744057A}"/>
    <cellStyle name="Notas 574" xfId="4521" xr:uid="{F00FC421-7016-49E9-B3B4-2D261C8AFDBF}"/>
    <cellStyle name="Notas 575" xfId="4522" xr:uid="{8897F8AA-C690-4712-A34C-3DD02C09BCF5}"/>
    <cellStyle name="Notas 576" xfId="4523" xr:uid="{0894324B-974F-4FF6-83CE-F74B17C18494}"/>
    <cellStyle name="Notas 577" xfId="4524" xr:uid="{061D61D4-6D48-4C10-AA63-2C8DACDF9F8C}"/>
    <cellStyle name="Notas 578" xfId="4525" xr:uid="{60D926ED-5D77-4E79-B0A9-2F37C3D71541}"/>
    <cellStyle name="Notas 579" xfId="4526" xr:uid="{6BA9E467-5EAA-47C8-9C8F-D9C2956B07FE}"/>
    <cellStyle name="Notas 58" xfId="4527" xr:uid="{69DD3CA2-20ED-4B34-9B64-46B6796021BD}"/>
    <cellStyle name="Notas 580" xfId="4528" xr:uid="{8CE69320-540E-4B67-B599-4DC30FD37D75}"/>
    <cellStyle name="Notas 581" xfId="4529" xr:uid="{9CBF6E49-72B2-4659-B210-BED6B384E01A}"/>
    <cellStyle name="Notas 582" xfId="4530" xr:uid="{2FA14305-B4E3-45F7-B619-F3011BC51B41}"/>
    <cellStyle name="Notas 583" xfId="4531" xr:uid="{6A3D2109-CF3D-4EC5-A8C6-0B18ECF27F69}"/>
    <cellStyle name="Notas 584" xfId="4532" xr:uid="{D0B458B0-9173-4B46-83C6-0BF7FD1772A1}"/>
    <cellStyle name="Notas 585" xfId="4533" xr:uid="{99A76E8E-5EBC-4580-8525-681EAF701457}"/>
    <cellStyle name="Notas 586" xfId="4534" xr:uid="{D5B886C6-4A91-4569-B1C7-E168DFF20444}"/>
    <cellStyle name="Notas 587" xfId="4535" xr:uid="{321FE56A-D1D7-4CFC-91DE-341EB56611B4}"/>
    <cellStyle name="Notas 588" xfId="4536" xr:uid="{2E33544C-2C3D-4EAD-AFE6-0B7CDA7BEFCE}"/>
    <cellStyle name="Notas 589" xfId="4537" xr:uid="{BB4473B1-B6BA-46E0-8CB0-583C14AB0170}"/>
    <cellStyle name="Notas 59" xfId="4538" xr:uid="{7FE9F2A7-57E4-4D0C-8C6C-7E86DF3F09A0}"/>
    <cellStyle name="Notas 590" xfId="4539" xr:uid="{5E446A70-48EB-448E-802D-E45A61C67422}"/>
    <cellStyle name="Notas 591" xfId="4540" xr:uid="{D57F7F20-7839-4F48-8DBF-219E266966C3}"/>
    <cellStyle name="Notas 592" xfId="4541" xr:uid="{B495CD8D-FBF1-46ED-8B8D-E15C1661F025}"/>
    <cellStyle name="Notas 593" xfId="4542" xr:uid="{EB25CFC8-CFF4-4657-8A90-5DB6CB24E7DF}"/>
    <cellStyle name="Notas 594" xfId="4543" xr:uid="{20005C32-6D6A-4FF2-823F-1B6D43574BF2}"/>
    <cellStyle name="Notas 595" xfId="4544" xr:uid="{B0BD22A6-9C08-4D27-905B-5BB9E3ED8E24}"/>
    <cellStyle name="Notas 596" xfId="4545" xr:uid="{3666196E-CA96-4E76-816C-CFC213D4999D}"/>
    <cellStyle name="Notas 597" xfId="4546" xr:uid="{23B81F02-7D71-4CEB-AB98-569E21428C1E}"/>
    <cellStyle name="Notas 598" xfId="4547" xr:uid="{FD4A0182-A7A9-4D2B-9250-4B935D1A7AA3}"/>
    <cellStyle name="Notas 599" xfId="4548" xr:uid="{312FF287-F4B8-47D1-912C-A1A853B5C67B}"/>
    <cellStyle name="Notas 6" xfId="186" xr:uid="{58D0063A-8403-43CB-B695-3E130F4AE637}"/>
    <cellStyle name="Notas 6 2" xfId="3728" xr:uid="{C08C2946-93FE-4DFD-8564-2C6BB5E38C37}"/>
    <cellStyle name="Notas 6 2 2" xfId="3729" xr:uid="{046F31DA-A5B3-4F72-BA2E-0CE2E48AB62E}"/>
    <cellStyle name="Notas 6 3" xfId="3730" xr:uid="{4CB6B086-3DD0-4842-94EF-EFDC01B7C673}"/>
    <cellStyle name="Notas 6 4" xfId="4549" xr:uid="{9D1B5E92-7622-488E-B772-830C97046EFA}"/>
    <cellStyle name="Notas 60" xfId="4550" xr:uid="{5D164274-6A0A-452D-B7AC-1A418AF67002}"/>
    <cellStyle name="Notas 600" xfId="4551" xr:uid="{844C3AB1-7173-4CF3-9F2C-31188C36F1BF}"/>
    <cellStyle name="Notas 601" xfId="4552" xr:uid="{F317F36C-0490-46EB-B749-ABAFF5CB3CF8}"/>
    <cellStyle name="Notas 602" xfId="4553" xr:uid="{9A81FA40-C4A1-4273-8765-D681C83812F2}"/>
    <cellStyle name="Notas 603" xfId="4554" xr:uid="{C85DFCDA-6F36-472E-BDE7-7E225CEA0F2E}"/>
    <cellStyle name="Notas 604" xfId="4555" xr:uid="{F4B13515-8F1F-4FF8-9917-110F3A3D0456}"/>
    <cellStyle name="Notas 605" xfId="4556" xr:uid="{06E6FAB8-1DDF-444B-A7AE-86211C163276}"/>
    <cellStyle name="Notas 606" xfId="4557" xr:uid="{147A335E-1450-4E2E-B3F8-4A107EAF2F32}"/>
    <cellStyle name="Notas 607" xfId="4558" xr:uid="{34203F3B-BF98-4055-8772-4CC8C88DD7E3}"/>
    <cellStyle name="Notas 608" xfId="4559" xr:uid="{8A55B3BB-CDA4-491A-93D5-3471D67103EC}"/>
    <cellStyle name="Notas 609" xfId="4560" xr:uid="{E524081C-B73C-4751-8728-2C611542EC87}"/>
    <cellStyle name="Notas 61" xfId="4561" xr:uid="{B30CE360-3D21-4AF9-8B37-5700A8EA0E6E}"/>
    <cellStyle name="Notas 610" xfId="4562" xr:uid="{86449D0C-484A-4984-882C-A36C84556182}"/>
    <cellStyle name="Notas 611" xfId="4563" xr:uid="{B28B96A2-06A6-455C-BA9F-AA2A2F6325B9}"/>
    <cellStyle name="Notas 612" xfId="4564" xr:uid="{21490970-2C65-491C-A0B2-1B2DB1A74C9B}"/>
    <cellStyle name="Notas 613" xfId="4565" xr:uid="{01695FB3-B20A-4BBA-84CD-4C2B0D6FA14A}"/>
    <cellStyle name="Notas 614" xfId="4566" xr:uid="{469AB526-79AB-450E-8C44-671F8AE63858}"/>
    <cellStyle name="Notas 615" xfId="4567" xr:uid="{63253890-7D7A-4780-A802-7CC0DEFC5903}"/>
    <cellStyle name="Notas 616" xfId="4568" xr:uid="{A07B06E8-9DDA-4D62-B18B-9EA1D84E7651}"/>
    <cellStyle name="Notas 617" xfId="4569" xr:uid="{BA563068-69AC-4159-BAAD-C2AAF3B56612}"/>
    <cellStyle name="Notas 618" xfId="4570" xr:uid="{995B44E4-968D-40BE-810D-0C4833E820E3}"/>
    <cellStyle name="Notas 619" xfId="4571" xr:uid="{A5A61AE1-F339-406D-8D9E-E68405E40993}"/>
    <cellStyle name="Notas 62" xfId="4572" xr:uid="{C4D3FFB3-E94D-4A39-9511-C2497C0561EE}"/>
    <cellStyle name="Notas 620" xfId="4573" xr:uid="{B8CFAE10-EEA5-4354-BC50-6F2954DADB3C}"/>
    <cellStyle name="Notas 621" xfId="4574" xr:uid="{46E96817-CBA9-4B7D-914B-D5879D83E5F2}"/>
    <cellStyle name="Notas 622" xfId="4575" xr:uid="{22761257-5BF8-4EA8-884C-F6071BA5BE32}"/>
    <cellStyle name="Notas 623" xfId="4576" xr:uid="{0575307F-9004-43F5-8422-17C2ECEF90AE}"/>
    <cellStyle name="Notas 624" xfId="4577" xr:uid="{E7692386-B72E-4004-A9F9-852E737E2F71}"/>
    <cellStyle name="Notas 625" xfId="4578" xr:uid="{13472F59-EB9E-493B-8F7A-3BFAC66C42C4}"/>
    <cellStyle name="Notas 626" xfId="4579" xr:uid="{C17B033C-9B53-4868-9B39-D6319A543501}"/>
    <cellStyle name="Notas 627" xfId="4580" xr:uid="{BF78744F-8E88-4AB4-80B7-924A4FC8720B}"/>
    <cellStyle name="Notas 628" xfId="4581" xr:uid="{65729CAE-2CF9-43E5-ADA1-DBE2C8497B80}"/>
    <cellStyle name="Notas 629" xfId="4582" xr:uid="{39D9516E-DC50-4B88-BEE2-43964ED4C172}"/>
    <cellStyle name="Notas 63" xfId="4583" xr:uid="{0894A4AE-DCC2-45F5-B398-8BE99357C59C}"/>
    <cellStyle name="Notas 630" xfId="4584" xr:uid="{3ED820FF-721C-4E01-A09A-0974CD3A7400}"/>
    <cellStyle name="Notas 631" xfId="4585" xr:uid="{10E81E3A-0D1C-492F-A6EC-428624CE037E}"/>
    <cellStyle name="Notas 632" xfId="4586" xr:uid="{989DD324-4796-4E2A-A15D-1ABDDBB2CE8B}"/>
    <cellStyle name="Notas 633" xfId="4587" xr:uid="{C8051162-6A2B-45D7-8D4A-7EB1198FE47A}"/>
    <cellStyle name="Notas 634" xfId="4588" xr:uid="{8EBAA57C-3CE3-4168-BB63-B37047B23515}"/>
    <cellStyle name="Notas 635" xfId="4589" xr:uid="{D99F7B47-8725-4B2C-B38A-6B6F5B54BDBE}"/>
    <cellStyle name="Notas 636" xfId="4590" xr:uid="{AB855EE7-745B-4BDF-B62F-66CF42E7BDDC}"/>
    <cellStyle name="Notas 637" xfId="4591" xr:uid="{3BC7D7CF-C013-4D14-A0B1-8EF9F685BCC1}"/>
    <cellStyle name="Notas 638" xfId="4592" xr:uid="{5E99A0CF-E458-48CF-A4B0-90728763A17C}"/>
    <cellStyle name="Notas 639" xfId="4593" xr:uid="{850F3BB8-C4E0-4262-BD47-A1911347C3A6}"/>
    <cellStyle name="Notas 64" xfId="4594" xr:uid="{ED410276-395F-4FF2-951F-C4FC7067F09A}"/>
    <cellStyle name="Notas 640" xfId="4595" xr:uid="{9C5EE5F9-2F37-48E3-B184-DEA659C1B64D}"/>
    <cellStyle name="Notas 641" xfId="4596" xr:uid="{564D611E-69BA-48F6-B396-90146AC53DE4}"/>
    <cellStyle name="Notas 642" xfId="4597" xr:uid="{1CF75594-AAA8-4EF1-B60B-241012862DF9}"/>
    <cellStyle name="Notas 643" xfId="4598" xr:uid="{63C096D0-8427-4A51-922F-13B483DB466A}"/>
    <cellStyle name="Notas 644" xfId="4599" xr:uid="{0D7162EF-BD54-44E7-96ED-445D41C34298}"/>
    <cellStyle name="Notas 645" xfId="4600" xr:uid="{AE8DE0BF-3607-4CE2-BE0E-827D42337274}"/>
    <cellStyle name="Notas 646" xfId="4601" xr:uid="{FF6235EE-1334-4F57-A339-DA0110E52B69}"/>
    <cellStyle name="Notas 647" xfId="4602" xr:uid="{58F97124-B5AD-4F10-BC1F-D0FEF0D65D07}"/>
    <cellStyle name="Notas 648" xfId="4603" xr:uid="{3073CB7C-2DA3-4D8D-A439-243CB7B87F8E}"/>
    <cellStyle name="Notas 649" xfId="4604" xr:uid="{C9505F50-8B6F-4501-B93F-87FFAA75ADC1}"/>
    <cellStyle name="Notas 65" xfId="4605" xr:uid="{C60D0699-EEE0-4B30-B8C0-EEB2107CE6EF}"/>
    <cellStyle name="Notas 650" xfId="4606" xr:uid="{3E3D2B5A-20B5-42C6-9355-D2445EF789C2}"/>
    <cellStyle name="Notas 651" xfId="4607" xr:uid="{A5128E92-55F0-4019-9135-F11751EF4C1E}"/>
    <cellStyle name="Notas 652" xfId="4608" xr:uid="{DF735F75-11BB-4D3A-B000-1862BA9B5F83}"/>
    <cellStyle name="Notas 653" xfId="4609" xr:uid="{CCC77110-66AC-4559-8132-3D5126F2D4FE}"/>
    <cellStyle name="Notas 654" xfId="4610" xr:uid="{F9A0B4C0-B66B-449A-88AA-030239B339E0}"/>
    <cellStyle name="Notas 655" xfId="4611" xr:uid="{640C08ED-4FED-4BD4-9C41-9F8069034CAE}"/>
    <cellStyle name="Notas 656" xfId="4612" xr:uid="{5DC33397-998A-43F5-92C3-7810D6B14EC3}"/>
    <cellStyle name="Notas 657" xfId="4613" xr:uid="{354C01DC-C00B-493A-BF06-59D5DD573B4D}"/>
    <cellStyle name="Notas 658" xfId="4614" xr:uid="{6897C6D2-9A4A-4EED-A0AE-081F57C26D3F}"/>
    <cellStyle name="Notas 659" xfId="4615" xr:uid="{600B6EDE-A674-4B04-851C-4BEA37589320}"/>
    <cellStyle name="Notas 66" xfId="4616" xr:uid="{F4C45240-F9E4-4C2F-95A3-D8212F1F4255}"/>
    <cellStyle name="Notas 660" xfId="4617" xr:uid="{0A04E741-898E-4AE2-9B61-89A17B9F1F34}"/>
    <cellStyle name="Notas 661" xfId="4618" xr:uid="{53711282-A925-4E35-80DA-AABBECD51F21}"/>
    <cellStyle name="Notas 662" xfId="4619" xr:uid="{9A870458-6708-45D8-82C6-B66249F0095D}"/>
    <cellStyle name="Notas 663" xfId="4620" xr:uid="{C3663743-CF80-4081-8A4F-7968139DF525}"/>
    <cellStyle name="Notas 664" xfId="4621" xr:uid="{4E01BDB9-6B8B-410F-B20D-8952372BD39D}"/>
    <cellStyle name="Notas 665" xfId="4622" xr:uid="{87F3B071-5938-47E6-98B7-A4F10A4A55A4}"/>
    <cellStyle name="Notas 666" xfId="4623" xr:uid="{71D6A2ED-4D40-4DC1-8907-17A6D7401DFE}"/>
    <cellStyle name="Notas 667" xfId="4624" xr:uid="{1C4ADF11-DB07-4E85-857B-8FDD4B36313D}"/>
    <cellStyle name="Notas 668" xfId="4625" xr:uid="{749F7312-76EE-4746-A7A4-FB8A37A858B9}"/>
    <cellStyle name="Notas 669" xfId="4626" xr:uid="{BD57F7AF-68E1-4AB5-9E74-86238AFE05EF}"/>
    <cellStyle name="Notas 67" xfId="4627" xr:uid="{FBA6F5D2-05AC-453D-B3AB-23B4F358CA23}"/>
    <cellStyle name="Notas 670" xfId="4628" xr:uid="{A53994B1-1362-4708-855D-ED6D155CD644}"/>
    <cellStyle name="Notas 671" xfId="4629" xr:uid="{EB75A5DC-F4D5-4D10-AC22-3B9400EE2BFB}"/>
    <cellStyle name="Notas 68" xfId="4630" xr:uid="{26F8DC72-46E3-4912-A64C-1A4F5F625E07}"/>
    <cellStyle name="Notas 69" xfId="4631" xr:uid="{7802A60D-A0AB-4B15-AB2A-6738EB13FE25}"/>
    <cellStyle name="Notas 7" xfId="159" xr:uid="{44966FE1-8657-401F-8D3F-601D9F530667}"/>
    <cellStyle name="Notas 7 2" xfId="3731" xr:uid="{1BE6263E-1EC9-4394-A4EC-E68501BA2745}"/>
    <cellStyle name="Notas 7 2 2" xfId="3732" xr:uid="{C7FDB72D-E4DC-4544-ABBC-4F60D7497138}"/>
    <cellStyle name="Notas 7 3" xfId="3733" xr:uid="{CBA2DABA-1286-4711-981F-0F37DC87A821}"/>
    <cellStyle name="Notas 7 4" xfId="4632" xr:uid="{D09B07EF-41C3-4261-8CF8-0DF0B9C216CA}"/>
    <cellStyle name="Notas 70" xfId="4633" xr:uid="{66ABE919-6EC8-430E-BAE5-C43F89207357}"/>
    <cellStyle name="Notas 71" xfId="4634" xr:uid="{ED904B5D-D071-401F-BC51-25DCF4DA98C0}"/>
    <cellStyle name="Notas 72" xfId="4635" xr:uid="{8964FBAC-8D3D-4F5D-98EA-2BD0C2493E43}"/>
    <cellStyle name="Notas 73" xfId="4636" xr:uid="{F0760520-0F72-438E-9FB2-1B21DF0B74DE}"/>
    <cellStyle name="Notas 74" xfId="4637" xr:uid="{2E2A2888-22B8-4EAE-B031-088DA32DAED6}"/>
    <cellStyle name="Notas 75" xfId="4638" xr:uid="{105093C3-6046-43D4-94AB-AD8DAD7E3A83}"/>
    <cellStyle name="Notas 76" xfId="4639" xr:uid="{40C5724A-9C86-4FFC-94F2-3BA8232437C6}"/>
    <cellStyle name="Notas 77" xfId="4640" xr:uid="{DBE82BB9-4A6C-40EE-94AB-28C8F56FD9A3}"/>
    <cellStyle name="Notas 78" xfId="4641" xr:uid="{16F97C68-F726-4E78-8E69-F8C57A66634F}"/>
    <cellStyle name="Notas 79" xfId="4642" xr:uid="{C7DFD738-E4C5-4B27-B245-5642802B013B}"/>
    <cellStyle name="Notas 8" xfId="187" xr:uid="{031CD140-7E82-4FDE-8EC9-4C7A17DE28C7}"/>
    <cellStyle name="Notas 8 2" xfId="3734" xr:uid="{C251C06E-3DE8-4BB5-A48B-7D58380279E1}"/>
    <cellStyle name="Notas 8 2 2" xfId="3735" xr:uid="{A18D0E94-D22F-433B-AAB9-05C96EC92677}"/>
    <cellStyle name="Notas 8 3" xfId="3736" xr:uid="{BB91E805-6D8C-48A3-B5E4-64C84A6909C0}"/>
    <cellStyle name="Notas 8 4" xfId="4643" xr:uid="{73C22167-D5A7-4A34-82DA-9652EEC3CAFE}"/>
    <cellStyle name="Notas 80" xfId="4644" xr:uid="{116437E7-8F89-459B-B339-C774CC187E85}"/>
    <cellStyle name="Notas 81" xfId="4645" xr:uid="{1D3451A0-3797-42E5-8268-E005E61EBBAB}"/>
    <cellStyle name="Notas 82" xfId="4646" xr:uid="{96BEEF6D-76AF-46E2-8D60-E97D2E4557AF}"/>
    <cellStyle name="Notas 83" xfId="4647" xr:uid="{857543AB-220F-4279-B6D8-ABCDEEA9BB04}"/>
    <cellStyle name="Notas 84" xfId="4648" xr:uid="{5A6A052E-B03A-435D-A5E3-CB207D2D5283}"/>
    <cellStyle name="Notas 85" xfId="4649" xr:uid="{11FC6873-54F7-4A46-963E-BCA458229A93}"/>
    <cellStyle name="Notas 86" xfId="4650" xr:uid="{5986C78A-9540-4E55-A143-C499C94B5440}"/>
    <cellStyle name="Notas 87" xfId="4651" xr:uid="{AFDEB523-7447-4C72-95BC-D5E26FBFCF80}"/>
    <cellStyle name="Notas 88" xfId="4652" xr:uid="{9854CF06-3FBE-4CDB-9D19-1367177B6C50}"/>
    <cellStyle name="Notas 89" xfId="4653" xr:uid="{361E7564-CD9C-4025-A182-C04B7BDB52DE}"/>
    <cellStyle name="Notas 9" xfId="127" xr:uid="{7B934AD9-E261-4C1A-8996-74C606F42228}"/>
    <cellStyle name="Notas 9 2" xfId="3737" xr:uid="{1E34D6C4-C5F6-4AEA-AEEA-6F067FFF36A0}"/>
    <cellStyle name="Notas 9 2 2" xfId="3738" xr:uid="{68C099ED-3087-440D-B40D-0C01E0F22D18}"/>
    <cellStyle name="Notas 9 3" xfId="3739" xr:uid="{01FFCF3A-93D6-491C-9518-A454B382D401}"/>
    <cellStyle name="Notas 9 4" xfId="4654" xr:uid="{B5B72618-33D7-449C-B7FA-3AB1DD9AD6FB}"/>
    <cellStyle name="Notas 90" xfId="4655" xr:uid="{247A2648-AAA3-426C-B680-DD702D6C479B}"/>
    <cellStyle name="Notas 91" xfId="4656" xr:uid="{D4A93F81-C29B-4FD0-9460-B180A715E203}"/>
    <cellStyle name="Notas 92" xfId="4657" xr:uid="{C3BB9A3D-0DF0-4D6E-8C20-67FF5A701469}"/>
    <cellStyle name="Notas 93" xfId="4658" xr:uid="{556CBE0C-D21D-413B-A272-CD7D94B4CC92}"/>
    <cellStyle name="Notas 94" xfId="4659" xr:uid="{15FBA42F-E743-46CB-AF08-AF04D3720637}"/>
    <cellStyle name="Notas 95" xfId="4660" xr:uid="{F5DC017D-4850-49A6-B26B-AB00FAA1BCAB}"/>
    <cellStyle name="Notas 96" xfId="4661" xr:uid="{17CC4245-8FBD-4986-83BE-1CDCA8FBEB38}"/>
    <cellStyle name="Notas 97" xfId="4662" xr:uid="{63A76492-0F3A-4389-B4C0-2D6776C9528A}"/>
    <cellStyle name="Notas 98" xfId="4663" xr:uid="{8EC31F8B-8F16-4D33-94FC-95AC6821211C}"/>
    <cellStyle name="Notas 99" xfId="4664" xr:uid="{5E66D667-5AC1-4BA9-9523-D4B5719BBC19}"/>
    <cellStyle name="Note" xfId="3740" builtinId="10" customBuiltin="1"/>
    <cellStyle name="Note 2" xfId="96" xr:uid="{5B618AC0-B5A7-4189-AE4B-8D7F9E34F5AA}"/>
    <cellStyle name="Note 2 2" xfId="176" xr:uid="{1E3D5D29-E7B4-4569-8127-7E58F5179AAA}"/>
    <cellStyle name="Note 2 2 2" xfId="3741" xr:uid="{61F2FFE5-5851-4478-B482-32388DD0CC9F}"/>
    <cellStyle name="Note 2 3" xfId="3742" xr:uid="{1EFF1395-A4D7-4C77-8A5A-A815F4925117}"/>
    <cellStyle name="Note 3" xfId="175" xr:uid="{F1AF18B1-420A-485E-8CD2-4DF36EE71733}"/>
    <cellStyle name="Note 3 2" xfId="3743" xr:uid="{8AAA1677-83D9-441C-8C40-EEDC6DAF5AD2}"/>
    <cellStyle name="Original" xfId="97" xr:uid="{8FB05EB4-1661-496C-A794-592D28A80DCE}"/>
    <cellStyle name="Original 2" xfId="4665" xr:uid="{E090ECB9-C976-4062-8661-0C22BC4E8039}"/>
    <cellStyle name="Output" xfId="3776" xr:uid="{7F030F8B-7432-4B98-AE55-43BF56514297}"/>
    <cellStyle name="Output 2" xfId="4666" xr:uid="{49F1F00D-E461-4AF1-9C00-0BC55068F2EE}"/>
    <cellStyle name="PEN-Cuerpo-dec" xfId="98" xr:uid="{5196EFEE-961F-43D9-BF3C-22DA011BCAA8}"/>
    <cellStyle name="PEN-Cuerpo-dec 2" xfId="4667" xr:uid="{A50A74BB-008F-4B2C-8C25-8480516515D0}"/>
    <cellStyle name="PEN-Cuerpo-no dec" xfId="99" xr:uid="{94A7E8C1-6F15-4719-84C8-A4CD60222E28}"/>
    <cellStyle name="PEN-Cuerpo-no dec 2" xfId="4668" xr:uid="{44A76BD4-E8B1-4684-B285-B351CA64E7EA}"/>
    <cellStyle name="PEN-Encabezado" xfId="100" xr:uid="{D4CF943D-B3EB-4145-BF21-309F625CAFCD}"/>
    <cellStyle name="PEN-Encabezado 2" xfId="4669" xr:uid="{389A1A17-EB20-4D26-848F-1421A24C1000}"/>
    <cellStyle name="PEN-Fuente" xfId="101" xr:uid="{820EE258-8538-49E0-8F31-75AC097EBA69}"/>
    <cellStyle name="PEN-Fuente 2" xfId="4670" xr:uid="{E1B0E0E4-8107-4962-913F-CCBCE507F8F0}"/>
    <cellStyle name="PEN-Titulo" xfId="102" xr:uid="{DC7ABE91-C175-4F92-8ED4-D093B870CEC4}"/>
    <cellStyle name="PEN-Titulo 2" xfId="4671" xr:uid="{7AB7BF68-A22E-4A59-A4C3-5876F1212220}"/>
    <cellStyle name="Percent" xfId="3744" xr:uid="{508F70D3-1D21-41A1-AE83-C7522B2EED39}"/>
    <cellStyle name="Porcentaje 2" xfId="103" xr:uid="{ABEEAA0B-D1A8-4104-A708-42C9C8A4E6C5}"/>
    <cellStyle name="Porcentaje 2 2" xfId="177" xr:uid="{8604D245-C1B8-4836-9707-F0261BC19A1A}"/>
    <cellStyle name="Porcentaje 2 2 2" xfId="3746" xr:uid="{8A355EC1-60F9-4D26-92ED-B41D6E3E4709}"/>
    <cellStyle name="Porcentaje 2 3" xfId="3745" xr:uid="{2FB3272D-BF8B-4BD0-BC30-C7D2C3C05193}"/>
    <cellStyle name="Porcentaje 3" xfId="104" xr:uid="{E8DA447B-ADCC-4AB1-A07A-FCA2F291B49F}"/>
    <cellStyle name="Porcentaje 3 2" xfId="3747" xr:uid="{107FA356-D84A-487D-9E3B-7905CCEB819A}"/>
    <cellStyle name="Porcentual 2 2" xfId="105" xr:uid="{95379DEC-98FD-4843-8D04-9857DA63D36E}"/>
    <cellStyle name="Porcentual 2 2 2" xfId="178" xr:uid="{483138CA-D2BF-4D6A-8D59-5EB22C79C688}"/>
    <cellStyle name="Porcentual 2 2 2 2" xfId="3749" xr:uid="{478CD5EB-D0DE-4BE8-9840-9FC1AC1E7827}"/>
    <cellStyle name="Porcentual 2 2 3" xfId="3748" xr:uid="{627EB8AD-555E-42D0-B9BC-8B80D8A4107A}"/>
    <cellStyle name="RECUAD - Style4" xfId="106" xr:uid="{81E4BE99-71A9-4C68-BC2F-834A2F614D81}"/>
    <cellStyle name="RECUAD - Style4 2" xfId="4672" xr:uid="{AEDFBCA1-0A7E-4363-9097-1AA9216F8AAA}"/>
    <cellStyle name="Salida 2" xfId="107" xr:uid="{D6745225-38F9-4BDC-BDFA-0524480C21C9}"/>
    <cellStyle name="Salida 2 2" xfId="4674" xr:uid="{CD1F345D-D076-421C-9009-479357049D72}"/>
    <cellStyle name="Salida 2 3" xfId="4673" xr:uid="{E8AF474B-4909-476E-B8CD-3E0172FAD3FF}"/>
    <cellStyle name="Salida 3" xfId="453" xr:uid="{E9861D3C-752F-4D7E-8E20-51D0CCD50422}"/>
    <cellStyle name="Salida 3 2" xfId="4675" xr:uid="{5AA2DCF8-A1E5-45AA-B0BA-35EF64EB5710}"/>
    <cellStyle name="Salida 4" xfId="3750" xr:uid="{6A013423-9D93-400B-BD65-092998F8D69F}"/>
    <cellStyle name="Style 1" xfId="3751" xr:uid="{9CBBD43C-4E03-49F9-8701-0E3EAFE68821}"/>
    <cellStyle name="Style 1 2" xfId="3752" xr:uid="{A22464C2-D5B9-4278-9D57-340279C1C772}"/>
    <cellStyle name="style1426259477481" xfId="119" xr:uid="{67FFF1AB-871F-4614-8F88-C84ADDE4A660}"/>
    <cellStyle name="style1426259477497" xfId="120" xr:uid="{A8CB7114-C798-4244-A5FC-18064EB36934}"/>
    <cellStyle name="style1426259477513" xfId="121" xr:uid="{B019E632-31D9-4C0B-AFA9-E40394B3D331}"/>
    <cellStyle name="style1426259477692" xfId="122" xr:uid="{9E0FF8B3-60CF-4F78-A023-AC22E1B6D54C}"/>
    <cellStyle name="style1426261006550" xfId="123" xr:uid="{FFA7DA00-E3B1-42E7-96A8-E66EF6749D7A}"/>
    <cellStyle name="style1426261006566" xfId="124" xr:uid="{B4C017F8-587F-4376-B21B-8C17D51A926D}"/>
    <cellStyle name="style1426261006581" xfId="125" xr:uid="{05C433B5-357B-464D-81B4-32C7F4C5628A}"/>
    <cellStyle name="style1426274652998" xfId="126" xr:uid="{28BCEFC4-8E35-4F91-BE27-5AD71B3BD52D}"/>
    <cellStyle name="style1457710201750" xfId="197" xr:uid="{DB923389-957E-41B0-A6E0-1EB8C3EA7BF1}"/>
    <cellStyle name="style1457710201750 2" xfId="298" xr:uid="{F02DDD8B-EFAD-40BB-AF7E-E99F9BE41A2F}"/>
    <cellStyle name="style1457710201750 3" xfId="468" xr:uid="{F8B44929-BE2F-442E-97A0-F335FECCFC36}"/>
    <cellStyle name="style1457710201750 4" xfId="629" xr:uid="{9BA4B641-C2BD-43B9-9CEB-5C719E2649F2}"/>
    <cellStyle name="style1457710201803" xfId="199" xr:uid="{05B4A4D1-5761-4892-81AA-91C8032FD4B1}"/>
    <cellStyle name="style1457710201803 2" xfId="299" xr:uid="{D9216062-8EFF-4A9D-8EFE-7A30BD592001}"/>
    <cellStyle name="style1457710201803 3" xfId="469" xr:uid="{2DD35216-AC2B-41FB-8B04-54DEBF624506}"/>
    <cellStyle name="style1457710201803 4" xfId="630" xr:uid="{A348A02A-93DA-431D-9F6B-20D468E9DD40}"/>
    <cellStyle name="style1457710201877" xfId="201" xr:uid="{9A7AA68B-36A9-4903-A1B9-4CD89555F24E}"/>
    <cellStyle name="style1457710201877 2" xfId="300" xr:uid="{E21A4937-5132-4F10-BA62-9716427DEB97}"/>
    <cellStyle name="style1457710201877 3" xfId="470" xr:uid="{8B2D9C07-C513-4E40-8967-1FFB3C6D5899}"/>
    <cellStyle name="style1457710201877 4" xfId="631" xr:uid="{6A92CC91-2021-4FC6-91C3-1E8F534C6096}"/>
    <cellStyle name="style1457710202553" xfId="198" xr:uid="{64AE60A5-C8EA-4ED0-A0DD-292BF314AFC2}"/>
    <cellStyle name="style1457710202553 2" xfId="301" xr:uid="{5107D706-A863-40C6-BE60-9D78641BB81E}"/>
    <cellStyle name="style1457710202553 3" xfId="471" xr:uid="{048D5401-1F52-4CE5-BF01-B34FBEDC1817}"/>
    <cellStyle name="style1457710202553 4" xfId="632" xr:uid="{E239E0BD-B323-40C8-B955-53BFF9E3C2F2}"/>
    <cellStyle name="style1457710202572" xfId="200" xr:uid="{057034C4-61F5-4171-9D2A-891CEF6314A8}"/>
    <cellStyle name="style1457710202572 2" xfId="302" xr:uid="{EBC2605C-FA7B-4BA7-A060-9C886F48AAED}"/>
    <cellStyle name="style1457710202572 3" xfId="472" xr:uid="{08D6B72B-385A-4B9F-A38F-EB774334B40E}"/>
    <cellStyle name="style1457710202572 4" xfId="633" xr:uid="{DDA06877-6FFD-434E-8CDF-F4A0056E2685}"/>
    <cellStyle name="style1457710202591" xfId="202" xr:uid="{F2D19D42-FE54-411D-B835-6DB8A95C313F}"/>
    <cellStyle name="style1457710202591 2" xfId="303" xr:uid="{E6CC5226-7F3F-4EB3-83B8-6A44A393EE9B}"/>
    <cellStyle name="style1457710202591 3" xfId="473" xr:uid="{753C3B5B-B13C-474C-89EF-B2F24918128E}"/>
    <cellStyle name="style1457710202591 4" xfId="634" xr:uid="{4F824A1F-52F6-4419-90AD-5C12010D599C}"/>
    <cellStyle name="style1487288560391" xfId="304" xr:uid="{782D0557-3D48-4168-B9A0-CA484F2B1EFE}"/>
    <cellStyle name="style1487288560391 2" xfId="474" xr:uid="{6841C1F8-9ABE-40DE-A455-DFFEAC9955E6}"/>
    <cellStyle name="style1487288560391 3" xfId="635" xr:uid="{8E778364-E89C-4BA1-AFD5-E1CF50221450}"/>
    <cellStyle name="style1487288560476" xfId="305" xr:uid="{8A3DDD93-7F5D-4864-8BC2-6AE9EDE25A8A}"/>
    <cellStyle name="style1487288560476 2" xfId="475" xr:uid="{D9BE028E-F33F-42F6-BB50-33661E6E4216}"/>
    <cellStyle name="style1487288560476 3" xfId="636" xr:uid="{F399C8E8-212E-4702-849A-519A87ED8494}"/>
    <cellStyle name="style1487288560540" xfId="306" xr:uid="{8D7AE0F8-97BE-4ED2-9B9A-ECE4B8CD3C86}"/>
    <cellStyle name="style1487288560540 2" xfId="476" xr:uid="{23879911-6259-4DF8-9A83-6F913E19574B}"/>
    <cellStyle name="style1487288560540 3" xfId="637" xr:uid="{6B665094-76AE-4A8D-9FD7-348AEA30D6F8}"/>
    <cellStyle name="style1487288560594" xfId="307" xr:uid="{F22D968B-AF3D-4ABA-B955-56D44D5C3B9F}"/>
    <cellStyle name="style1487288560594 2" xfId="477" xr:uid="{7E195F38-A51F-4FBF-9B6B-B783657BAD4D}"/>
    <cellStyle name="style1487288560594 3" xfId="638" xr:uid="{C2DDDAA9-746E-401B-A8AC-772E56E5AA35}"/>
    <cellStyle name="style1487288560648" xfId="308" xr:uid="{C73FA233-466F-4073-A073-02750BB547E8}"/>
    <cellStyle name="style1487288560648 2" xfId="478" xr:uid="{527B4FB1-DD3D-4C0C-BA18-046F80201A5C}"/>
    <cellStyle name="style1487288560648 3" xfId="639" xr:uid="{FD37C4C3-CFA3-4157-9378-446E3085A994}"/>
    <cellStyle name="style1487288560701" xfId="309" xr:uid="{F34EB359-4920-49F9-BD1B-80E0C943B4DD}"/>
    <cellStyle name="style1487288560701 2" xfId="479" xr:uid="{F3CAE0EE-AFF0-43A6-BE7C-A54439315E5D}"/>
    <cellStyle name="style1487288560701 3" xfId="640" xr:uid="{D64867BB-02CB-43E6-98FA-AC70D87E650E}"/>
    <cellStyle name="style1487288560741" xfId="310" xr:uid="{CFCBD46E-F225-4282-B406-F6C637FE32DC}"/>
    <cellStyle name="style1487288560741 2" xfId="480" xr:uid="{3BEC55CC-1771-489A-AFDB-F6CB60453CBC}"/>
    <cellStyle name="style1487288560741 3" xfId="641" xr:uid="{B8ED9A7A-0854-42BF-A0F6-E22F29F00B0E}"/>
    <cellStyle name="style1487288560800" xfId="311" xr:uid="{B487AE60-E884-4A30-8B90-D386DF7188AD}"/>
    <cellStyle name="style1487288560800 2" xfId="481" xr:uid="{AE8C6274-7EC0-4964-829B-CFD7840A3FF1}"/>
    <cellStyle name="style1487288560800 3" xfId="642" xr:uid="{2D5EF90C-81AF-4B95-ACC5-070F972AC612}"/>
    <cellStyle name="style1487288560856" xfId="312" xr:uid="{F7AB1BAD-6E1F-413E-A6B8-CC5771A66D49}"/>
    <cellStyle name="style1487288560856 2" xfId="482" xr:uid="{9D4CDC54-76A5-4D58-B122-D4254EAF2B7D}"/>
    <cellStyle name="style1487288560856 3" xfId="643" xr:uid="{901B8A3E-FA0D-4597-9A7C-6E53EC5A114A}"/>
    <cellStyle name="style1487288560906" xfId="313" xr:uid="{3086C04A-0FF9-44B7-A742-D3FAAA8FD859}"/>
    <cellStyle name="style1487288560906 2" xfId="483" xr:uid="{EEA3999C-983E-47EC-843D-3C9D8A7BF576}"/>
    <cellStyle name="style1487288560906 3" xfId="644" xr:uid="{061E2337-3F5F-4D61-957A-AE10559678F1}"/>
    <cellStyle name="style1487288560958" xfId="314" xr:uid="{8C98118E-AD18-4912-B97C-4F919C05298B}"/>
    <cellStyle name="style1487288560958 2" xfId="484" xr:uid="{8496A141-F23D-49ED-9AE6-EC0DD4644ADF}"/>
    <cellStyle name="style1487288560958 3" xfId="645" xr:uid="{2E2A6B0A-F28E-41F6-B3A3-05CE955770D3}"/>
    <cellStyle name="style1487288561011" xfId="315" xr:uid="{D4B7FF18-391F-410C-9DD6-2F2C8923F0E1}"/>
    <cellStyle name="style1487288561011 2" xfId="485" xr:uid="{3650209A-48B6-42CC-A5C8-AB107F332E59}"/>
    <cellStyle name="style1487288561011 3" xfId="646" xr:uid="{882ACD8A-F919-4617-8E16-0FC2FA889D44}"/>
    <cellStyle name="style1487288561067" xfId="316" xr:uid="{D7EA280F-7926-4BCB-A630-E9799512A3B9}"/>
    <cellStyle name="style1487288561067 2" xfId="486" xr:uid="{B88894AD-6B44-4BA6-8283-4DD7197D2E59}"/>
    <cellStyle name="style1487288561067 3" xfId="647" xr:uid="{8588A416-81E9-489B-9A1F-BBD7D71A5B21}"/>
    <cellStyle name="style1487288561124" xfId="317" xr:uid="{C8BA1B75-8260-47C8-BB8D-DEF7766CC3AD}"/>
    <cellStyle name="style1487288561124 2" xfId="487" xr:uid="{6284B66E-96CC-4F51-A14C-88BC60430ECE}"/>
    <cellStyle name="style1487288561124 3" xfId="648" xr:uid="{6C15783F-F706-4625-8FEF-305877FAF426}"/>
    <cellStyle name="style1487288561180" xfId="318" xr:uid="{3332E4A1-0907-4C1E-94E6-8BAB04F9CE89}"/>
    <cellStyle name="style1487288561180 2" xfId="488" xr:uid="{C4E4EB34-5F13-4FBB-A552-A90C2406D01C}"/>
    <cellStyle name="style1487288561180 3" xfId="649" xr:uid="{66CF10F0-31AA-4F3C-8995-E9A1A0AC6516}"/>
    <cellStyle name="style1487288561222" xfId="319" xr:uid="{C4ADC1FA-5425-4CAD-AEC1-B6176086C41A}"/>
    <cellStyle name="style1487288561222 2" xfId="489" xr:uid="{D852362F-5EF3-42BF-A44B-B161288EBE38}"/>
    <cellStyle name="style1487288561222 3" xfId="650" xr:uid="{77BE415C-C055-4DC7-8306-831C1FE9FC47}"/>
    <cellStyle name="style1487288561264" xfId="320" xr:uid="{9B362B98-8760-4794-AFC9-F5F1E8A4B04A}"/>
    <cellStyle name="style1487288561264 2" xfId="490" xr:uid="{1163FEC1-AB98-4846-B678-2647992431F2}"/>
    <cellStyle name="style1487288561264 3" xfId="651" xr:uid="{C447D8B3-7B92-4BA0-9C45-3B5994BCB840}"/>
    <cellStyle name="style1487288561322" xfId="321" xr:uid="{30D7F7E7-E60A-4489-9BD1-59FA4196FD03}"/>
    <cellStyle name="style1487288561322 2" xfId="491" xr:uid="{857412FF-DF86-4198-AC34-C424D66B248F}"/>
    <cellStyle name="style1487288561322 3" xfId="652" xr:uid="{7D19861E-A469-47BA-B244-3682ECFA0088}"/>
    <cellStyle name="style1487288561366" xfId="322" xr:uid="{2C145EDA-B5B3-4066-B85F-8241023B5311}"/>
    <cellStyle name="style1487288561366 2" xfId="492" xr:uid="{0F3392B1-CB16-428D-B436-CE809525C83A}"/>
    <cellStyle name="style1487288561366 3" xfId="653" xr:uid="{2C534020-6C9C-4D8A-9409-97273FB5EC84}"/>
    <cellStyle name="style1487288561410" xfId="323" xr:uid="{B33D96A6-40BA-462A-B150-043DBE869C01}"/>
    <cellStyle name="style1487288561410 2" xfId="493" xr:uid="{393ABAFA-E958-402D-963C-547DB5A39B96}"/>
    <cellStyle name="style1487288561410 3" xfId="654" xr:uid="{98B3DEAB-AC99-4992-B377-CC5FE8D9FE13}"/>
    <cellStyle name="style1487288561449" xfId="324" xr:uid="{3D51D6E9-91FD-4313-9B83-637FE4AF405B}"/>
    <cellStyle name="style1487288561449 2" xfId="494" xr:uid="{CC00CE13-BE68-41AD-85C8-0401E4F8BCAC}"/>
    <cellStyle name="style1487288561449 3" xfId="655" xr:uid="{7C8FAD12-F7D0-4AEB-86CB-11BA28C0EB27}"/>
    <cellStyle name="style1487288561501" xfId="325" xr:uid="{9A9343DB-87B6-497B-BFA9-2DE2FE7219E9}"/>
    <cellStyle name="style1487288561501 2" xfId="495" xr:uid="{3EE26F41-D1CA-4CF0-A3E4-3B12050C5F1C}"/>
    <cellStyle name="style1487288561501 3" xfId="656" xr:uid="{7AE40CFB-CDEA-4973-A4D6-81A36C0FBDE0}"/>
    <cellStyle name="style1487288561551" xfId="326" xr:uid="{80D3F5C0-C04C-4BCF-859A-92467CCFEB81}"/>
    <cellStyle name="style1487288561551 2" xfId="496" xr:uid="{AEEC80F5-0FFF-40A4-B565-1D874FD1E468}"/>
    <cellStyle name="style1487288561551 3" xfId="657" xr:uid="{59ABBA65-F62D-4643-B2FC-AE591C839A4F}"/>
    <cellStyle name="style1487288561601" xfId="327" xr:uid="{E5C40638-3B10-4706-9C85-498DC8BE2DF4}"/>
    <cellStyle name="style1487288561601 2" xfId="497" xr:uid="{F958FCAC-F5A6-4245-BB5D-F2D77B3AE9AE}"/>
    <cellStyle name="style1487288561601 3" xfId="658" xr:uid="{ADEB07FD-5002-4C16-8CD2-84B36E2572BF}"/>
    <cellStyle name="style1487288561652" xfId="328" xr:uid="{7F2A1DCC-A969-477F-8B31-FCA9C8099278}"/>
    <cellStyle name="style1487288561652 2" xfId="498" xr:uid="{52A1E4AD-90F7-4D0C-9520-3D267FBF0167}"/>
    <cellStyle name="style1487288561652 3" xfId="659" xr:uid="{9E641A59-57A5-43B7-90E3-FBBC21E2278E}"/>
    <cellStyle name="style1487288561706" xfId="329" xr:uid="{48D66660-9668-4C56-AAA0-5E8993EC1924}"/>
    <cellStyle name="style1487288561706 2" xfId="499" xr:uid="{7E2F02D3-DD5B-4311-B054-4CDE48A99450}"/>
    <cellStyle name="style1487288561706 3" xfId="660" xr:uid="{046084C4-EBFB-4192-A33D-529C461AE896}"/>
    <cellStyle name="style1487288561765" xfId="330" xr:uid="{892A34D3-7025-442A-B05F-46DD47729B64}"/>
    <cellStyle name="style1487288561765 2" xfId="500" xr:uid="{EAA53390-6201-4D4B-92A3-E8D33AED5C8D}"/>
    <cellStyle name="style1487288561765 3" xfId="661" xr:uid="{7AA8DE45-EF78-4EC5-BF16-CB1251DB4F8C}"/>
    <cellStyle name="style1487288561818" xfId="331" xr:uid="{B0218558-F49A-43B2-A916-967F4116F532}"/>
    <cellStyle name="style1487288561818 2" xfId="501" xr:uid="{ACB1E953-CDFF-4E08-A4D7-9FD7F09B19AE}"/>
    <cellStyle name="style1487288561818 3" xfId="662" xr:uid="{82713E59-691F-46C4-B915-C21523DC764D}"/>
    <cellStyle name="style1487288561871" xfId="332" xr:uid="{D769A498-9C79-40FE-8DA4-73D46D27938A}"/>
    <cellStyle name="style1487288561871 2" xfId="502" xr:uid="{6B65C8A6-C014-4836-82FF-4D1470112003}"/>
    <cellStyle name="style1487288561871 3" xfId="663" xr:uid="{47820591-ADE1-4085-93E8-052402712DB5}"/>
    <cellStyle name="style1487288561914" xfId="333" xr:uid="{A4C89765-4697-4EAF-9FD6-BFD809BD61BB}"/>
    <cellStyle name="style1487288561914 2" xfId="503" xr:uid="{632EF9A6-8CC1-4846-BA9A-86AB10FA1A57}"/>
    <cellStyle name="style1487288561914 3" xfId="664" xr:uid="{C71661D9-5A69-4A8E-92BB-41EE708EDC55}"/>
    <cellStyle name="style1487288561975" xfId="334" xr:uid="{EACE6860-19CC-4986-A7FF-FE9C6343E2A2}"/>
    <cellStyle name="style1487288561975 2" xfId="504" xr:uid="{11D3A721-D0AD-4EDA-A0A8-3877C8EB1B2F}"/>
    <cellStyle name="style1487288561975 3" xfId="665" xr:uid="{FE733F42-33A0-461B-97C6-4805E7DD5895}"/>
    <cellStyle name="style1487288562020" xfId="335" xr:uid="{94C67FD6-3A3B-4754-91A0-965F929D81CA}"/>
    <cellStyle name="style1487288562020 2" xfId="505" xr:uid="{CDADA0F1-822E-4FDE-B498-E9227D40351A}"/>
    <cellStyle name="style1487288562020 3" xfId="666" xr:uid="{1B412223-9A7D-4AD6-9A18-7C98C2FE78EA}"/>
    <cellStyle name="style1487288562076" xfId="336" xr:uid="{1743B142-2ED2-4E98-9012-BB29306F37F4}"/>
    <cellStyle name="style1487288562076 2" xfId="506" xr:uid="{07265950-CF67-4906-AC8B-C5F132CE5C23}"/>
    <cellStyle name="style1487288562076 3" xfId="667" xr:uid="{331F8499-684E-4CC7-9118-D17773B42BA6}"/>
    <cellStyle name="style1487288562131" xfId="337" xr:uid="{E40998D9-34C3-4EB4-A64A-1403FE30F8E9}"/>
    <cellStyle name="style1487288562131 2" xfId="507" xr:uid="{3EEF1675-A5CC-413E-9F35-E57B11F6B084}"/>
    <cellStyle name="style1487288562131 3" xfId="668" xr:uid="{82120413-0C3C-4FB8-9A51-E80C6A677E3A}"/>
    <cellStyle name="style1487288562171" xfId="338" xr:uid="{D13B3E44-6CBF-4C9F-A862-1733581B7449}"/>
    <cellStyle name="style1487288562171 2" xfId="508" xr:uid="{A49AB51A-BE36-4719-BFC0-FAEB0DE91451}"/>
    <cellStyle name="style1487288562171 3" xfId="669" xr:uid="{F7BD6FD7-98CB-4AFA-8551-29235A0A46CC}"/>
    <cellStyle name="style1487288562280" xfId="339" xr:uid="{5620CDC2-EA65-48D1-8D96-4969817CB652}"/>
    <cellStyle name="style1487288562280 2" xfId="509" xr:uid="{97A7B883-EA8E-473A-AAE5-D94E82386B56}"/>
    <cellStyle name="style1487288562280 3" xfId="670" xr:uid="{9D34CDA5-521D-4311-896B-6FCB737CCC3F}"/>
    <cellStyle name="style1487288562359" xfId="340" xr:uid="{052FBAF1-7701-43AC-924F-C79EC384BEF3}"/>
    <cellStyle name="style1487288562359 2" xfId="510" xr:uid="{8364DD78-D00A-427A-B030-171809998ACB}"/>
    <cellStyle name="style1487288562359 3" xfId="671" xr:uid="{468CED9A-32D8-47B3-9BC8-96CF98C9EB1A}"/>
    <cellStyle name="style1489520248207" xfId="341" xr:uid="{1A20F555-77D9-4E46-8810-891521DEF2F7}"/>
    <cellStyle name="style1489520248207 2" xfId="511" xr:uid="{C5350FEA-272F-4DCB-A50E-78EE53E15BFD}"/>
    <cellStyle name="style1489520248207 3" xfId="672" xr:uid="{E5953EAB-4C12-41E3-8E8B-963A6D2C5E76}"/>
    <cellStyle name="style1489527367517" xfId="342" xr:uid="{A46EBC93-61A6-4F4C-8F7D-16C8D1A67EC4}"/>
    <cellStyle name="style1489527367517 2" xfId="512" xr:uid="{778FE43F-D2CA-4130-9955-ECD4D869FE4C}"/>
    <cellStyle name="style1489527367517 3" xfId="673" xr:uid="{34ED3773-6347-4909-B8A9-69BA04DA8F9E}"/>
    <cellStyle name="style1489527367579" xfId="343" xr:uid="{E5653FED-7C0F-4044-94AF-22B53DDE02FE}"/>
    <cellStyle name="style1489527367579 2" xfId="513" xr:uid="{164FBE6F-022D-44D9-BE9F-FA25B811925C}"/>
    <cellStyle name="style1489527367579 3" xfId="674" xr:uid="{3A58E595-B6B2-4345-B301-185C12D914BA}"/>
    <cellStyle name="style1489527367620" xfId="344" xr:uid="{C54A24F3-4D20-4687-9BBB-54E745EA4DA8}"/>
    <cellStyle name="style1489527367620 2" xfId="514" xr:uid="{70E8B632-5F21-461A-9F9A-0F2574626463}"/>
    <cellStyle name="style1489527367620 3" xfId="675" xr:uid="{4A34686B-7F49-4A0A-9CDC-27C6719268BA}"/>
    <cellStyle name="style1489527367680" xfId="345" xr:uid="{2271F06B-4EB1-4C0C-BE9D-AAD818C444A0}"/>
    <cellStyle name="style1489527367680 2" xfId="515" xr:uid="{36B75B96-33D7-4C57-8F23-2C36BAB2BC0F}"/>
    <cellStyle name="style1489527367680 3" xfId="676" xr:uid="{80417C48-7365-409D-AB2D-C805DBAFF8FA}"/>
    <cellStyle name="style1489527367739" xfId="346" xr:uid="{313948D6-4823-4A32-B2D7-EB097AFC58ED}"/>
    <cellStyle name="style1489527367739 2" xfId="516" xr:uid="{A3EA69C9-0C1C-4247-AC07-A7DFB59398DF}"/>
    <cellStyle name="style1489527367739 3" xfId="677" xr:uid="{A38F9BA4-7A57-4249-8C42-028153004403}"/>
    <cellStyle name="style1489527367796" xfId="347" xr:uid="{FFC5DA37-22FA-433B-8E82-DAA0010021E1}"/>
    <cellStyle name="style1489527367796 2" xfId="517" xr:uid="{ED393EEB-223D-47D3-8305-BA94415C5965}"/>
    <cellStyle name="style1489527367796 3" xfId="678" xr:uid="{BE09E027-A99F-4DA5-9F60-D70776083B05}"/>
    <cellStyle name="style1489527367843" xfId="348" xr:uid="{9157265B-E64A-448B-A2C8-C11FE475B55E}"/>
    <cellStyle name="style1489527367843 2" xfId="518" xr:uid="{91091596-2E6E-4B45-9E16-06069830B9BF}"/>
    <cellStyle name="style1489527367843 3" xfId="679" xr:uid="{1D8866A2-9B07-43A5-92B9-A5B67E3B72E6}"/>
    <cellStyle name="style1489527367907" xfId="349" xr:uid="{E4DD2406-F5CA-4D9C-A4A1-8178A7DE9F93}"/>
    <cellStyle name="style1489527367907 2" xfId="519" xr:uid="{976D66EB-F6D5-4596-BB4E-998CA82DB1EB}"/>
    <cellStyle name="style1489527367907 3" xfId="680" xr:uid="{C5402337-2FB6-4572-AFDA-761D24DF3206}"/>
    <cellStyle name="style1489527367962" xfId="350" xr:uid="{E1F9E73D-CCF1-4E3F-9BB7-A8CE92E80A5C}"/>
    <cellStyle name="style1489527367962 2" xfId="520" xr:uid="{87850BF5-F1FD-48B0-9B2F-D742D917E2CE}"/>
    <cellStyle name="style1489527367962 3" xfId="681" xr:uid="{6AB26C69-13C5-467E-B1EF-7130A54235F6}"/>
    <cellStyle name="style1489527368024" xfId="351" xr:uid="{070F0546-B5C3-4E9A-91B5-BC4B2C41D9A9}"/>
    <cellStyle name="style1489527368024 2" xfId="521" xr:uid="{FBA6371C-71DC-4456-8D08-F8153BCE446E}"/>
    <cellStyle name="style1489527368024 3" xfId="682" xr:uid="{79BF7820-7F39-4FD8-885A-CD36EE56A7A7}"/>
    <cellStyle name="style1489527368080" xfId="352" xr:uid="{B39A9FC0-A093-400F-8D30-E3A939B8800B}"/>
    <cellStyle name="style1489527368080 2" xfId="522" xr:uid="{8000D211-614D-4124-931C-5E24E6303E24}"/>
    <cellStyle name="style1489527368080 3" xfId="683" xr:uid="{37AF9384-79F0-47C1-BFCE-040F8AB5F899}"/>
    <cellStyle name="style1489527368136" xfId="353" xr:uid="{1993A0E3-2872-4D44-81E4-01537857244B}"/>
    <cellStyle name="style1489527368136 2" xfId="523" xr:uid="{BE45FB9C-46DF-484E-B868-BB2EB168842E}"/>
    <cellStyle name="style1489527368136 3" xfId="684" xr:uid="{9D589E50-A251-4073-A71D-2787F8094CF7}"/>
    <cellStyle name="style1489527368191" xfId="354" xr:uid="{5A39F558-0810-4D48-9EBE-4FD583AFCE2C}"/>
    <cellStyle name="style1489527368191 2" xfId="524" xr:uid="{7BE4DF64-D0D9-4104-9B3B-B41CFBE84271}"/>
    <cellStyle name="style1489527368191 3" xfId="685" xr:uid="{265856BD-BE8E-48D9-B691-7A4BDDDA4EFE}"/>
    <cellStyle name="style1489527368245" xfId="355" xr:uid="{B6ED453D-7AE2-479C-8212-CABDB05D9275}"/>
    <cellStyle name="style1489527368245 2" xfId="525" xr:uid="{BE271C3E-78A6-414E-A953-FDB3DCF2159E}"/>
    <cellStyle name="style1489527368245 3" xfId="686" xr:uid="{BF76D5A8-63F9-4AB9-B6C8-DF5FC3796243}"/>
    <cellStyle name="style1489527368306" xfId="356" xr:uid="{31AF91E2-93D7-45C3-BBD8-3CA0848461E1}"/>
    <cellStyle name="style1489527368306 2" xfId="526" xr:uid="{80D3EE0A-C8B3-4AEC-908A-4B61E063E60D}"/>
    <cellStyle name="style1489527368306 3" xfId="687" xr:uid="{A2244132-CC65-4D1D-889E-F0C49D209B99}"/>
    <cellStyle name="style1489527368345" xfId="357" xr:uid="{0D684B20-B235-441D-8155-1E0278E6B108}"/>
    <cellStyle name="style1489527368345 2" xfId="527" xr:uid="{5882FCDA-43D6-46C1-ABC7-923C78BBEFF2}"/>
    <cellStyle name="style1489527368345 3" xfId="688" xr:uid="{BC416D26-C4FB-4E7B-B55E-4B13BD888932}"/>
    <cellStyle name="style1489527368377" xfId="358" xr:uid="{41052BFF-E427-4F10-B85A-0D5DEF2788B0}"/>
    <cellStyle name="style1489527368377 2" xfId="528" xr:uid="{715489C5-5A62-41B5-A188-130185F7E81D}"/>
    <cellStyle name="style1489527368377 3" xfId="689" xr:uid="{3FFCB99C-B600-4D20-B083-20A303C9C9FF}"/>
    <cellStyle name="style1489527368424" xfId="359" xr:uid="{69C279E0-B5BA-4C27-BDFE-8DF98249D6EA}"/>
    <cellStyle name="style1489527368424 2" xfId="529" xr:uid="{54C5719B-408F-4520-9BB3-529CDBD13A2B}"/>
    <cellStyle name="style1489527368424 3" xfId="690" xr:uid="{7A135271-D8CD-40C5-9BD6-2FE93D3299C3}"/>
    <cellStyle name="style1489527368471" xfId="360" xr:uid="{FC1F2A61-4E4C-4E72-B775-89C65A06FE34}"/>
    <cellStyle name="style1489527368471 2" xfId="530" xr:uid="{4D83EA43-B5F9-44CA-86D5-B7741CC16CDB}"/>
    <cellStyle name="style1489527368471 3" xfId="691" xr:uid="{ABC01E75-0312-4E1B-9E2D-55AD2E3EF4D5}"/>
    <cellStyle name="style1489527368502" xfId="361" xr:uid="{4C80DCAB-F75B-4135-B318-79CC84DAE371}"/>
    <cellStyle name="style1489527368502 2" xfId="531" xr:uid="{C4FD333F-EA54-4D90-8D5C-1E44182268A9}"/>
    <cellStyle name="style1489527368502 3" xfId="692" xr:uid="{7C9B2D70-E0A6-46F0-9C74-6A2E9CFB1FED}"/>
    <cellStyle name="style1489527368549" xfId="362" xr:uid="{CF5E7501-C498-4BE3-BB97-E0F7271F7AB0}"/>
    <cellStyle name="style1489527368549 2" xfId="532" xr:uid="{B15D5BB2-E45B-4371-8827-42BA572626AF}"/>
    <cellStyle name="style1489527368549 3" xfId="693" xr:uid="{8BB3838B-6EFC-466A-8BC8-68CF6540C564}"/>
    <cellStyle name="style1489527368601" xfId="363" xr:uid="{C83E20FA-81F2-4379-8A67-F0AC3E463FB7}"/>
    <cellStyle name="style1489527368601 2" xfId="533" xr:uid="{BEFF6275-95B9-41F3-B9BA-592A02EEDC21}"/>
    <cellStyle name="style1489527368601 3" xfId="694" xr:uid="{80B337A9-B78C-4023-9FC8-7ED653FB43F6}"/>
    <cellStyle name="style1489527368651" xfId="364" xr:uid="{D0C60B66-CA2A-48B3-914B-EF7D8A49FCD6}"/>
    <cellStyle name="style1489527368651 2" xfId="534" xr:uid="{B5192F25-3C36-43AA-B741-27382FA8D846}"/>
    <cellStyle name="style1489527368651 3" xfId="695" xr:uid="{88061046-E766-466C-878F-77B8735ACC6C}"/>
    <cellStyle name="style1489527368728" xfId="365" xr:uid="{4E50F187-74D9-476C-A171-113A17894AEA}"/>
    <cellStyle name="style1489527368728 2" xfId="535" xr:uid="{8E8F30B7-DB20-437F-9A1E-FB94898D89B8}"/>
    <cellStyle name="style1489527368728 3" xfId="696" xr:uid="{580815E8-C0AE-4A68-9BE2-BD419B3258C7}"/>
    <cellStyle name="style1489527368790" xfId="366" xr:uid="{6684BA22-0120-423D-994F-24D386E56C7C}"/>
    <cellStyle name="style1489527368790 2" xfId="536" xr:uid="{FD8A612E-BEDA-4F31-B047-1A877DAC80E4}"/>
    <cellStyle name="style1489527368790 3" xfId="697" xr:uid="{BB9545DD-BDA8-47AB-8A7B-514243C8C819}"/>
    <cellStyle name="style1489527368849" xfId="367" xr:uid="{1D2CCA85-14C9-4187-AD5A-F2FFC1B125B4}"/>
    <cellStyle name="style1489527368849 2" xfId="537" xr:uid="{BD51D361-3EC2-4802-A430-A3BCED84B4A9}"/>
    <cellStyle name="style1489527368849 3" xfId="698" xr:uid="{BEDE422A-38C7-40B7-ABE5-428829EF4F09}"/>
    <cellStyle name="style1489527368910" xfId="368" xr:uid="{EC933E2D-C10A-46A0-8228-B02705F4D3F8}"/>
    <cellStyle name="style1489527368910 2" xfId="538" xr:uid="{E609E07B-7B8A-4993-96F4-0A9741940F42}"/>
    <cellStyle name="style1489527368910 3" xfId="699" xr:uid="{E9EDEB9C-B910-485F-AD33-1D9073E2ECEA}"/>
    <cellStyle name="style1489527368963" xfId="369" xr:uid="{C705C51B-88D2-43A0-B87A-D14A61604607}"/>
    <cellStyle name="style1489527368963 2" xfId="539" xr:uid="{603C2AD9-1C75-4678-B5DA-C5F5F75CA3D0}"/>
    <cellStyle name="style1489527368963 3" xfId="700" xr:uid="{66043EEA-B938-4343-9E1D-270DD6C19BC8}"/>
    <cellStyle name="style1489527369019" xfId="370" xr:uid="{F69E954F-EADD-4CE0-9EE4-F75C4D44E7C3}"/>
    <cellStyle name="style1489527369019 2" xfId="540" xr:uid="{6927360C-B60D-48C3-8BAD-2DAEBB24A528}"/>
    <cellStyle name="style1489527369019 3" xfId="701" xr:uid="{0AC7CE06-CCA4-4B38-9A72-7C21561544B8}"/>
    <cellStyle name="style1489527369047" xfId="371" xr:uid="{FB2DEA5D-DD10-45D4-BF78-FFCB6086B48F}"/>
    <cellStyle name="style1489527369047 2" xfId="541" xr:uid="{0038CC45-4541-4F0C-AEDD-6F1EC1C3693D}"/>
    <cellStyle name="style1489527369047 3" xfId="702" xr:uid="{7DBEAB40-D7A1-4AA6-8890-64E8443D5CF1}"/>
    <cellStyle name="style1489527369109" xfId="372" xr:uid="{588AF095-64B4-4250-97C2-99EFF4854545}"/>
    <cellStyle name="style1489527369109 2" xfId="542" xr:uid="{77E1356B-95E1-4A30-A4D6-1643CDAE04FA}"/>
    <cellStyle name="style1489527369109 3" xfId="703" xr:uid="{FBCDEBE9-77E9-4804-A1E6-00EDCD65FE59}"/>
    <cellStyle name="style1489527369140" xfId="373" xr:uid="{0EB020D0-AFAC-4EC7-AF5E-A25B168B3573}"/>
    <cellStyle name="style1489527369140 2" xfId="543" xr:uid="{640CA0B5-F3DD-4F6A-9AED-94D82599B081}"/>
    <cellStyle name="style1489527369140 3" xfId="704" xr:uid="{C7A4169E-01B2-4912-AC89-4A6EEAF076F5}"/>
    <cellStyle name="style1489527369203" xfId="374" xr:uid="{186ADE10-43BD-436A-B0B4-343F97D4D263}"/>
    <cellStyle name="style1489527369203 2" xfId="544" xr:uid="{FD2B5F2E-6C16-40BC-96A1-A1BFFAB2CB21}"/>
    <cellStyle name="style1489527369203 3" xfId="705" xr:uid="{2528B7B8-0FB1-424C-AB29-7376F6BE9405}"/>
    <cellStyle name="style1489527369249" xfId="291" xr:uid="{FB2C7F48-3108-4D49-8C7A-8C241E34CA61}"/>
    <cellStyle name="style1489527369249 2" xfId="375" xr:uid="{740B083D-E959-45A0-8FCA-F2B84B8FA708}"/>
    <cellStyle name="style1489527369249 3" xfId="545" xr:uid="{D48065DD-F2AE-4B2E-928D-8316AA1FF9CB}"/>
    <cellStyle name="style1489527369249 4" xfId="706" xr:uid="{12C3AD6D-AAB1-4B76-9AC6-98B922BFAF02}"/>
    <cellStyle name="style1489527369284" xfId="376" xr:uid="{92771F5C-CB24-4AAE-9B3B-A0DEC989DF6C}"/>
    <cellStyle name="style1489527369284 2" xfId="546" xr:uid="{AE178C48-EC7A-43DF-9DCB-D0505110BD8A}"/>
    <cellStyle name="style1489527369284 3" xfId="707" xr:uid="{4641CAF8-811F-4295-901A-921E843C8652}"/>
    <cellStyle name="style1489527369384" xfId="377" xr:uid="{648A625E-6F4B-4554-A2E3-65AF970C4BAC}"/>
    <cellStyle name="style1489527369384 2" xfId="547" xr:uid="{F1E3F9A9-D9D8-45D9-9988-47BAFF040CD0}"/>
    <cellStyle name="style1489527369384 3" xfId="708" xr:uid="{BEEB3E3C-8A00-477E-AE8E-2ADF2DE873AB}"/>
    <cellStyle name="style1489527369464" xfId="378" xr:uid="{91D32F8A-9DD8-4178-9DCD-1340C507B7E1}"/>
    <cellStyle name="style1489527369464 2" xfId="548" xr:uid="{71F2EB79-8029-4C69-8966-F9F2982E3CAF}"/>
    <cellStyle name="style1489527369464 3" xfId="709" xr:uid="{83714549-D188-491C-897F-CAF3707C552F}"/>
    <cellStyle name="style1489532287060" xfId="379" xr:uid="{76101573-3906-42F6-A408-302C5E8DF22B}"/>
    <cellStyle name="style1489532287060 2" xfId="549" xr:uid="{64CC5791-7C02-4AAB-945D-640B09A65A83}"/>
    <cellStyle name="style1489532287060 3" xfId="710" xr:uid="{BC097675-2CE9-4EB3-AA92-F271C795CC48}"/>
    <cellStyle name="style1489532287123" xfId="380" xr:uid="{1315DC03-64DE-4969-9361-BDCDB49441FF}"/>
    <cellStyle name="style1489532287123 2" xfId="550" xr:uid="{8F919AAA-38CE-40FA-8913-C28CB3D5F368}"/>
    <cellStyle name="style1489532287123 3" xfId="711" xr:uid="{F1B2423A-3E41-42D4-9E13-6D841C9A0B70}"/>
    <cellStyle name="style1489532287170" xfId="381" xr:uid="{A498B61C-FF54-4808-882D-037BCC75973C}"/>
    <cellStyle name="style1489532287170 2" xfId="551" xr:uid="{8E93E31A-FE0A-42C2-B7BD-8B5B88E6A52A}"/>
    <cellStyle name="style1489532287170 3" xfId="712" xr:uid="{491077E8-F15A-4E94-84A4-55F3BECC77ED}"/>
    <cellStyle name="style1489532287216" xfId="382" xr:uid="{EAD8EBE2-54F5-46C7-A98A-9E3C639CBE4A}"/>
    <cellStyle name="style1489532287216 2" xfId="552" xr:uid="{3AC7DD0D-55BC-4CEE-9D1B-984EFD658612}"/>
    <cellStyle name="style1489532287216 3" xfId="713" xr:uid="{4E863A25-621C-4FCC-AD1E-FDEC53EA0AFE}"/>
    <cellStyle name="style1489532287263" xfId="383" xr:uid="{9179E41A-B78A-4480-8536-47F632E142EB}"/>
    <cellStyle name="style1489532287263 2" xfId="553" xr:uid="{A4FCC60D-57D4-4CB2-9C12-B56B690137CF}"/>
    <cellStyle name="style1489532287263 3" xfId="714" xr:uid="{B032498F-0FD9-4DCD-848C-4407A303CB44}"/>
    <cellStyle name="style1489532287326" xfId="384" xr:uid="{DF0BBF92-E813-4C4E-8C49-833A6E595ED3}"/>
    <cellStyle name="style1489532287326 2" xfId="554" xr:uid="{5AC239DC-5822-4F35-BF84-A79122A867EE}"/>
    <cellStyle name="style1489532287326 3" xfId="715" xr:uid="{9F125C46-FF74-472B-BA0B-4705236715FB}"/>
    <cellStyle name="style1489532287357" xfId="385" xr:uid="{86F62DB4-AC80-4F58-BF4E-86B4AE379EAF}"/>
    <cellStyle name="style1489532287357 2" xfId="555" xr:uid="{AC2A1A42-2D6F-4A01-8058-EF51B420BD47}"/>
    <cellStyle name="style1489532287357 3" xfId="716" xr:uid="{C0EE8BA0-28BA-46AD-8B29-727D696C4B4A}"/>
    <cellStyle name="style1489532287420" xfId="386" xr:uid="{2F0F2BDF-AABE-4A47-8BFA-0E32B9C72CF8}"/>
    <cellStyle name="style1489532287420 2" xfId="556" xr:uid="{C6661A1F-3B5E-4BA6-B455-A6D84EF242FB}"/>
    <cellStyle name="style1489532287420 3" xfId="717" xr:uid="{430DDCAD-4200-434F-8684-206C9263F271}"/>
    <cellStyle name="style1489532287466" xfId="387" xr:uid="{34B3A197-8E22-4DAD-B49C-9CE6A7F3AE53}"/>
    <cellStyle name="style1489532287466 2" xfId="557" xr:uid="{D7DE7454-93EE-4D58-9B6E-CEA35233AF61}"/>
    <cellStyle name="style1489532287466 3" xfId="718" xr:uid="{C562B0E4-E3C0-4D2A-9001-5495EF14884C}"/>
    <cellStyle name="style1489532287529" xfId="388" xr:uid="{D8CD5C89-AE28-4D3F-8958-3AE91169FDBD}"/>
    <cellStyle name="style1489532287529 2" xfId="558" xr:uid="{8D3C07E2-4E54-4659-9AD2-9C0754A2316F}"/>
    <cellStyle name="style1489532287529 3" xfId="719" xr:uid="{9AFF1002-8A59-4E12-96D1-E186B6ECC83C}"/>
    <cellStyle name="style1489532287591" xfId="389" xr:uid="{B4992CD1-D3ED-411B-B691-8DB0D8408E73}"/>
    <cellStyle name="style1489532287591 2" xfId="559" xr:uid="{B66797D4-B28F-4334-95FC-135EDB065450}"/>
    <cellStyle name="style1489532287591 3" xfId="720" xr:uid="{30F622AF-F1D9-427C-B1AF-7E67AD133EB2}"/>
    <cellStyle name="style1489532287638" xfId="390" xr:uid="{10820B33-A15C-4BF8-AD86-B02D0A88662C}"/>
    <cellStyle name="style1489532287638 2" xfId="560" xr:uid="{44ED7F94-3768-4F01-B318-B03A048530E9}"/>
    <cellStyle name="style1489532287638 3" xfId="721" xr:uid="{86792FE2-4BA8-442E-B498-3B6D882D260E}"/>
    <cellStyle name="style1489532287685" xfId="391" xr:uid="{2DF003D4-A4C4-440F-B4C2-98BBC7B99411}"/>
    <cellStyle name="style1489532287685 2" xfId="561" xr:uid="{C9A905E1-3507-4D71-8823-B63E7183422F}"/>
    <cellStyle name="style1489532287685 3" xfId="722" xr:uid="{39157AC8-F5B1-4B97-BF7E-9DFC963C35E7}"/>
    <cellStyle name="style1489532287748" xfId="392" xr:uid="{1F36A65F-E13B-4667-94BC-96751039D1CF}"/>
    <cellStyle name="style1489532287748 2" xfId="562" xr:uid="{3D59FCAC-7C93-4A58-88EE-CA1585EC38ED}"/>
    <cellStyle name="style1489532287748 3" xfId="723" xr:uid="{68CB35B5-23F0-4C05-B7E5-180652EDA2AA}"/>
    <cellStyle name="style1489532287795" xfId="393" xr:uid="{B4B4C7DA-96A9-47E1-98FD-69BE317E083C}"/>
    <cellStyle name="style1489532287795 2" xfId="563" xr:uid="{2E713A6A-811A-45D2-9817-CB26BA12D9A8}"/>
    <cellStyle name="style1489532287795 3" xfId="724" xr:uid="{8B476D2E-190D-4727-9E73-0581B3697A50}"/>
    <cellStyle name="style1489532287842" xfId="394" xr:uid="{C8AE688B-6BD3-45CC-8AC1-3382901D4BF1}"/>
    <cellStyle name="style1489532287842 2" xfId="564" xr:uid="{41C01533-182C-45BE-94E1-20FEA53B6D58}"/>
    <cellStyle name="style1489532287842 3" xfId="725" xr:uid="{F2432D3B-9FA2-46D7-8BE5-E3094C9D9DB2}"/>
    <cellStyle name="style1489532287873" xfId="395" xr:uid="{3C994619-37C0-4A48-804A-19CA15C85A49}"/>
    <cellStyle name="style1489532287873 2" xfId="565" xr:uid="{F30D3E27-27DA-499C-99B6-E7DF900ED5FB}"/>
    <cellStyle name="style1489532287873 3" xfId="726" xr:uid="{E1545B27-9DAD-4E49-9816-03C9D1B056F6}"/>
    <cellStyle name="style1489532287935" xfId="396" xr:uid="{7FC3906A-B6E0-4996-8E88-1D8E26F8A419}"/>
    <cellStyle name="style1489532287935 2" xfId="566" xr:uid="{B9DC199C-B7E9-46B9-AEB8-E5C8676815CE}"/>
    <cellStyle name="style1489532287935 3" xfId="727" xr:uid="{B1A295E0-B576-4665-AAC4-F19ED66D52DC}"/>
    <cellStyle name="style1489532287967" xfId="397" xr:uid="{97454A39-CE40-4471-9393-D72F535E3C31}"/>
    <cellStyle name="style1489532287967 2" xfId="567" xr:uid="{EDD001F9-F71B-4466-994F-2FC1731BF8E6}"/>
    <cellStyle name="style1489532287967 3" xfId="728" xr:uid="{DDEFA208-1FF4-48A5-B3A1-0CE431C94C51}"/>
    <cellStyle name="style1489532288013" xfId="398" xr:uid="{E48AB307-912F-4EAA-8A84-D5EE6C146D24}"/>
    <cellStyle name="style1489532288013 2" xfId="568" xr:uid="{A4546BA2-1EAE-4FD6-8467-A203F113E70C}"/>
    <cellStyle name="style1489532288013 3" xfId="729" xr:uid="{160FC0EF-0D5E-4037-96AF-AC3286F933DF}"/>
    <cellStyle name="style1489532288060" xfId="399" xr:uid="{6D93DE9B-2A8B-40E5-A62A-ADA46BB535C9}"/>
    <cellStyle name="style1489532288060 2" xfId="569" xr:uid="{F516E055-0195-4B06-98DD-3F210EA5BB10}"/>
    <cellStyle name="style1489532288060 3" xfId="730" xr:uid="{930CCAAE-D6E1-45B9-A381-190AD3E2A6E9}"/>
    <cellStyle name="style1489532288107" xfId="400" xr:uid="{27BA4600-C081-484C-A7A7-A0A95E0A37B3}"/>
    <cellStyle name="style1489532288107 2" xfId="570" xr:uid="{1F1DA296-28BF-45EA-9F0F-993AB6BEACC2}"/>
    <cellStyle name="style1489532288107 3" xfId="731" xr:uid="{7FA6A2A9-5504-4BE2-8386-591E463EBDAB}"/>
    <cellStyle name="style1489532288170" xfId="401" xr:uid="{25A256F7-3BD1-4A93-8607-896304287DB1}"/>
    <cellStyle name="style1489532288170 2" xfId="571" xr:uid="{85133AD0-80F5-4E07-95C2-2105CAA37CC2}"/>
    <cellStyle name="style1489532288170 3" xfId="732" xr:uid="{62FC13DF-779E-4F4D-B6EE-8E3BE4436116}"/>
    <cellStyle name="style1489532288217" xfId="402" xr:uid="{E1DC1C0F-8289-4015-9F93-B1C429BC81EB}"/>
    <cellStyle name="style1489532288217 2" xfId="572" xr:uid="{9857CE2D-3938-438C-8AE7-52BE7F378ACA}"/>
    <cellStyle name="style1489532288217 3" xfId="733" xr:uid="{638DC802-0A5D-4CC4-AB11-51BCC6F313C8}"/>
    <cellStyle name="style1489532288263" xfId="403" xr:uid="{D0765CC7-8306-44EA-84AE-0DE1F02AEE27}"/>
    <cellStyle name="style1489532288263 2" xfId="573" xr:uid="{F73998E1-AB36-4AEE-9F04-32210E29BB23}"/>
    <cellStyle name="style1489532288263 3" xfId="734" xr:uid="{6200AF92-E576-450A-8E79-BBCF2C28809D}"/>
    <cellStyle name="style1489532288342" xfId="404" xr:uid="{B632FC30-079E-4C84-BE2B-A52DEEB57CD0}"/>
    <cellStyle name="style1489532288342 2" xfId="574" xr:uid="{C0CA5185-DAE6-4F8B-9484-3FEB9BA9BC89}"/>
    <cellStyle name="style1489532288342 3" xfId="735" xr:uid="{092F106D-2D9C-434C-A45C-F84A97D242D2}"/>
    <cellStyle name="style1489532288388" xfId="405" xr:uid="{04D88330-666F-47C0-BA62-3E48540ED5D9}"/>
    <cellStyle name="style1489532288388 2" xfId="575" xr:uid="{8FA43EF1-3E9D-4874-8656-24198A5B13FF}"/>
    <cellStyle name="style1489532288388 3" xfId="736" xr:uid="{A0F02846-24E7-47D8-B144-C552AD798738}"/>
    <cellStyle name="style1489532288451" xfId="406" xr:uid="{B0813953-1C44-4050-9BE3-2A3F08F1D110}"/>
    <cellStyle name="style1489532288451 2" xfId="576" xr:uid="{807ED77A-EF4B-4EAC-A0E6-D02F8FFA976F}"/>
    <cellStyle name="style1489532288451 3" xfId="737" xr:uid="{B5DCB894-B07F-4CB7-B379-3D9278931F2F}"/>
    <cellStyle name="style1489532288498" xfId="407" xr:uid="{9C55AB75-2356-48AB-A094-FF04D9856DE4}"/>
    <cellStyle name="style1489532288498 2" xfId="577" xr:uid="{B14E9741-FE50-411A-903F-70292A2BABEF}"/>
    <cellStyle name="style1489532288498 3" xfId="738" xr:uid="{AE92C054-01A3-4E2C-8A3B-20650E51BCA3}"/>
    <cellStyle name="style1489532288529" xfId="408" xr:uid="{37F12620-BD96-4752-9004-EC5DDD39B502}"/>
    <cellStyle name="style1489532288529 2" xfId="578" xr:uid="{715C7D80-C3BD-431D-B6C2-DD3CCB8A3D6C}"/>
    <cellStyle name="style1489532288529 3" xfId="739" xr:uid="{2503BF09-7C50-499A-AA75-6D8030C76097}"/>
    <cellStyle name="style1489532288592" xfId="409" xr:uid="{A37A7D5E-30F8-473F-AA2B-E43B1EB2A6C8}"/>
    <cellStyle name="style1489532288592 2" xfId="579" xr:uid="{F55B8C1A-BD1A-4064-B72D-4F0917B98E2F}"/>
    <cellStyle name="style1489532288592 3" xfId="740" xr:uid="{18E80631-454E-4D99-AF58-70B4D9BDD50E}"/>
    <cellStyle name="style1489532288623" xfId="410" xr:uid="{37DE9C82-A6F8-4182-B1FB-26605D59B3C3}"/>
    <cellStyle name="style1489532288623 2" xfId="580" xr:uid="{896E80D1-C0C5-423A-82A1-91B8385D575E}"/>
    <cellStyle name="style1489532288623 3" xfId="741" xr:uid="{4781D7F8-C3D3-48C0-8FC7-17F7A88B5921}"/>
    <cellStyle name="style1489532288685" xfId="411" xr:uid="{EC067194-18CA-4F0E-8676-F064F0F50B0E}"/>
    <cellStyle name="style1489532288685 2" xfId="581" xr:uid="{5CD33997-8158-41E8-9ACF-E5355C9DFEAE}"/>
    <cellStyle name="style1489532288685 3" xfId="742" xr:uid="{4BB02CD4-F3D4-428B-AF1B-ABB25FD49709}"/>
    <cellStyle name="style1489532288732" xfId="292" xr:uid="{7AEDC088-45E1-490C-B137-4941FFB7B2FD}"/>
    <cellStyle name="style1489532288732 2" xfId="412" xr:uid="{DAA922AE-A79B-40E1-9AF4-20ED413A4A23}"/>
    <cellStyle name="style1489532288732 3" xfId="582" xr:uid="{BFF8DDC9-78B9-4E37-8A75-40B0F31447AD}"/>
    <cellStyle name="style1489532288732 4" xfId="743" xr:uid="{5F472340-CC0B-4203-9241-9B3BCC2B5B94}"/>
    <cellStyle name="style1489532288779" xfId="413" xr:uid="{A919E16F-A83D-483C-A2D2-18FEB7195341}"/>
    <cellStyle name="style1489532288779 2" xfId="583" xr:uid="{3C27A70B-FA87-42DC-9126-C4003F6FDF06}"/>
    <cellStyle name="style1489532288779 3" xfId="744" xr:uid="{1B0956CF-1149-422D-9EF6-41E98CE26F4A}"/>
    <cellStyle name="style1489532288873" xfId="414" xr:uid="{5B8AD5CA-99CE-4AF2-A712-181004377C26}"/>
    <cellStyle name="style1489532288873 2" xfId="584" xr:uid="{7101DD33-A1CF-4F7B-B65D-5B51FDDBFF0D}"/>
    <cellStyle name="style1489532288873 3" xfId="745" xr:uid="{27C9AD7D-D672-4ACD-A192-18B509B68B6B}"/>
    <cellStyle name="style1489532288951" xfId="415" xr:uid="{4BE2836B-2810-4DA7-B395-EB18168217F4}"/>
    <cellStyle name="style1489532288951 2" xfId="585" xr:uid="{1065329C-29A8-45CB-BFC6-52B1ABE24BE7}"/>
    <cellStyle name="style1489532288951 3" xfId="746" xr:uid="{F1712D57-D08D-447E-8763-7DD5623DBD13}"/>
    <cellStyle name="style1494347146459" xfId="416" xr:uid="{C5A0720A-BDBC-4FFE-A835-E3F332ED3258}"/>
    <cellStyle name="style1494347146459 2" xfId="586" xr:uid="{693E2617-871A-4611-B1AB-D02A8958EFF7}"/>
    <cellStyle name="style1494347146459 3" xfId="747" xr:uid="{B19290E7-3D52-4D7A-B5AE-806FE41696A6}"/>
    <cellStyle name="style1525104927260" xfId="587" xr:uid="{9B14F429-D93D-4A08-88D9-A6F080317D0D}"/>
    <cellStyle name="style1525104927260 2" xfId="748" xr:uid="{7DBCAC8F-980A-4AFA-87ED-630B244BD54E}"/>
    <cellStyle name="style1525104927347" xfId="588" xr:uid="{E5B7CC8C-0D17-447F-9DD9-D421037FF13C}"/>
    <cellStyle name="style1525104927347 2" xfId="749" xr:uid="{8FD6364D-42E8-4853-80AB-EC63EDDBFF46}"/>
    <cellStyle name="style1525104927448" xfId="589" xr:uid="{D36D4AE1-C04E-4CAA-B255-2E54CAF5588F}"/>
    <cellStyle name="style1525104927448 2" xfId="750" xr:uid="{AF90E1FE-B513-4987-8B3F-A4F1D4095744}"/>
    <cellStyle name="style1525104927504" xfId="590" xr:uid="{4F3375FC-C5B9-4F4B-8BDD-35654D19E2B3}"/>
    <cellStyle name="style1525104927504 2" xfId="751" xr:uid="{C331C15B-B908-40A1-A407-A3EAC07E8F37}"/>
    <cellStyle name="style1525104927577" xfId="591" xr:uid="{AD0CAB9F-E785-4677-9A50-3023D8C9E514}"/>
    <cellStyle name="style1525104927577 2" xfId="752" xr:uid="{96A44B3C-97A5-43DB-9B11-C502EEA8A100}"/>
    <cellStyle name="style1525104927623" xfId="592" xr:uid="{7F1C6F6E-374E-4B2C-A20E-FE2B08739A01}"/>
    <cellStyle name="style1525104927623 2" xfId="753" xr:uid="{3593AAC6-B048-4F29-81AA-66859ECB5606}"/>
    <cellStyle name="style1525104927686" xfId="593" xr:uid="{2E5E8662-D2F1-4BAD-BB30-7BEDB0329503}"/>
    <cellStyle name="style1525104927686 2" xfId="754" xr:uid="{BD4FB09C-D339-49D0-A449-F07AD37CBE5A}"/>
    <cellStyle name="style1525104927739" xfId="594" xr:uid="{8A6C8B40-0E1D-4434-916F-6D8FCF958BE9}"/>
    <cellStyle name="style1525104927739 2" xfId="755" xr:uid="{6181A5EB-A6EA-4398-935D-72A305F41FCA}"/>
    <cellStyle name="style1525104927792" xfId="595" xr:uid="{0A82BC78-D294-4909-81FB-68E4826ABC55}"/>
    <cellStyle name="style1525104927792 2" xfId="756" xr:uid="{4D67FA58-B317-47D9-9151-BB66963B992D}"/>
    <cellStyle name="style1525104927846" xfId="596" xr:uid="{2CDE6264-205A-40D0-9A0F-DCAAB8F29F72}"/>
    <cellStyle name="style1525104927846 2" xfId="757" xr:uid="{4C643885-CD9A-4DB7-830C-687A9F4D7418}"/>
    <cellStyle name="style1525104927900" xfId="597" xr:uid="{C2EC63A8-AB24-4B52-BECB-37A113F0847A}"/>
    <cellStyle name="style1525104927900 2" xfId="758" xr:uid="{5702F982-CA29-49A7-8DF3-73A4D39F7A3F}"/>
    <cellStyle name="style1525104927958" xfId="598" xr:uid="{183A267D-6E39-4D49-9D2F-3CC6E47D9A4E}"/>
    <cellStyle name="style1525104927958 2" xfId="759" xr:uid="{D3139DD5-3771-4D97-B947-9BFD914BC712}"/>
    <cellStyle name="style1525104928012" xfId="599" xr:uid="{281921DE-3057-4E42-9413-E29B21D0E2A9}"/>
    <cellStyle name="style1525104928012 2" xfId="760" xr:uid="{65527194-2651-49D6-A84E-48A90898B55B}"/>
    <cellStyle name="style1525104928067" xfId="600" xr:uid="{5F649712-85FA-4DAA-890F-526E18844331}"/>
    <cellStyle name="style1525104928067 2" xfId="761" xr:uid="{9E92EDDB-7B2E-4BEF-8C24-4C91372E64FF}"/>
    <cellStyle name="style1525104928108" xfId="601" xr:uid="{F927F939-A6D1-4224-8E52-1C2B4FBEF7B3}"/>
    <cellStyle name="style1525104928108 2" xfId="762" xr:uid="{E392506C-0DE2-447A-B289-AFEEBBBF3603}"/>
    <cellStyle name="style1525104928355" xfId="602" xr:uid="{A7EEE776-86CA-4DB9-8E61-53AD7D279EFC}"/>
    <cellStyle name="style1525104928355 2" xfId="763" xr:uid="{15138B29-5B52-4449-9093-52DDE5625D86}"/>
    <cellStyle name="style1525104928506" xfId="603" xr:uid="{75878D4B-D980-4608-8851-13A23F5FCDEB}"/>
    <cellStyle name="style1525104928506 2" xfId="764" xr:uid="{3196EB6E-B658-4FEB-B951-4E29FFE94E9C}"/>
    <cellStyle name="style1525104928891" xfId="604" xr:uid="{F247DE45-21EF-4631-854E-75DF66E22DBE}"/>
    <cellStyle name="style1525104928891 2" xfId="765" xr:uid="{F1CE9387-74F9-436A-986A-A037F2CC0F4D}"/>
    <cellStyle name="style1525104928943" xfId="605" xr:uid="{BEC2A097-5DCB-49EA-A864-94AAC6861558}"/>
    <cellStyle name="style1525104928943 2" xfId="766" xr:uid="{AD492296-8910-417C-A226-4FB995FAD375}"/>
    <cellStyle name="style1525104929496" xfId="606" xr:uid="{B936D8A9-EAA2-448B-91B7-787BF7A44691}"/>
    <cellStyle name="style1525104929496 2" xfId="767" xr:uid="{11EDFF61-D79C-4BD6-8F57-F814840E5EFC}"/>
    <cellStyle name="style1525104929537" xfId="607" xr:uid="{CD673641-D06B-4A67-99FD-1BB2A1DF8F8D}"/>
    <cellStyle name="style1525104929537 2" xfId="768" xr:uid="{5303A4ED-C618-4AB9-B2C0-6CD7F1CEA6CB}"/>
    <cellStyle name="style1525104929576" xfId="608" xr:uid="{FF4BECEF-1166-4982-92AB-41DD5C3B4715}"/>
    <cellStyle name="style1525104929576 2" xfId="769" xr:uid="{DF2C690B-B2C5-4F56-AC21-83650E157EC1}"/>
    <cellStyle name="style1525104929617" xfId="609" xr:uid="{75893E82-8BAC-4CDD-ACE1-3938ABF400C1}"/>
    <cellStyle name="style1525104929617 2" xfId="770" xr:uid="{754ABA11-C773-4CD4-BF54-F9520A311820}"/>
    <cellStyle name="style1525104929668" xfId="610" xr:uid="{4339EEFF-F868-4DAB-8551-0E41EA4C3703}"/>
    <cellStyle name="style1525104929668 2" xfId="771" xr:uid="{8CDF2D10-8760-493E-9544-48D10DC710DF}"/>
    <cellStyle name="style1525104929720" xfId="611" xr:uid="{AE583476-AC14-4508-9858-5DF8AEBD3CF6}"/>
    <cellStyle name="style1525104929720 2" xfId="772" xr:uid="{C65B478F-E68D-47CC-AAEF-0DE5605C694D}"/>
    <cellStyle name="style1525104929772" xfId="612" xr:uid="{C8517689-29E8-4FFC-AE07-853139B31767}"/>
    <cellStyle name="style1525104929772 2" xfId="773" xr:uid="{A3D505C7-8655-4921-B43F-29FC40403BED}"/>
    <cellStyle name="style1525104929823" xfId="613" xr:uid="{8CA04520-ACFD-42C4-8D30-54898A248233}"/>
    <cellStyle name="style1525104929823 2" xfId="774" xr:uid="{01BB506F-89D2-42F1-B7E2-D6093B0BECE8}"/>
    <cellStyle name="style1525104929874" xfId="614" xr:uid="{A9414890-3B12-4ED6-9161-14F368638DCC}"/>
    <cellStyle name="style1525104929874 2" xfId="775" xr:uid="{0A381422-74A2-40D1-A6EC-19BB2238DBF7}"/>
    <cellStyle name="style1525104929926" xfId="615" xr:uid="{3F556190-B68E-45D0-B666-5E807FFE9787}"/>
    <cellStyle name="style1525104929926 2" xfId="776" xr:uid="{BA0D314F-06B7-4A25-A3B2-612ADE72367B}"/>
    <cellStyle name="style1525104929968" xfId="616" xr:uid="{EB7D1B24-3969-4581-919A-CB4FF85BF71E}"/>
    <cellStyle name="style1525104929968 2" xfId="777" xr:uid="{CBD2DB5F-D304-40CA-B0F7-151599D56542}"/>
    <cellStyle name="style1525104930020" xfId="617" xr:uid="{8DB206D1-5648-4CCF-9344-574AAACB346C}"/>
    <cellStyle name="style1525104930020 2" xfId="778" xr:uid="{0D776138-77FA-495C-825D-E38080F44372}"/>
    <cellStyle name="style1525104930061" xfId="618" xr:uid="{E490C6A5-58C9-402F-8387-353960008D1B}"/>
    <cellStyle name="style1525104930061 2" xfId="779" xr:uid="{372B97A6-3061-414B-A257-E1EE2E9C920C}"/>
    <cellStyle name="style1525104930115" xfId="619" xr:uid="{74D0C269-45D8-4997-8ABC-C97DB3DD7D89}"/>
    <cellStyle name="style1525104930115 2" xfId="780" xr:uid="{C14B65A7-D94D-415F-AE87-E1463B688E4E}"/>
    <cellStyle name="style1525104930168" xfId="620" xr:uid="{9DE19740-2077-4D3F-96F6-84C9B983F951}"/>
    <cellStyle name="style1525104930168 2" xfId="781" xr:uid="{78863506-26E8-47E6-BF25-5C474089C8F5}"/>
    <cellStyle name="style1525104930207" xfId="621" xr:uid="{0D5BBF16-9594-41BB-B34C-F5A321A84120}"/>
    <cellStyle name="style1525104930207 2" xfId="782" xr:uid="{D2B919C1-FDBD-4BBF-A3ED-C0145B95225B}"/>
    <cellStyle name="style1525104930309" xfId="622" xr:uid="{9F0F259F-EE94-4BCB-94A7-0FE3D597A3A3}"/>
    <cellStyle name="style1525104930309 2" xfId="783" xr:uid="{E02A62A1-6539-4DF5-83EF-5F96E8CBFF05}"/>
    <cellStyle name="style1525104930393" xfId="623" xr:uid="{B406C631-507A-4362-87F3-BB70F7D3D420}"/>
    <cellStyle name="style1525104930393 2" xfId="784" xr:uid="{CBFC6377-989A-4A79-BA03-A12F651C3844}"/>
    <cellStyle name="style1525104930473" xfId="624" xr:uid="{E9F43F12-D8CB-4F7B-B544-73DFE721DE5D}"/>
    <cellStyle name="style1525104930473 2" xfId="785" xr:uid="{C61D0721-DF7F-4472-9ED0-61F12B1017ED}"/>
    <cellStyle name="style1525104930517" xfId="625" xr:uid="{B88F59C3-AAA6-42A6-8EC4-8C1E9B11AF4D}"/>
    <cellStyle name="style1525104930517 2" xfId="786" xr:uid="{D5B6B244-3A06-4DCF-9B92-5B4B701FB6B6}"/>
    <cellStyle name="style1525104930561" xfId="626" xr:uid="{87C51F9C-8517-469C-A7CE-1F15AC022CA5}"/>
    <cellStyle name="style1525104930561 2" xfId="787" xr:uid="{3033550D-718B-4E82-817C-460F34B11181}"/>
    <cellStyle name="style1525104930603" xfId="627" xr:uid="{353D179E-3745-46B6-8233-AF1EBB52FDF5}"/>
    <cellStyle name="style1525104930603 2" xfId="788" xr:uid="{51E8D669-ADDB-479C-BDD1-62539CA28BEF}"/>
    <cellStyle name="Texto de advertencia 2" xfId="108" xr:uid="{073151B5-50BD-4919-9124-DE4041C7A23D}"/>
    <cellStyle name="Texto de advertencia 2 2" xfId="4677" xr:uid="{ABD9D7E9-C20D-4B1B-996E-24CE5C8A45BE}"/>
    <cellStyle name="Texto de advertencia 2 3" xfId="4676" xr:uid="{77904E38-48EE-431C-8453-B0C136AE7994}"/>
    <cellStyle name="Texto de advertencia 3" xfId="454" xr:uid="{72F02289-8F34-4423-9A33-3492C0AE99FE}"/>
    <cellStyle name="Texto de advertencia 3 2" xfId="4678" xr:uid="{06D253A1-6704-4CD7-9931-C75D1AAA478C}"/>
    <cellStyle name="Texto de advertencia 4" xfId="116" xr:uid="{38AFB912-8C03-4662-BA72-BF715A4AA42D}"/>
    <cellStyle name="Texto de advertencia 4 2" xfId="3753" xr:uid="{E1525953-FACC-46C9-A2BA-E05D8D198EC0}"/>
    <cellStyle name="Texto explicativo 2" xfId="109" xr:uid="{6D5C7E16-6F2C-4681-BA61-D71F063E75A2}"/>
    <cellStyle name="Texto explicativo 2 2" xfId="4680" xr:uid="{3AB7143D-951B-498A-B7AA-A68A48E64007}"/>
    <cellStyle name="Texto explicativo 2 3" xfId="4679" xr:uid="{7A2A0901-CC12-488C-852C-44CF4E28BCC8}"/>
    <cellStyle name="Texto explicativo 3" xfId="455" xr:uid="{17AEE010-706A-488D-87D6-4BD2E1DC58F4}"/>
    <cellStyle name="Texto explicativo 3 2" xfId="4681" xr:uid="{D214EE90-B8A2-423F-AA11-0C8471A73003}"/>
    <cellStyle name="Texto explicativo 4" xfId="3754" xr:uid="{8E6A7077-4A6A-449F-95CB-A624AEC6EA82}"/>
    <cellStyle name="Title" xfId="5365" xr:uid="{517A50E6-5315-42E9-A63D-20DBE236BFA4}"/>
    <cellStyle name="Title 2" xfId="4682" xr:uid="{E233FF1A-4D76-430C-9DE6-C789C46229CC}"/>
    <cellStyle name="TITULO - Style5" xfId="110" xr:uid="{57CC867A-2F6E-4838-9E40-79013940A57B}"/>
    <cellStyle name="TITULO - Style5 2" xfId="4683" xr:uid="{C104CBA1-A049-4FB2-A7BD-9DE1E8799C2B}"/>
    <cellStyle name="Título 1 2" xfId="111" xr:uid="{9FB68105-9356-4CEC-BE38-309136B0D8F3}"/>
    <cellStyle name="Título 1 2 2" xfId="4685" xr:uid="{E0DD77CB-5C85-417F-A5F5-853611D6DC2E}"/>
    <cellStyle name="Título 1 2 3" xfId="4684" xr:uid="{C518BC6D-0FC5-48FF-8D66-45A4D9ECF55C}"/>
    <cellStyle name="Título 1 3" xfId="456" xr:uid="{F2ED345F-0F3F-446B-BA22-E60BA595D991}"/>
    <cellStyle name="Título 1 3 2" xfId="4686" xr:uid="{8458EBF8-9A39-4ED8-BF05-171B0928FF04}"/>
    <cellStyle name="Título 1 4" xfId="3755" xr:uid="{030E66C4-23E5-475B-A8F7-8A547AF873FD}"/>
    <cellStyle name="Título 10" xfId="3756" xr:uid="{CF660C77-5C4C-4024-9B52-EC81A73D89C2}"/>
    <cellStyle name="Título 10 2" xfId="4687" xr:uid="{45F25292-A98F-49FF-9F1A-F2F353A707DF}"/>
    <cellStyle name="Título 100" xfId="4688" xr:uid="{1A4673F5-01A0-4534-8317-BE8C7A11431E}"/>
    <cellStyle name="Título 101" xfId="4689" xr:uid="{0389B55E-8B5D-43CC-BD0E-D7A59503C20F}"/>
    <cellStyle name="Título 102" xfId="4690" xr:uid="{E5857369-22F0-4D27-9254-B71E1D2B890E}"/>
    <cellStyle name="Título 103" xfId="4691" xr:uid="{D2EE77E3-D246-4A59-870C-CB2D91103902}"/>
    <cellStyle name="Título 104" xfId="4692" xr:uid="{9A934F67-014A-4164-A7B1-52F51D12F1EB}"/>
    <cellStyle name="Título 105" xfId="4693" xr:uid="{CE3D19B2-774E-40E8-B7CF-E8F573E53541}"/>
    <cellStyle name="Título 106" xfId="4694" xr:uid="{67CB8FA7-D4BA-4A76-91A9-9B4CC36F17F0}"/>
    <cellStyle name="Título 107" xfId="4695" xr:uid="{57E1AC6B-9C57-403D-998E-C58DC6A50151}"/>
    <cellStyle name="Título 108" xfId="4696" xr:uid="{38C6E245-A2E2-4AC9-93AD-1A44FD7FAA8E}"/>
    <cellStyle name="Título 109" xfId="4697" xr:uid="{E517F4A6-807B-45F3-86D5-F0BE5153FDAB}"/>
    <cellStyle name="Título 11" xfId="3757" xr:uid="{F60A0ECB-0D0D-4B8B-A3D1-D3227627BEC1}"/>
    <cellStyle name="Título 11 2" xfId="4698" xr:uid="{00925FED-7630-4B31-A889-75751A5EED7D}"/>
    <cellStyle name="Título 110" xfId="4699" xr:uid="{F0A6FA30-0E9B-46A9-ADEE-C20F299D9933}"/>
    <cellStyle name="Título 111" xfId="4700" xr:uid="{4416144B-1D61-44BC-90A1-4DA4BF868FB0}"/>
    <cellStyle name="Título 112" xfId="4701" xr:uid="{3F6B0DA3-77D2-4A1F-9A84-3DD9E11DCD4A}"/>
    <cellStyle name="Título 113" xfId="4702" xr:uid="{6B8BDFA4-5AE1-46DC-87FF-16BC94033F67}"/>
    <cellStyle name="Título 114" xfId="4703" xr:uid="{24180302-1453-4107-B258-B1D48323B997}"/>
    <cellStyle name="Título 115" xfId="4704" xr:uid="{55A0382B-27BC-4BD9-82FE-A8A5D7025BA1}"/>
    <cellStyle name="Título 116" xfId="4705" xr:uid="{93F3B898-3737-4F97-8475-C4095BAE9D1F}"/>
    <cellStyle name="Título 117" xfId="4706" xr:uid="{B81E239D-1E7C-4218-97DF-59C5CD1857F7}"/>
    <cellStyle name="Título 118" xfId="4707" xr:uid="{14DE479F-6115-41C5-8615-0936C6EDCA6D}"/>
    <cellStyle name="Título 119" xfId="4708" xr:uid="{B6514263-3E22-4327-BD21-473A0A3FF858}"/>
    <cellStyle name="Título 12" xfId="3758" xr:uid="{FFFA76CE-E849-4BEB-9191-ABAF8A8FDD13}"/>
    <cellStyle name="Título 12 2" xfId="4709" xr:uid="{BFE6494B-C355-4C6C-ADF4-166B193E49C4}"/>
    <cellStyle name="Título 120" xfId="4710" xr:uid="{3E7ACBC4-ED51-43E0-A259-9EC53D8DEFFB}"/>
    <cellStyle name="Título 121" xfId="4711" xr:uid="{12541CD1-EA99-4A6D-A7A6-AAB084330807}"/>
    <cellStyle name="Título 122" xfId="4712" xr:uid="{661443E6-C1F8-4408-A53E-5F5DC4B6EC6E}"/>
    <cellStyle name="Título 123" xfId="4713" xr:uid="{429738FA-844F-43BE-96D8-B4FE0D586E04}"/>
    <cellStyle name="Título 124" xfId="4714" xr:uid="{64F79665-4AC0-422F-94BC-D5220A33FA01}"/>
    <cellStyle name="Título 125" xfId="4715" xr:uid="{4AB0A070-FBE3-43EF-A3E1-1D73C564C16C}"/>
    <cellStyle name="Título 126" xfId="4716" xr:uid="{B0340ED6-EB45-4B8B-AD7E-DBCCD562B18D}"/>
    <cellStyle name="Título 127" xfId="4717" xr:uid="{C1FECFAE-0CC7-4347-889D-EEA03F7EAC66}"/>
    <cellStyle name="Título 128" xfId="4718" xr:uid="{BEA1DBE2-60A6-4B02-83E4-69EE871B5DF4}"/>
    <cellStyle name="Título 129" xfId="4719" xr:uid="{9B675D21-8A89-4A13-B2A3-3205595880B6}"/>
    <cellStyle name="Título 13" xfId="3759" xr:uid="{A545F3C9-BEEE-4BF4-ABDE-C00DD3150FFB}"/>
    <cellStyle name="Título 13 2" xfId="4720" xr:uid="{2DCCA570-3B07-45EF-8ECF-64DB61C5E398}"/>
    <cellStyle name="Título 130" xfId="4721" xr:uid="{3FD7F8FC-1C35-4822-B012-81994A3690BA}"/>
    <cellStyle name="Título 131" xfId="4722" xr:uid="{028C5976-5EE3-40B9-A934-B3CAD9A024E0}"/>
    <cellStyle name="Título 132" xfId="4723" xr:uid="{F39D3EE0-3D21-4960-A46F-168D721571A6}"/>
    <cellStyle name="Título 133" xfId="4724" xr:uid="{BEE492B4-D210-439B-BEB1-C0E63FBCB99C}"/>
    <cellStyle name="Título 134" xfId="4725" xr:uid="{28D10331-8D08-4DCE-8E7F-2C30D0851739}"/>
    <cellStyle name="Título 135" xfId="4726" xr:uid="{A5DA9161-17AB-43EC-A03F-0304DAD9663E}"/>
    <cellStyle name="Título 136" xfId="4727" xr:uid="{C3AA709E-F877-4168-812C-160CBFB7E608}"/>
    <cellStyle name="Título 137" xfId="4728" xr:uid="{1573474F-B6A4-439F-972C-B40BC729C21E}"/>
    <cellStyle name="Título 138" xfId="4729" xr:uid="{10C838B6-71B6-43FE-B62F-6CD2F97B9A8A}"/>
    <cellStyle name="Título 139" xfId="4730" xr:uid="{0378B38E-B634-4EF2-AACD-19B1701CD9F5}"/>
    <cellStyle name="Título 14" xfId="3760" xr:uid="{D8BCC821-8161-443E-9E6C-A9B1522A6847}"/>
    <cellStyle name="Título 140" xfId="4731" xr:uid="{D54C1BB9-CCCC-4BCE-BBA5-191658E76CC2}"/>
    <cellStyle name="Título 141" xfId="4732" xr:uid="{A245156E-D41B-4CCA-B47C-70FAD976C686}"/>
    <cellStyle name="Título 142" xfId="4733" xr:uid="{3A1339D0-153F-4B10-B97D-9B38113D3311}"/>
    <cellStyle name="Título 143" xfId="4734" xr:uid="{04E0E84A-0DB6-4314-B135-FB7B97020BB9}"/>
    <cellStyle name="Título 144" xfId="4735" xr:uid="{1F25BDC2-69DD-4160-BBBC-74A956DAC76F}"/>
    <cellStyle name="Título 145" xfId="4736" xr:uid="{8FB423EF-01A9-41EF-97EB-76A53DC0944B}"/>
    <cellStyle name="Título 146" xfId="4737" xr:uid="{5B05FF51-BE85-4E0D-8040-1B8730107831}"/>
    <cellStyle name="Título 147" xfId="4738" xr:uid="{441FEE2C-0802-4E55-9D30-E369C564D706}"/>
    <cellStyle name="Título 148" xfId="4739" xr:uid="{62B20AE0-EA1E-4D8E-A4B9-12D392191E24}"/>
    <cellStyle name="Título 149" xfId="4740" xr:uid="{C6EB2066-C7A1-4C51-9604-8807B365C2DC}"/>
    <cellStyle name="Título 15" xfId="3810" xr:uid="{927BEF53-D0F3-4639-85FE-8FC6DA5F92D4}"/>
    <cellStyle name="Título 150" xfId="4741" xr:uid="{2257AE45-DCAE-4331-B24C-F27F706D78D2}"/>
    <cellStyle name="Título 151" xfId="4742" xr:uid="{439174DB-AABF-4F16-95B1-C6D19FF07EAC}"/>
    <cellStyle name="Título 152" xfId="4743" xr:uid="{09BCFF94-E175-496A-9067-9438604C3B13}"/>
    <cellStyle name="Título 153" xfId="4744" xr:uid="{7403A4D9-DEC5-400B-9422-1B5DEE5AEF2F}"/>
    <cellStyle name="Título 154" xfId="4745" xr:uid="{9804567B-2609-458D-8082-B867EB02CB09}"/>
    <cellStyle name="Título 155" xfId="4746" xr:uid="{B4ACA0D4-B397-40F7-B641-634AC0F5E50F}"/>
    <cellStyle name="Título 156" xfId="4747" xr:uid="{8B0CF71F-D7CA-41CE-9AAA-F3D02E9EC7F4}"/>
    <cellStyle name="Título 157" xfId="4748" xr:uid="{50912C59-C77B-4D7C-B414-D86A61D232BA}"/>
    <cellStyle name="Título 158" xfId="4749" xr:uid="{7BD42689-518C-4FF7-B3DE-A9069039E65C}"/>
    <cellStyle name="Título 159" xfId="4750" xr:uid="{3C75DC7F-D2D0-4E64-A80B-5D24970B940B}"/>
    <cellStyle name="Título 16" xfId="4751" xr:uid="{E3297BFB-7A5F-46FA-A256-A7180B9E7BDB}"/>
    <cellStyle name="Título 160" xfId="4752" xr:uid="{12939F30-7FA9-4804-84EB-98F71F99DC22}"/>
    <cellStyle name="Título 161" xfId="4753" xr:uid="{36B0A901-B5D2-4A51-9F9A-087E05841072}"/>
    <cellStyle name="Título 162" xfId="4754" xr:uid="{852B87E9-BFB6-4F54-8566-E2F1E88C2C23}"/>
    <cellStyle name="Título 163" xfId="4755" xr:uid="{EBBED64E-1531-414D-A0F2-0675706B95EF}"/>
    <cellStyle name="Título 164" xfId="4756" xr:uid="{0D165CAD-769C-499D-BC33-32BB5F7CEF72}"/>
    <cellStyle name="Título 165" xfId="4757" xr:uid="{BA44E835-C1A6-4656-AF82-B6B9E6EDBC9B}"/>
    <cellStyle name="Título 166" xfId="4758" xr:uid="{90830D7B-8A39-4DB9-856E-D49F90E47325}"/>
    <cellStyle name="Título 167" xfId="4759" xr:uid="{6DF3EBF6-F7B3-40B2-9BC2-E68E9A4F2932}"/>
    <cellStyle name="Título 168" xfId="4760" xr:uid="{2B61385D-671C-4A44-8E59-C9D55449BD65}"/>
    <cellStyle name="Título 169" xfId="4761" xr:uid="{B0B3C205-F707-4DA3-97BD-DF8B7E8B179D}"/>
    <cellStyle name="Título 17" xfId="4762" xr:uid="{FFA1EA6F-3BFE-4CB8-B1DD-CEBF744495F2}"/>
    <cellStyle name="Título 170" xfId="4763" xr:uid="{7B6B0E0F-22ED-4097-8B1A-E2EBCF9782D8}"/>
    <cellStyle name="Título 171" xfId="4764" xr:uid="{BFA04211-F337-494F-976D-33F5ED7DD020}"/>
    <cellStyle name="Título 172" xfId="4765" xr:uid="{1DAC788D-F5B8-4CD4-AD81-17A35A19C62E}"/>
    <cellStyle name="Título 173" xfId="4766" xr:uid="{B5D20F86-E44F-46AE-A067-B44F2E97F71E}"/>
    <cellStyle name="Título 174" xfId="4767" xr:uid="{80F802CD-3C66-4D19-87D2-593E961A8033}"/>
    <cellStyle name="Título 175" xfId="4768" xr:uid="{D139BF68-F344-4DF3-9ABC-A1653CF2D0BF}"/>
    <cellStyle name="Título 176" xfId="4769" xr:uid="{852E2976-6489-4083-BA99-7840C02F187F}"/>
    <cellStyle name="Título 177" xfId="4770" xr:uid="{86CA860F-A52E-4C8A-A4B8-D32977C877B7}"/>
    <cellStyle name="Título 178" xfId="4771" xr:uid="{D396DFA0-BDEB-4F42-B446-E61959CE6126}"/>
    <cellStyle name="Título 179" xfId="4772" xr:uid="{D4FD740A-5133-4F3B-A128-31997E0DA59C}"/>
    <cellStyle name="Título 18" xfId="4773" xr:uid="{4075F61A-D214-4642-8C2B-6AD109142288}"/>
    <cellStyle name="Título 180" xfId="4774" xr:uid="{DCFDCC6A-28DF-4D5A-A798-C13813FA9DE1}"/>
    <cellStyle name="Título 181" xfId="4775" xr:uid="{79A3F014-02BA-44DE-8861-B34EFE9EB3B3}"/>
    <cellStyle name="Título 182" xfId="4776" xr:uid="{83D77027-7056-4D1A-8F9C-0E041C9A29CD}"/>
    <cellStyle name="Título 183" xfId="4777" xr:uid="{7F726E8C-8E73-4BF6-81FE-465AA4B6B61E}"/>
    <cellStyle name="Título 184" xfId="4778" xr:uid="{92493510-8880-499A-A816-B7858D0C29B9}"/>
    <cellStyle name="Título 185" xfId="4779" xr:uid="{25F52CF0-3E3F-4C43-96B9-7A96859630C9}"/>
    <cellStyle name="Título 186" xfId="4780" xr:uid="{24F6EE9E-8EB8-4D3F-80F2-AA48426C08CD}"/>
    <cellStyle name="Título 187" xfId="4781" xr:uid="{8F471717-3DBF-4D38-A13A-6D90897645B1}"/>
    <cellStyle name="Título 188" xfId="4782" xr:uid="{5397C773-E9C3-4E16-A88E-F3C6B4135343}"/>
    <cellStyle name="Título 189" xfId="4783" xr:uid="{428A567C-02A9-4585-95E0-4B2130C13676}"/>
    <cellStyle name="Título 19" xfId="4784" xr:uid="{53770222-829F-4D02-98BB-7294D9C04634}"/>
    <cellStyle name="Título 190" xfId="4785" xr:uid="{F9D6BDAB-3FA2-48E5-9F60-85BA9DB5342D}"/>
    <cellStyle name="Título 191" xfId="4786" xr:uid="{7E2D9EBB-1D77-4A98-9908-2A0A5F4CD65B}"/>
    <cellStyle name="Título 192" xfId="4787" xr:uid="{B506260F-91D1-4DB0-805F-1073A2A680F3}"/>
    <cellStyle name="Título 193" xfId="4788" xr:uid="{4BB14704-0515-4600-83BB-D2D9575B71C7}"/>
    <cellStyle name="Título 194" xfId="4789" xr:uid="{0ED3B7E9-AAD1-4C1B-836D-C82C022AA5DD}"/>
    <cellStyle name="Título 195" xfId="4790" xr:uid="{AB03F24B-27AF-4C68-84D2-32B90693767B}"/>
    <cellStyle name="Título 196" xfId="4791" xr:uid="{E5D9D90D-86A6-486C-AA96-6D9C3AC83798}"/>
    <cellStyle name="Título 197" xfId="4792" xr:uid="{D8B91287-F0F9-4042-94E3-123D1F968FE4}"/>
    <cellStyle name="Título 198" xfId="4793" xr:uid="{0DF2B80E-F762-46A8-937A-2CA88594007C}"/>
    <cellStyle name="Título 199" xfId="4794" xr:uid="{C0B9054B-7EEB-419D-9F04-310F2D68371E}"/>
    <cellStyle name="Título 2 2" xfId="112" xr:uid="{10F45977-A41A-46DA-A7A7-A8C2339736F7}"/>
    <cellStyle name="Título 2 2 2" xfId="4796" xr:uid="{1482E090-EE8B-49D9-BAC3-9301427AB0E9}"/>
    <cellStyle name="Título 2 2 3" xfId="4795" xr:uid="{8FB84500-F9BC-4BE2-B166-376E5CBA379C}"/>
    <cellStyle name="Título 2 3" xfId="457" xr:uid="{0075BCAF-A82D-4511-82CB-129D62A10BF5}"/>
    <cellStyle name="Título 2 3 2" xfId="4797" xr:uid="{CC67849F-52D8-474C-B04F-7070E72DEB20}"/>
    <cellStyle name="Título 2 4" xfId="3762" xr:uid="{645A4EE3-0BF1-4F5B-A267-C9BD68A6DF34}"/>
    <cellStyle name="Título 20" xfId="4798" xr:uid="{C550286A-919D-4F1D-8667-8C3120D13EF9}"/>
    <cellStyle name="Título 200" xfId="4799" xr:uid="{C74BFAC2-C4DF-472E-B4C8-C71D78889D0A}"/>
    <cellStyle name="Título 201" xfId="4800" xr:uid="{0F0B4DE5-499E-41B3-93D1-22A97135C27B}"/>
    <cellStyle name="Título 202" xfId="4801" xr:uid="{4312333E-BDDB-4D0C-B961-4E31C3B499A8}"/>
    <cellStyle name="Título 203" xfId="4802" xr:uid="{9B165E6D-FF4B-4E21-8AFA-104DB8054AC6}"/>
    <cellStyle name="Título 204" xfId="4803" xr:uid="{D42680EA-E93C-49D6-BD85-4AEA5B02B9CE}"/>
    <cellStyle name="Título 205" xfId="4804" xr:uid="{5817C17F-ADE4-40F0-92D4-D57F23AFC736}"/>
    <cellStyle name="Título 206" xfId="4805" xr:uid="{E68C7FAF-DFED-4FE7-B50E-1A285913BC8F}"/>
    <cellStyle name="Título 207" xfId="4806" xr:uid="{D0EEDF37-C134-46B1-8CBE-695AA49BCFB5}"/>
    <cellStyle name="Título 208" xfId="4807" xr:uid="{C60F159E-2CB4-4C56-B009-BE9D9A76E07A}"/>
    <cellStyle name="Título 209" xfId="4808" xr:uid="{F98F444E-7570-4E75-9DAC-E53EF109395A}"/>
    <cellStyle name="Título 21" xfId="4809" xr:uid="{04418550-C4C4-4363-8B29-D08660D96234}"/>
    <cellStyle name="Título 210" xfId="4810" xr:uid="{5A1E57D8-1677-405C-86A7-E89FB2F717F5}"/>
    <cellStyle name="Título 211" xfId="4811" xr:uid="{6208D37C-D7DD-417C-8113-2D297485FEEF}"/>
    <cellStyle name="Título 212" xfId="4812" xr:uid="{546ACD4E-444F-4133-A002-6D9324A7A480}"/>
    <cellStyle name="Título 213" xfId="4813" xr:uid="{B1465675-0C35-4E79-8D5E-7FA7CF985C0F}"/>
    <cellStyle name="Título 214" xfId="4814" xr:uid="{F42202B4-1B61-488F-84D8-C9EA5ACC4999}"/>
    <cellStyle name="Título 215" xfId="4815" xr:uid="{EEADA004-B6F5-4A0D-8BB5-728CAB832D2B}"/>
    <cellStyle name="Título 216" xfId="4816" xr:uid="{2E0A8AB5-97FA-40B3-8E31-F5692EB5258A}"/>
    <cellStyle name="Título 217" xfId="4817" xr:uid="{146DDB7D-30CC-4E49-8142-20B99AA65332}"/>
    <cellStyle name="Título 218" xfId="4818" xr:uid="{C419822B-C0E8-4AA4-BB8F-166A6A77973D}"/>
    <cellStyle name="Título 219" xfId="4819" xr:uid="{A575940A-6A9C-45BF-AF08-5274ABDAD4EC}"/>
    <cellStyle name="Título 22" xfId="4820" xr:uid="{D485D02C-1D9A-4785-A81F-282E062DF13F}"/>
    <cellStyle name="Título 220" xfId="4821" xr:uid="{607C61B6-6416-4EFC-AB04-63547E551AB2}"/>
    <cellStyle name="Título 221" xfId="4822" xr:uid="{2689D6EE-72A0-47B9-BEE0-39353719B2CF}"/>
    <cellStyle name="Título 222" xfId="4823" xr:uid="{DA47B674-ED13-4007-922D-74D84A09BCCB}"/>
    <cellStyle name="Título 223" xfId="4824" xr:uid="{5E5E1049-3A4C-439E-81FF-3068BF2F06A6}"/>
    <cellStyle name="Título 224" xfId="4825" xr:uid="{FB5BAA24-0E43-45A5-B3A2-0F101CD42171}"/>
    <cellStyle name="Título 225" xfId="4826" xr:uid="{68653B97-F854-4D38-B70B-E05A71B871E6}"/>
    <cellStyle name="Título 226" xfId="4827" xr:uid="{8C66E3D6-8946-484C-A993-F033E7411E63}"/>
    <cellStyle name="Título 227" xfId="4828" xr:uid="{48729AC9-33BE-41B2-B4AD-0CC6CE7EF0EB}"/>
    <cellStyle name="Título 228" xfId="4829" xr:uid="{4AC21C4E-7CCA-41A9-8D64-BF0B3EB2E544}"/>
    <cellStyle name="Título 229" xfId="4830" xr:uid="{F7BCD60A-CF5B-4173-80D3-D906392AF65D}"/>
    <cellStyle name="Título 23" xfId="4831" xr:uid="{BAB81653-2739-4007-9592-A0EFD373BD57}"/>
    <cellStyle name="Título 230" xfId="4832" xr:uid="{DA926163-1495-492B-A408-0ED868CF0A93}"/>
    <cellStyle name="Título 231" xfId="4833" xr:uid="{CA1F69FA-AA66-4F59-93F4-8E97EE42F6AE}"/>
    <cellStyle name="Título 232" xfId="4834" xr:uid="{A0382C22-899B-4C13-96FA-7FB7379D010F}"/>
    <cellStyle name="Título 233" xfId="4835" xr:uid="{D70013DB-C12F-4C30-8BC7-E89884429870}"/>
    <cellStyle name="Título 234" xfId="4836" xr:uid="{694FF772-14A7-4085-B26B-6C073705FBA4}"/>
    <cellStyle name="Título 235" xfId="4837" xr:uid="{7F08A4AF-C32D-4673-AD18-8EB038E75B87}"/>
    <cellStyle name="Título 236" xfId="4838" xr:uid="{E59E53C6-FF80-45FF-A7C3-FF94D25535BB}"/>
    <cellStyle name="Título 237" xfId="4839" xr:uid="{179CD97A-0818-4CBA-8511-23A1D35F4FF4}"/>
    <cellStyle name="Título 238" xfId="4840" xr:uid="{856FFF2C-D9E7-40A0-ABF0-903A88FC51A4}"/>
    <cellStyle name="Título 239" xfId="4841" xr:uid="{C132F25B-4239-49B5-97BC-3FA582A1EED8}"/>
    <cellStyle name="Título 24" xfId="4842" xr:uid="{733D5195-1E70-44A2-A634-17E2F4B6EF1A}"/>
    <cellStyle name="Título 240" xfId="4843" xr:uid="{94988964-D9AE-48A4-91D8-D9670E721F84}"/>
    <cellStyle name="Título 241" xfId="4844" xr:uid="{8E271C0B-FEB5-4CE8-BB50-E3C548A8E924}"/>
    <cellStyle name="Título 242" xfId="4845" xr:uid="{F63F207F-79AA-4586-8265-FD641FBC7885}"/>
    <cellStyle name="Título 243" xfId="4846" xr:uid="{C1DAC3E0-EF7C-421B-A47D-96A4010DD651}"/>
    <cellStyle name="Título 244" xfId="4847" xr:uid="{559402A5-0EA8-4102-B44E-C8B707DB03FA}"/>
    <cellStyle name="Título 245" xfId="4848" xr:uid="{BA836892-3662-421B-96B9-422A7F5C7B73}"/>
    <cellStyle name="Título 246" xfId="4849" xr:uid="{8F792936-EBB7-4A82-BCE6-DC46D4E2BE35}"/>
    <cellStyle name="Título 247" xfId="4850" xr:uid="{21BEC6A5-6A5E-441E-BD11-FE8A009FF95A}"/>
    <cellStyle name="Título 248" xfId="4851" xr:uid="{4A7B5654-E4C4-4555-B7AF-A979BEAACAA9}"/>
    <cellStyle name="Título 249" xfId="4852" xr:uid="{9DB1240F-4D6E-476D-9EA0-454C65644A0F}"/>
    <cellStyle name="Título 25" xfId="4853" xr:uid="{6C7D5721-20C3-4C53-8D1F-0D3C981EB5FA}"/>
    <cellStyle name="Título 250" xfId="4854" xr:uid="{A050D38C-2F58-4176-BACD-8E325F8D7112}"/>
    <cellStyle name="Título 251" xfId="4855" xr:uid="{4E71202E-2A69-4B90-B157-4B90FFAE5F82}"/>
    <cellStyle name="Título 252" xfId="4856" xr:uid="{E608B481-DD85-4C75-877A-DD06DD3A2DF1}"/>
    <cellStyle name="Título 253" xfId="4857" xr:uid="{7132D004-FC4A-4BD0-B87E-F6D704683B5A}"/>
    <cellStyle name="Título 254" xfId="4858" xr:uid="{2F351274-1C9D-4639-A2B0-E3390DAD43FF}"/>
    <cellStyle name="Título 255" xfId="4859" xr:uid="{766F9819-0E20-458E-BD2A-3F4A2BD2DEC2}"/>
    <cellStyle name="Título 256" xfId="4860" xr:uid="{D291F033-E867-4373-8F1A-98DCFB2567D0}"/>
    <cellStyle name="Título 257" xfId="4861" xr:uid="{B2C60DC6-D85B-41DB-B058-52FE2A7F784F}"/>
    <cellStyle name="Título 258" xfId="4862" xr:uid="{7E7EA2FF-8038-4B27-A094-DA481E01B34A}"/>
    <cellStyle name="Título 259" xfId="4863" xr:uid="{362C5FF5-3BCD-454C-B8A6-AC0A470CA04D}"/>
    <cellStyle name="Título 26" xfId="4864" xr:uid="{9491CCC8-A3E4-4D1D-9E7E-B1433B4E89E5}"/>
    <cellStyle name="Título 260" xfId="4865" xr:uid="{CE5BC2A8-9F25-42DA-A68A-33EEE312002A}"/>
    <cellStyle name="Título 261" xfId="4866" xr:uid="{C382CBFD-5DD1-40D1-914A-05AB5EBEBBEA}"/>
    <cellStyle name="Título 262" xfId="4867" xr:uid="{C596A116-770A-42E3-8A97-B6D3B9DC402D}"/>
    <cellStyle name="Título 263" xfId="4868" xr:uid="{1E05CE24-21C1-4D3D-9FFC-B67D5FE3D22D}"/>
    <cellStyle name="Título 264" xfId="4869" xr:uid="{42FED68F-E22B-477A-8539-636A6C949E7B}"/>
    <cellStyle name="Título 265" xfId="4870" xr:uid="{CABA1DC6-27B6-4715-B3C8-167100317292}"/>
    <cellStyle name="Título 266" xfId="4871" xr:uid="{D58D1399-03B3-427B-9C25-DB478403F1F3}"/>
    <cellStyle name="Título 267" xfId="4872" xr:uid="{99822BE2-0828-43EC-BFA2-453DBABAC682}"/>
    <cellStyle name="Título 268" xfId="4873" xr:uid="{E83C0482-C9B4-4B33-A739-EAC356BFE81E}"/>
    <cellStyle name="Título 269" xfId="4874" xr:uid="{80E1B26B-D0AF-4B1E-8D6B-A47898AAD8E2}"/>
    <cellStyle name="Título 27" xfId="4875" xr:uid="{295D9BFA-3BEC-47F7-8D67-31D3766FB881}"/>
    <cellStyle name="Título 270" xfId="4876" xr:uid="{678E3A5F-8EFB-4CD7-B907-E04D03FDFD01}"/>
    <cellStyle name="Título 271" xfId="4877" xr:uid="{A36F7C94-BD14-4744-A758-FA552E30E4CD}"/>
    <cellStyle name="Título 272" xfId="4878" xr:uid="{9D8F3246-AC91-4856-A682-2E6C096DF276}"/>
    <cellStyle name="Título 273" xfId="4879" xr:uid="{C0808726-923B-462E-AE00-CCE8245D6C9B}"/>
    <cellStyle name="Título 274" xfId="4880" xr:uid="{5BF536B7-9EE4-4191-9FA9-13075AE43C74}"/>
    <cellStyle name="Título 275" xfId="4881" xr:uid="{320A9CE0-4843-4413-B9A4-DBE4E63DB7D2}"/>
    <cellStyle name="Título 276" xfId="4882" xr:uid="{02728C9C-D881-40EB-80B3-B69F60CA4CAF}"/>
    <cellStyle name="Título 277" xfId="4883" xr:uid="{4E8726A8-2CF0-400D-932D-E8DDBD96AC4B}"/>
    <cellStyle name="Título 278" xfId="4884" xr:uid="{C974DA6F-EE4D-4782-8C30-95A9CE1B5903}"/>
    <cellStyle name="Título 279" xfId="4885" xr:uid="{0AA73CBC-EA12-46D4-8E78-F0FC58F786BF}"/>
    <cellStyle name="Título 28" xfId="4886" xr:uid="{8C5F6C63-917B-498D-9C4B-BBBD33063A5E}"/>
    <cellStyle name="Título 280" xfId="4887" xr:uid="{71095649-BE86-4259-9927-950E16B9B1D1}"/>
    <cellStyle name="Título 281" xfId="4888" xr:uid="{71162BDE-902B-4D15-99A5-8D938F8D1FAA}"/>
    <cellStyle name="Título 282" xfId="4889" xr:uid="{6B8F44E7-F834-405E-91D7-224622B822FD}"/>
    <cellStyle name="Título 283" xfId="4890" xr:uid="{725107AD-F441-410B-A4D4-38C604E33BE8}"/>
    <cellStyle name="Título 284" xfId="4891" xr:uid="{F9A8AA5E-0B0A-4444-82D7-B882CD73C8FE}"/>
    <cellStyle name="Título 285" xfId="4892" xr:uid="{09A71BD6-F05A-48C2-8344-1A03FC78C0A1}"/>
    <cellStyle name="Título 286" xfId="4893" xr:uid="{DD097C13-02CC-459D-B300-288F9D85FC23}"/>
    <cellStyle name="Título 287" xfId="4894" xr:uid="{9471322F-8F0F-4658-A0E9-5112157E8856}"/>
    <cellStyle name="Título 288" xfId="4895" xr:uid="{55EFEF4F-69E6-4A9A-A0FB-C51B2690E016}"/>
    <cellStyle name="Título 289" xfId="4896" xr:uid="{AA93FE38-9DA2-417B-8464-DF726799469B}"/>
    <cellStyle name="Título 29" xfId="4897" xr:uid="{F3670295-9C86-4DD9-8748-B7C0A1553581}"/>
    <cellStyle name="Título 290" xfId="4898" xr:uid="{10477232-6260-4E5E-8CE1-19A968B0E787}"/>
    <cellStyle name="Título 291" xfId="4899" xr:uid="{ECBEFBF5-E373-466C-B5FB-9975B9B2EEB7}"/>
    <cellStyle name="Título 292" xfId="4900" xr:uid="{2B53D915-A72A-4D1D-B1C3-D8E924E25DAE}"/>
    <cellStyle name="Título 293" xfId="4901" xr:uid="{DFCAE13A-AFBE-45E2-A028-592F7A79BF95}"/>
    <cellStyle name="Título 294" xfId="4902" xr:uid="{3BF3D538-8D81-4524-A348-A226FCD417EC}"/>
    <cellStyle name="Título 295" xfId="4903" xr:uid="{606A40B9-AD20-46F1-ADE1-BD5E94B238E2}"/>
    <cellStyle name="Título 296" xfId="4904" xr:uid="{E6CA35D2-FABB-44D7-9186-B34C84F106D6}"/>
    <cellStyle name="Título 297" xfId="4905" xr:uid="{754282F3-EDF8-4791-BE73-34F4140772D3}"/>
    <cellStyle name="Título 298" xfId="4906" xr:uid="{80FD58A4-829E-4520-BE63-3E5E3D64DDF1}"/>
    <cellStyle name="Título 299" xfId="4907" xr:uid="{0AC0F403-5830-4B41-80BD-04C26FFB5A4C}"/>
    <cellStyle name="Título 3 2" xfId="113" xr:uid="{1549A6D5-57A0-46FD-8A26-ED92CAF203C6}"/>
    <cellStyle name="Título 3 2 2" xfId="4909" xr:uid="{1830EBF2-83D9-4113-928E-899FFFD4758F}"/>
    <cellStyle name="Título 3 2 3" xfId="4908" xr:uid="{DC7FDBB5-A810-4876-A355-287B575367A1}"/>
    <cellStyle name="Título 3 3" xfId="458" xr:uid="{096002B1-0B37-48F6-A1DD-EEF50BC60A83}"/>
    <cellStyle name="Título 3 3 2" xfId="4910" xr:uid="{956197A7-A14D-41EA-8799-67ABFBAEF832}"/>
    <cellStyle name="Título 3 4" xfId="3764" xr:uid="{9C24068E-76F1-480F-BDF3-AEB19B5010C3}"/>
    <cellStyle name="Título 30" xfId="4911" xr:uid="{FF5E128E-383D-4841-941D-99FE747986ED}"/>
    <cellStyle name="Título 300" xfId="4912" xr:uid="{1A5F1AD6-8950-451D-A003-C4C73C000E0D}"/>
    <cellStyle name="Título 301" xfId="4913" xr:uid="{1C02F0C1-41F9-42FA-9850-02934FF95153}"/>
    <cellStyle name="Título 302" xfId="4914" xr:uid="{3FED4E78-3739-4B9A-9EA5-22B87609CD0D}"/>
    <cellStyle name="Título 303" xfId="4915" xr:uid="{B6D042B9-74FF-447D-B887-C1204D2705B4}"/>
    <cellStyle name="Título 304" xfId="4916" xr:uid="{D421F2FA-9545-4DDD-8B74-C67E5205585F}"/>
    <cellStyle name="Título 305" xfId="4917" xr:uid="{6EE10C7E-9821-493D-ACCB-E6993ADAA35C}"/>
    <cellStyle name="Título 306" xfId="4918" xr:uid="{2FD4FC4E-7723-4CE0-98B4-734D75A9CC9A}"/>
    <cellStyle name="Título 307" xfId="4919" xr:uid="{8CBC7A81-DEDF-44CD-A8DC-5363548D91E6}"/>
    <cellStyle name="Título 308" xfId="4920" xr:uid="{1D26D468-4EA1-4A41-90A8-4A034FB1709D}"/>
    <cellStyle name="Título 309" xfId="4921" xr:uid="{D97205EE-AF34-4B05-8715-721F8F26AB86}"/>
    <cellStyle name="Título 31" xfId="4922" xr:uid="{93345DDC-92E6-475D-B4A9-39B770DA0728}"/>
    <cellStyle name="Título 310" xfId="4923" xr:uid="{BCA79602-F548-4619-915C-12D11991A3DE}"/>
    <cellStyle name="Título 311" xfId="4924" xr:uid="{ADF1E4D4-9547-4394-B952-2AAC38566210}"/>
    <cellStyle name="Título 312" xfId="4925" xr:uid="{FB34D58A-67B5-40E7-86CB-30B4B591B40A}"/>
    <cellStyle name="Título 313" xfId="4926" xr:uid="{F432BA74-6558-44B2-AD20-75A0B9FBD940}"/>
    <cellStyle name="Título 314" xfId="4927" xr:uid="{A1388C9D-2E08-4CF0-A9C3-6831D0A41523}"/>
    <cellStyle name="Título 315" xfId="4928" xr:uid="{F8B0B8D1-A321-4712-B9A1-76F3D565DDC6}"/>
    <cellStyle name="Título 316" xfId="4929" xr:uid="{04973ACD-7E26-410E-9524-5BFFC6B6F750}"/>
    <cellStyle name="Título 317" xfId="4930" xr:uid="{35267036-2C7C-49BD-AAD7-29AC76F1CF76}"/>
    <cellStyle name="Título 318" xfId="4931" xr:uid="{A37646B2-F92C-407F-BD16-87E6F1865960}"/>
    <cellStyle name="Título 319" xfId="4932" xr:uid="{B9EBAA67-3257-4934-9F6A-EE646BC29E63}"/>
    <cellStyle name="Título 32" xfId="4933" xr:uid="{EC77DA95-6BF4-4890-B111-B83073292A51}"/>
    <cellStyle name="Título 320" xfId="4934" xr:uid="{F7C5F046-FE19-4F17-B4FF-627606B61F53}"/>
    <cellStyle name="Título 321" xfId="4935" xr:uid="{CB510486-4C28-4F98-B4B1-40C0DD3FCCD7}"/>
    <cellStyle name="Título 322" xfId="4936" xr:uid="{C9F385B6-F2BD-487C-9ED7-09086A157BCA}"/>
    <cellStyle name="Título 323" xfId="4937" xr:uid="{549FA1D3-63B5-477A-9F4D-C878153AF65F}"/>
    <cellStyle name="Título 324" xfId="4938" xr:uid="{F5FAEB42-8716-498B-9DFE-59A5B96D084E}"/>
    <cellStyle name="Título 325" xfId="4939" xr:uid="{CBDDE4C4-C29F-4FEB-BC6B-E91C8C1D693C}"/>
    <cellStyle name="Título 326" xfId="4940" xr:uid="{1E14F943-10DC-4BF8-BB77-B7AF81873E3F}"/>
    <cellStyle name="Título 327" xfId="4941" xr:uid="{D3F7C938-6AF9-47A9-8DD1-24707203D390}"/>
    <cellStyle name="Título 328" xfId="4942" xr:uid="{3473B97D-8976-4125-9949-AFA0155BAE89}"/>
    <cellStyle name="Título 329" xfId="4943" xr:uid="{46990EDA-D6B9-4821-BADD-6B6B0FCFBC61}"/>
    <cellStyle name="Título 33" xfId="4944" xr:uid="{31CE1407-1743-406C-B107-4AFCFDF76BBA}"/>
    <cellStyle name="Título 330" xfId="4945" xr:uid="{FC1CCBEF-1D68-47C2-B7D9-9FEF48D573A0}"/>
    <cellStyle name="Título 331" xfId="4946" xr:uid="{C1229E96-158D-4519-A5AF-91E1E1E97321}"/>
    <cellStyle name="Título 332" xfId="4947" xr:uid="{6C08FF8D-E08F-4775-854A-71B903FFA998}"/>
    <cellStyle name="Título 333" xfId="4948" xr:uid="{4D720E82-4F0F-4160-B99B-9CC584D61937}"/>
    <cellStyle name="Título 334" xfId="4949" xr:uid="{B1290206-BCB1-411B-9E4A-1B9616672F72}"/>
    <cellStyle name="Título 335" xfId="4950" xr:uid="{BD94C93E-AF47-4CBD-AFCA-05C7343614C6}"/>
    <cellStyle name="Título 336" xfId="4951" xr:uid="{09B2C340-7D04-4758-A095-10FF75121C34}"/>
    <cellStyle name="Título 337" xfId="4952" xr:uid="{4ACC89D8-ED63-48F6-889C-5A62AFE428D2}"/>
    <cellStyle name="Título 338" xfId="4953" xr:uid="{3EE554F4-A6F5-4E44-8017-44CFC16BF4B1}"/>
    <cellStyle name="Título 339" xfId="4954" xr:uid="{9CDEF9BE-A4AB-43B0-8069-E74990506AD2}"/>
    <cellStyle name="Título 34" xfId="4955" xr:uid="{2CCC2245-E550-4471-982C-E4ED9F156CCC}"/>
    <cellStyle name="Título 340" xfId="4956" xr:uid="{C7FB05ED-AB3E-4AF2-8B7D-998F3EA9B4FE}"/>
    <cellStyle name="Título 341" xfId="4957" xr:uid="{A9FCD7D0-105F-419F-BCD5-17259FD1C921}"/>
    <cellStyle name="Título 342" xfId="4958" xr:uid="{113777E4-5DD4-4503-A790-6A43426F6685}"/>
    <cellStyle name="Título 343" xfId="4959" xr:uid="{91286F4A-3ECF-40B0-A3BA-03B47CAA48D2}"/>
    <cellStyle name="Título 344" xfId="4960" xr:uid="{E9589D65-17F4-48D3-8D6B-3150D5599956}"/>
    <cellStyle name="Título 345" xfId="4961" xr:uid="{A641EA7B-A40E-4FD0-AF12-895A9DF664FF}"/>
    <cellStyle name="Título 346" xfId="4962" xr:uid="{3E041E19-8396-4357-9BE7-F4C479C858A7}"/>
    <cellStyle name="Título 347" xfId="4963" xr:uid="{98732F64-E55E-4BF8-88FB-10E90BA830C9}"/>
    <cellStyle name="Título 348" xfId="4964" xr:uid="{140C96B3-B35C-43ED-BE70-BC02C337114A}"/>
    <cellStyle name="Título 349" xfId="4965" xr:uid="{DB7C3078-99A6-47C3-90C0-43228E3B4CD7}"/>
    <cellStyle name="Título 35" xfId="4966" xr:uid="{2CB98A02-1562-46E7-AE4C-85102432F533}"/>
    <cellStyle name="Título 350" xfId="4967" xr:uid="{58BC520D-F449-4348-9E5E-70C822187E0A}"/>
    <cellStyle name="Título 351" xfId="4968" xr:uid="{5EB43FD1-EDC0-4659-96E7-CDDEBBBB1F81}"/>
    <cellStyle name="Título 352" xfId="4969" xr:uid="{3A30C18B-14E5-43CA-8013-748D5588B482}"/>
    <cellStyle name="Título 353" xfId="4970" xr:uid="{102AE10A-F487-40E0-A070-52C63FB0E1E4}"/>
    <cellStyle name="Título 354" xfId="4971" xr:uid="{F79CD142-754A-4506-A1B2-54406831C4DB}"/>
    <cellStyle name="Título 355" xfId="4972" xr:uid="{7CE5A728-BBC3-40B7-8DED-613CC569ECAF}"/>
    <cellStyle name="Título 356" xfId="4973" xr:uid="{416D087E-A4F9-43B5-BAE5-F64B6B96F734}"/>
    <cellStyle name="Título 357" xfId="4974" xr:uid="{589524CA-9808-4C83-B45D-261FC626203A}"/>
    <cellStyle name="Título 358" xfId="4975" xr:uid="{A12BD9A4-A8AC-45A6-93C0-34BDC9221DC1}"/>
    <cellStyle name="Título 359" xfId="4976" xr:uid="{8EF2350C-E0A6-42C9-A9CF-D290248F4287}"/>
    <cellStyle name="Título 36" xfId="4977" xr:uid="{C042CFD2-5F3F-48E3-83BE-BBF945712EA7}"/>
    <cellStyle name="Título 360" xfId="4978" xr:uid="{A415968A-AE14-49DE-89EF-C4A4BC0C260B}"/>
    <cellStyle name="Título 361" xfId="4979" xr:uid="{FB2120C6-DF1C-4467-B596-4D6F793CAB8C}"/>
    <cellStyle name="Título 362" xfId="4980" xr:uid="{37FAD772-0779-49A4-8578-05E4F7120AAE}"/>
    <cellStyle name="Título 363" xfId="4981" xr:uid="{A6587A4C-67EC-40F9-9129-D791218BB241}"/>
    <cellStyle name="Título 364" xfId="4982" xr:uid="{F516E5EA-6CD4-444B-9273-7C07DF73D27B}"/>
    <cellStyle name="Título 365" xfId="4983" xr:uid="{38A67DE6-A19A-442A-95B1-3324F63BAD5B}"/>
    <cellStyle name="Título 366" xfId="4984" xr:uid="{097CBB7F-3602-4760-B3F7-86C48037BD63}"/>
    <cellStyle name="Título 367" xfId="4985" xr:uid="{3C65CCD4-220F-40FF-917A-CC985F798F7A}"/>
    <cellStyle name="Título 368" xfId="4986" xr:uid="{52BBBD03-397F-410A-B3AB-A76682919391}"/>
    <cellStyle name="Título 369" xfId="4987" xr:uid="{C732F992-B95C-4661-B0D5-548F7427466B}"/>
    <cellStyle name="Título 37" xfId="4988" xr:uid="{2395374F-835C-4DA9-A266-C7DAC807D7D8}"/>
    <cellStyle name="Título 370" xfId="4989" xr:uid="{00118B7C-18A0-47E4-BF7F-E72009045E25}"/>
    <cellStyle name="Título 371" xfId="4990" xr:uid="{9391B120-F2B0-435C-A0C5-B40FAE5E4F6F}"/>
    <cellStyle name="Título 372" xfId="4991" xr:uid="{4CDAB849-625E-4D4E-A765-12583FCD3799}"/>
    <cellStyle name="Título 373" xfId="4992" xr:uid="{D5CAC859-976E-4366-9CF2-AB36B05DF851}"/>
    <cellStyle name="Título 374" xfId="4993" xr:uid="{BC1C976F-D903-4AC6-AE80-E57E3905CD54}"/>
    <cellStyle name="Título 375" xfId="4994" xr:uid="{6F1CC8C0-C039-408E-AC9C-AE27A4930BDF}"/>
    <cellStyle name="Título 376" xfId="4995" xr:uid="{E5368950-B91A-45C1-8CE5-79AA9B046EEB}"/>
    <cellStyle name="Título 377" xfId="4996" xr:uid="{A92896D0-2954-405F-A103-C4CC856EE6D3}"/>
    <cellStyle name="Título 378" xfId="4997" xr:uid="{DF0F386E-EAAC-497F-89EA-BB4FC9056672}"/>
    <cellStyle name="Título 379" xfId="4998" xr:uid="{46D31BAD-4411-497C-AFC8-A3463CCE8107}"/>
    <cellStyle name="Título 38" xfId="4999" xr:uid="{2DEE434B-8C2F-4EAF-871D-2BA7EE629C29}"/>
    <cellStyle name="Título 380" xfId="5000" xr:uid="{0D32A372-1FD0-45C0-8BD3-16296AB7F194}"/>
    <cellStyle name="Título 381" xfId="5001" xr:uid="{0A09367D-5686-473E-BE69-1B227D078123}"/>
    <cellStyle name="Título 382" xfId="5002" xr:uid="{EFD68B18-630F-4A42-BAE5-9ED51924C807}"/>
    <cellStyle name="Título 383" xfId="5003" xr:uid="{30C34F3E-BD3B-4250-AC5A-5DA55C00133B}"/>
    <cellStyle name="Título 384" xfId="5004" xr:uid="{DF3343A8-3FC1-4EC1-A780-D5A4698869A1}"/>
    <cellStyle name="Título 385" xfId="5005" xr:uid="{0CF6497B-F2C9-4448-8002-6B125FFB00BF}"/>
    <cellStyle name="Título 386" xfId="5006" xr:uid="{6DFD983E-996B-4814-8C4B-2AF21B568F3D}"/>
    <cellStyle name="Título 387" xfId="5007" xr:uid="{C293EE7C-FF95-4F54-ADFE-935E37CCD96D}"/>
    <cellStyle name="Título 388" xfId="5008" xr:uid="{7E2DB703-4432-416B-B75D-B9AEB96356A9}"/>
    <cellStyle name="Título 389" xfId="5009" xr:uid="{BB0EACB0-230A-4319-ABF1-BE397AA15AA6}"/>
    <cellStyle name="Título 39" xfId="5010" xr:uid="{2EE89765-31B4-4C86-A9A9-625083E7D670}"/>
    <cellStyle name="Título 390" xfId="5011" xr:uid="{47E4DB70-04CF-4226-A065-2982A69F18BE}"/>
    <cellStyle name="Título 391" xfId="5012" xr:uid="{E7A63595-843F-4153-B677-FE3BA7DA2EC1}"/>
    <cellStyle name="Título 392" xfId="5013" xr:uid="{FBA01D17-EB3A-47D2-8E69-68F3D4FB6413}"/>
    <cellStyle name="Título 393" xfId="5014" xr:uid="{16885C24-5097-4F6D-B1DA-2ADFF27FB53F}"/>
    <cellStyle name="Título 394" xfId="5015" xr:uid="{3D89C165-6100-41CB-81A6-D6A3CEBB114F}"/>
    <cellStyle name="Título 395" xfId="5016" xr:uid="{A411AD34-6D0C-4F3A-8826-DDB70E12A7A1}"/>
    <cellStyle name="Título 396" xfId="5017" xr:uid="{5D1C0DBC-A9F9-4374-B607-6CF5262A99E5}"/>
    <cellStyle name="Título 397" xfId="5018" xr:uid="{E7524751-1987-4204-AD3D-0E5786BD0A06}"/>
    <cellStyle name="Título 398" xfId="5019" xr:uid="{7A383C4F-648B-4679-9404-7F40C06047BC}"/>
    <cellStyle name="Título 399" xfId="5020" xr:uid="{36E14376-2E6D-40BA-B4A2-B7C712C81F89}"/>
    <cellStyle name="Título 4" xfId="114" xr:uid="{A8D3F918-EA4C-4B63-A6BA-446DEE13B54E}"/>
    <cellStyle name="Título 4 2" xfId="5022" xr:uid="{23D3E14E-AE29-4957-93A2-D601BFE31704}"/>
    <cellStyle name="Título 4 3" xfId="5021" xr:uid="{E74B50B8-2FA0-4DD3-8C52-EFB4B6A3A6BE}"/>
    <cellStyle name="Título 40" xfId="5023" xr:uid="{E6BAC407-E6C0-411A-BBD6-C932F0FACAD6}"/>
    <cellStyle name="Título 400" xfId="5024" xr:uid="{CB391666-A0A4-42C2-99DD-3B1EFF3AA280}"/>
    <cellStyle name="Título 401" xfId="5025" xr:uid="{46D4504E-6AF8-48A5-A525-9B005EC7F7AA}"/>
    <cellStyle name="Título 402" xfId="5026" xr:uid="{5509CEE3-D6B4-4C2F-BA38-FB0EAABCC8DD}"/>
    <cellStyle name="Título 403" xfId="5027" xr:uid="{69E9762A-3208-4EC9-9FDA-2A2A761D63AA}"/>
    <cellStyle name="Título 404" xfId="5028" xr:uid="{40E96CF4-0AFB-4336-8850-15CC503F3797}"/>
    <cellStyle name="Título 405" xfId="5029" xr:uid="{3FA39184-435B-4C56-BB45-9558828DBA6E}"/>
    <cellStyle name="Título 406" xfId="5030" xr:uid="{6B475D42-B07C-4AB4-97DC-B01F1B2EA4F2}"/>
    <cellStyle name="Título 407" xfId="5031" xr:uid="{1643F0D0-6FC2-476B-8C06-5FB768AF2E95}"/>
    <cellStyle name="Título 408" xfId="5032" xr:uid="{E27482F8-D6DF-4760-B66D-6B6346092990}"/>
    <cellStyle name="Título 409" xfId="5033" xr:uid="{75FEA1CA-4AAF-4069-93EE-67407B79FCB7}"/>
    <cellStyle name="Título 41" xfId="5034" xr:uid="{6845D46D-5194-4BEF-B701-04968A33D815}"/>
    <cellStyle name="Título 410" xfId="5035" xr:uid="{C7E5A14A-15CA-4FCE-85F6-AB8D23F0ED0F}"/>
    <cellStyle name="Título 411" xfId="5036" xr:uid="{751C317E-9881-4086-8995-62D8B9C9630D}"/>
    <cellStyle name="Título 412" xfId="5037" xr:uid="{8E116D2D-AE77-4E73-97BC-AD194FC74E94}"/>
    <cellStyle name="Título 413" xfId="5038" xr:uid="{EEB2AE39-D9EF-47AB-8F02-D9877B03E443}"/>
    <cellStyle name="Título 414" xfId="5039" xr:uid="{A32CC9F3-A6DF-4F90-95A1-1635D2888610}"/>
    <cellStyle name="Título 415" xfId="5040" xr:uid="{C5FF7EB6-6F47-40E3-9F81-D279450C92DA}"/>
    <cellStyle name="Título 416" xfId="5041" xr:uid="{9406201C-5419-4364-902F-048FF5D9DE75}"/>
    <cellStyle name="Título 417" xfId="5042" xr:uid="{7F6D67CE-8F5E-45C0-9FA7-DABE3CFCFC2E}"/>
    <cellStyle name="Título 418" xfId="5043" xr:uid="{87E6EA12-AED2-49FF-A279-F9ED02D65268}"/>
    <cellStyle name="Título 419" xfId="5044" xr:uid="{D5F04BD8-D731-41E6-9F75-C8D1BA4A64B0}"/>
    <cellStyle name="Título 42" xfId="5045" xr:uid="{58540B87-3C4B-4DEC-8D67-FAFF5C8ADEB2}"/>
    <cellStyle name="Título 420" xfId="5046" xr:uid="{20A73B22-290F-4DD2-B0E3-EFD809962704}"/>
    <cellStyle name="Título 421" xfId="5047" xr:uid="{CECF1184-58E5-4809-A7EC-A238451A7C53}"/>
    <cellStyle name="Título 422" xfId="5048" xr:uid="{6E7D44E8-D779-4A9D-B740-7DF9C7D770A1}"/>
    <cellStyle name="Título 423" xfId="5049" xr:uid="{84694E4E-3BBA-464B-92E4-025B97876CEE}"/>
    <cellStyle name="Título 424" xfId="5050" xr:uid="{DE4DFBA4-EC53-4980-9931-000509970E0A}"/>
    <cellStyle name="Título 425" xfId="5051" xr:uid="{673F1991-B3D1-4735-A69C-491BCC2A4D77}"/>
    <cellStyle name="Título 426" xfId="5052" xr:uid="{E62B2DB9-7474-475A-AB6D-471D66218DCA}"/>
    <cellStyle name="Título 427" xfId="5053" xr:uid="{A5D1E0DA-2712-4272-BE5B-390D4DE4B4B9}"/>
    <cellStyle name="Título 428" xfId="5054" xr:uid="{700445E0-DEF9-40FD-9B60-FBC310FCBA83}"/>
    <cellStyle name="Título 429" xfId="5055" xr:uid="{A02057D9-482B-412B-A7CA-55ECE54E2D7A}"/>
    <cellStyle name="Título 43" xfId="5056" xr:uid="{899626ED-6153-47FF-A12B-6B235C5B6161}"/>
    <cellStyle name="Título 430" xfId="5057" xr:uid="{1C80E8FA-08B3-410A-80FB-F22468524D9B}"/>
    <cellStyle name="Título 431" xfId="5058" xr:uid="{3B5B64DB-9096-4A5D-8BB1-FFDB040EAD36}"/>
    <cellStyle name="Título 432" xfId="5059" xr:uid="{35A6D47C-D5CC-49CC-B634-033FD79A828C}"/>
    <cellStyle name="Título 433" xfId="5060" xr:uid="{A552BD21-F514-4332-8B02-507C5A2E6F40}"/>
    <cellStyle name="Título 434" xfId="5061" xr:uid="{3FA85383-37DD-4CF9-971E-C42576BC5775}"/>
    <cellStyle name="Título 435" xfId="5062" xr:uid="{78952317-5061-4905-A80E-5E12C4D765CE}"/>
    <cellStyle name="Título 436" xfId="5063" xr:uid="{F743DB08-6B15-44A5-A3DE-9DA8E6DDBB8F}"/>
    <cellStyle name="Título 437" xfId="5064" xr:uid="{175B8A56-EA38-4475-BCC0-E4A4573B1535}"/>
    <cellStyle name="Título 438" xfId="5065" xr:uid="{0540358B-EF9B-4F0B-9BD8-BDA7EA378BDF}"/>
    <cellStyle name="Título 439" xfId="5066" xr:uid="{C8CF8ADA-BC61-4F83-89A9-712F6ADF0D13}"/>
    <cellStyle name="Título 44" xfId="5067" xr:uid="{42208C1C-AD33-4E5C-95CB-1B7B6E1F78F1}"/>
    <cellStyle name="Título 440" xfId="5068" xr:uid="{3610595A-8388-4043-958F-495DF64B910F}"/>
    <cellStyle name="Título 441" xfId="5069" xr:uid="{87B2968F-5C4A-467D-9E26-BDEA41A20596}"/>
    <cellStyle name="Título 442" xfId="5070" xr:uid="{0F7E3C6A-5084-42A0-8A3F-17CF2C4590F4}"/>
    <cellStyle name="Título 443" xfId="5071" xr:uid="{217D1851-0A2B-46B0-9D55-1FF35109BB54}"/>
    <cellStyle name="Título 444" xfId="5072" xr:uid="{967707F7-5F36-4494-9671-EBD8C4099510}"/>
    <cellStyle name="Título 445" xfId="5073" xr:uid="{BB57A1C7-0506-4BF3-8D49-F0F2C78903E5}"/>
    <cellStyle name="Título 446" xfId="5074" xr:uid="{98E89CBE-359A-4F75-A330-9201071D6A8C}"/>
    <cellStyle name="Título 447" xfId="5075" xr:uid="{F83D0D41-6920-4120-8AA3-EC29D5F27E24}"/>
    <cellStyle name="Título 448" xfId="5076" xr:uid="{65A20E9F-21F9-445E-8909-43F97250DBAF}"/>
    <cellStyle name="Título 449" xfId="5077" xr:uid="{CBB9EFB0-AC19-40D1-A82F-8E5E4C4BC595}"/>
    <cellStyle name="Título 45" xfId="5078" xr:uid="{EA29669D-0BAD-464B-A2FE-44125164C15B}"/>
    <cellStyle name="Título 450" xfId="5079" xr:uid="{E0C46209-518E-4C8D-AE23-541849B26D2D}"/>
    <cellStyle name="Título 451" xfId="5080" xr:uid="{99726CA4-4BC7-4D2D-AC3E-4E761D01B033}"/>
    <cellStyle name="Título 452" xfId="5081" xr:uid="{AC8D6521-7759-41BC-82F2-063E7BBC9999}"/>
    <cellStyle name="Título 453" xfId="5082" xr:uid="{125685F8-4A2F-415E-BC8F-C15BE4368264}"/>
    <cellStyle name="Título 454" xfId="5083" xr:uid="{4F6E03F1-886F-40B4-9756-762588A858A2}"/>
    <cellStyle name="Título 455" xfId="5084" xr:uid="{089669CA-17D5-41B5-AC91-A733D57C3E9B}"/>
    <cellStyle name="Título 456" xfId="5085" xr:uid="{63202F66-4424-4CB2-8B1B-2C99326EAA49}"/>
    <cellStyle name="Título 457" xfId="5086" xr:uid="{1F2F4098-149D-423D-8D41-96A6E73B1173}"/>
    <cellStyle name="Título 458" xfId="5087" xr:uid="{70FCF2F5-2E15-4B9B-B2D7-2EEC7E00176D}"/>
    <cellStyle name="Título 459" xfId="5088" xr:uid="{24EFBB0B-B290-422E-9244-56262E48F4C4}"/>
    <cellStyle name="Título 46" xfId="5089" xr:uid="{01BCE1B6-B110-492A-91A4-6213F7DAD02F}"/>
    <cellStyle name="Título 460" xfId="5090" xr:uid="{BC87EFDB-62FF-4674-964A-7C6BC5496C21}"/>
    <cellStyle name="Título 461" xfId="5091" xr:uid="{914D2482-1A42-4F1E-8B04-31D6585E4774}"/>
    <cellStyle name="Título 462" xfId="5092" xr:uid="{FB9DA506-7557-48A5-9F85-BE038F595948}"/>
    <cellStyle name="Título 463" xfId="5093" xr:uid="{6175B5A2-C6DD-4E0A-AED0-C9D92F1EC87D}"/>
    <cellStyle name="Título 464" xfId="5094" xr:uid="{881C685F-2770-45CB-8ECE-54CD544BE383}"/>
    <cellStyle name="Título 465" xfId="5095" xr:uid="{023BDCC0-3F54-4FBE-91D7-6F046F2286A1}"/>
    <cellStyle name="Título 466" xfId="5096" xr:uid="{B510C13C-152D-4091-86DC-334B9F8E36C4}"/>
    <cellStyle name="Título 467" xfId="5097" xr:uid="{F77C64D0-BD66-4052-9DA0-79E5A76FC28E}"/>
    <cellStyle name="Título 468" xfId="5098" xr:uid="{E80D69B1-8EA8-447B-81FF-C676D98F7A52}"/>
    <cellStyle name="Título 469" xfId="5099" xr:uid="{FAB7C008-71ED-4C70-9DB7-EB441B4FD663}"/>
    <cellStyle name="Título 47" xfId="5100" xr:uid="{32CC3D2F-4D4A-40D5-BA1E-9D94543FC7DE}"/>
    <cellStyle name="Título 470" xfId="5101" xr:uid="{F029F572-DE7F-4536-845C-C5E4CB325D7B}"/>
    <cellStyle name="Título 471" xfId="5102" xr:uid="{675466CD-631F-4478-800B-16A012BA5632}"/>
    <cellStyle name="Título 472" xfId="5103" xr:uid="{5A60B7FE-7F2B-4F47-BCC2-32A26C699D35}"/>
    <cellStyle name="Título 473" xfId="5104" xr:uid="{D9684550-886B-4510-8D84-078E99A5F772}"/>
    <cellStyle name="Título 474" xfId="5105" xr:uid="{276F48D4-3602-4F9B-ADFE-4BD7FAD01E78}"/>
    <cellStyle name="Título 475" xfId="5106" xr:uid="{1C97EB05-CED2-4E17-9DA6-A911A754B27F}"/>
    <cellStyle name="Título 476" xfId="5107" xr:uid="{E58AA055-2722-4575-8AD0-78F2CB29E56B}"/>
    <cellStyle name="Título 477" xfId="5108" xr:uid="{7DA99957-A512-4522-8A5A-22FB554D9B79}"/>
    <cellStyle name="Título 478" xfId="5109" xr:uid="{1F55ECE9-4474-446E-B6E0-CF0CA114FA53}"/>
    <cellStyle name="Título 479" xfId="5110" xr:uid="{55CDD599-0D58-43EA-AEA7-C49DCD8B7731}"/>
    <cellStyle name="Título 48" xfId="5111" xr:uid="{69D3DBD5-EB82-4CC6-BC94-828D76EF7BB1}"/>
    <cellStyle name="Título 480" xfId="5112" xr:uid="{E8E6000B-5C87-47DB-8760-2D2DBE4A4348}"/>
    <cellStyle name="Título 481" xfId="5113" xr:uid="{B8063815-0921-41D8-85FC-299E0C665EA6}"/>
    <cellStyle name="Título 482" xfId="5114" xr:uid="{FAF2E78A-7781-4DD3-AF93-3CCCDC9F910B}"/>
    <cellStyle name="Título 483" xfId="5115" xr:uid="{DA04376F-523B-4FD7-A79A-B3D48079E1EF}"/>
    <cellStyle name="Título 484" xfId="5116" xr:uid="{CD222197-F798-4B72-946E-42BDE0C358AC}"/>
    <cellStyle name="Título 485" xfId="5117" xr:uid="{8A54D8AF-43DC-4518-A607-5B5F6A822C84}"/>
    <cellStyle name="Título 486" xfId="5118" xr:uid="{D034B693-9217-41B5-BEEA-D3E94B8C1803}"/>
    <cellStyle name="Título 487" xfId="5119" xr:uid="{84FA224F-576E-4CE8-B99C-B8FB1A7F0750}"/>
    <cellStyle name="Título 488" xfId="5120" xr:uid="{205482C6-0C99-4101-B5ED-2C26BBF2E23C}"/>
    <cellStyle name="Título 489" xfId="5121" xr:uid="{3D045E9E-5FB2-4581-87B4-44F4E7E0BE7B}"/>
    <cellStyle name="Título 49" xfId="5122" xr:uid="{A5EEEB66-D6EF-4719-864A-208D992217EB}"/>
    <cellStyle name="Título 490" xfId="5123" xr:uid="{E445801A-CAC2-49E4-873A-560BFEAC3B20}"/>
    <cellStyle name="Título 491" xfId="5124" xr:uid="{2EFB142F-E86C-495B-AC2F-DE9AF5404733}"/>
    <cellStyle name="Título 492" xfId="5125" xr:uid="{921E1750-82F5-4791-8A19-8CF00D233F43}"/>
    <cellStyle name="Título 493" xfId="5126" xr:uid="{DDD587C4-8D95-4584-81BF-C8788D63009B}"/>
    <cellStyle name="Título 494" xfId="5127" xr:uid="{84B6C685-0E6D-42A6-B497-54F63F261D30}"/>
    <cellStyle name="Título 495" xfId="5128" xr:uid="{7CDF443C-C20A-477A-885A-929266871602}"/>
    <cellStyle name="Título 496" xfId="5129" xr:uid="{3FB15441-0D32-44FE-87B8-97BE8B68DE18}"/>
    <cellStyle name="Título 497" xfId="5130" xr:uid="{38DE2849-075E-4926-906D-D393EA6ACF0C}"/>
    <cellStyle name="Título 498" xfId="5131" xr:uid="{325AE885-C964-423F-AF22-7805A1EB357B}"/>
    <cellStyle name="Título 499" xfId="5132" xr:uid="{FF7C54A7-1FF8-4C24-A25E-38FC214B35F5}"/>
    <cellStyle name="Título 5" xfId="459" xr:uid="{13F16BFE-CD0F-4F1E-8226-7F34D0EA3DCE}"/>
    <cellStyle name="Título 5 2" xfId="5133" xr:uid="{FED657D0-59B4-49E7-AEA9-34507A511B79}"/>
    <cellStyle name="Título 50" xfId="5134" xr:uid="{B8615217-7BD1-48D2-9514-2A7E60DF2651}"/>
    <cellStyle name="Título 500" xfId="5135" xr:uid="{DB86792A-E86D-469A-97EB-92D06110CCCF}"/>
    <cellStyle name="Título 501" xfId="5136" xr:uid="{3507B8F9-00E1-4643-9D4A-2219769E8891}"/>
    <cellStyle name="Título 502" xfId="5137" xr:uid="{25E19E41-5674-4AA1-9DAD-97B268043EB2}"/>
    <cellStyle name="Título 503" xfId="5138" xr:uid="{531DDD7D-29EC-4B20-8402-66A5FDDC94E7}"/>
    <cellStyle name="Título 504" xfId="5139" xr:uid="{C6B569A4-779F-48D3-93CA-E477DCF6F7C6}"/>
    <cellStyle name="Título 505" xfId="5140" xr:uid="{1E1047CC-10F9-413B-B715-C40B538E2016}"/>
    <cellStyle name="Título 506" xfId="5141" xr:uid="{D0433BB0-598B-4AD8-BD1A-002DDC4BA08C}"/>
    <cellStyle name="Título 507" xfId="5142" xr:uid="{699B21AD-7A95-473E-A8CB-94CCE7894395}"/>
    <cellStyle name="Título 508" xfId="5143" xr:uid="{56584149-9F90-4BBA-97FB-43E1A2E14246}"/>
    <cellStyle name="Título 509" xfId="5144" xr:uid="{FD69B7D8-AC68-4A59-BB7E-69197D0A1152}"/>
    <cellStyle name="Título 51" xfId="5145" xr:uid="{7D913763-8463-4D33-AAB2-2E3B7BC84FCB}"/>
    <cellStyle name="Título 510" xfId="5146" xr:uid="{96D4F434-A410-4DBE-B071-4EF067287C8E}"/>
    <cellStyle name="Título 511" xfId="5147" xr:uid="{408CF050-6B11-41E4-8F5B-FCF3C5911B95}"/>
    <cellStyle name="Título 512" xfId="5148" xr:uid="{26527A00-9B51-49AB-9C44-0F4E877683DC}"/>
    <cellStyle name="Título 513" xfId="5149" xr:uid="{8A2C6E6F-AD8B-420A-9E8B-C55F10CF8365}"/>
    <cellStyle name="Título 514" xfId="5150" xr:uid="{D1E994AA-2223-4CF8-A31E-B82E9BCB00E0}"/>
    <cellStyle name="Título 515" xfId="5151" xr:uid="{767451D0-850F-4713-BA96-2A7FDAB1B4F0}"/>
    <cellStyle name="Título 516" xfId="5152" xr:uid="{723396A3-ADD0-4A1A-B52C-58366F682073}"/>
    <cellStyle name="Título 517" xfId="5153" xr:uid="{34C53C2F-B1FC-40B3-A9C8-8C79E45E05C6}"/>
    <cellStyle name="Título 518" xfId="5154" xr:uid="{49BA0D6D-D390-4053-964A-FC3049679A69}"/>
    <cellStyle name="Título 519" xfId="5155" xr:uid="{16A4CEFB-7D1A-4F82-995F-DEB647A9B1A6}"/>
    <cellStyle name="Título 52" xfId="5156" xr:uid="{BDE028B6-F84E-4265-9FC2-69F6D27A1151}"/>
    <cellStyle name="Título 520" xfId="5157" xr:uid="{14B63C79-C873-4E0C-A0B0-7CEE97862533}"/>
    <cellStyle name="Título 521" xfId="5158" xr:uid="{DCEFBB0B-E434-4AE7-83E8-E2BCC03948D5}"/>
    <cellStyle name="Título 522" xfId="5159" xr:uid="{FB5794CE-18AD-41FD-97F2-3BB082F79415}"/>
    <cellStyle name="Título 523" xfId="5160" xr:uid="{AFD3D45A-5AAE-4FD0-9CFE-C8A6D7AE2CE3}"/>
    <cellStyle name="Título 524" xfId="5161" xr:uid="{58A3CCD4-FF80-4A51-A88D-760336AFFA9B}"/>
    <cellStyle name="Título 525" xfId="5162" xr:uid="{DFF50316-6F03-4342-B062-1E8AE874362B}"/>
    <cellStyle name="Título 526" xfId="5163" xr:uid="{7829ACFC-D561-4D41-B8FD-72CB49B8D663}"/>
    <cellStyle name="Título 527" xfId="5164" xr:uid="{E9903D4F-FBA6-4AB2-B806-4A31A693FA83}"/>
    <cellStyle name="Título 528" xfId="5165" xr:uid="{64C9BF8A-87DE-49A7-AA3F-1B1646E3ACAD}"/>
    <cellStyle name="Título 529" xfId="5166" xr:uid="{A4B3C0E6-E5E8-4C08-93B8-7E2A8BAF428E}"/>
    <cellStyle name="Título 53" xfId="5167" xr:uid="{7110AE90-9EF5-44A6-BB62-DCF09540FA8C}"/>
    <cellStyle name="Título 530" xfId="5168" xr:uid="{BD297160-B1FF-4A29-825D-C5C7DD18FBB0}"/>
    <cellStyle name="Título 531" xfId="5169" xr:uid="{5DE34E5B-9E08-427F-974A-B332EBA59C05}"/>
    <cellStyle name="Título 532" xfId="5170" xr:uid="{CECDB1C4-CB59-4B71-88BA-3CFCBAF31157}"/>
    <cellStyle name="Título 533" xfId="5171" xr:uid="{2A9F3B1E-653C-4CF9-A481-71FC6ACFD119}"/>
    <cellStyle name="Título 534" xfId="5172" xr:uid="{3B930E28-AB2F-4B53-8C6B-233F8D50751F}"/>
    <cellStyle name="Título 535" xfId="5173" xr:uid="{CA9E0EAE-B231-4AFE-83C6-0927AB98786A}"/>
    <cellStyle name="Título 536" xfId="5174" xr:uid="{CE61B204-98B4-4D12-BFBA-9413BF8702E8}"/>
    <cellStyle name="Título 537" xfId="5175" xr:uid="{052BDB7C-72E6-4AEC-8D10-AC39DF65A3BE}"/>
    <cellStyle name="Título 538" xfId="5176" xr:uid="{80082A2D-1CF7-4895-A6DF-2C3264BC7307}"/>
    <cellStyle name="Título 539" xfId="5177" xr:uid="{14295FC6-42F4-4402-B811-20ACD043EB75}"/>
    <cellStyle name="Título 54" xfId="5178" xr:uid="{C63CE8B2-BC19-41E5-B967-33A03EBB506B}"/>
    <cellStyle name="Título 540" xfId="5179" xr:uid="{4D36674C-E78B-4234-8D4B-231299FBC3BD}"/>
    <cellStyle name="Título 541" xfId="5180" xr:uid="{DAEEF554-3CE2-4DDB-951D-A6FD9BDE1A9E}"/>
    <cellStyle name="Título 542" xfId="5181" xr:uid="{5337C0CE-C92B-4F5D-AF50-710B86CABB1B}"/>
    <cellStyle name="Título 543" xfId="5182" xr:uid="{F791A7B6-7F18-49B7-A73D-CE1E43C5CCCA}"/>
    <cellStyle name="Título 544" xfId="5183" xr:uid="{8546F9EF-1D91-403C-82E1-83C431A2495A}"/>
    <cellStyle name="Título 545" xfId="5184" xr:uid="{CEC611B1-FB00-48FE-9B94-BAEAFAA74DEF}"/>
    <cellStyle name="Título 546" xfId="5185" xr:uid="{CF7FEB6C-2D2B-4F62-9E84-3D0F1A71E8FE}"/>
    <cellStyle name="Título 547" xfId="5186" xr:uid="{D4E27662-E108-463E-A737-111F97DF3687}"/>
    <cellStyle name="Título 548" xfId="5187" xr:uid="{91A34FE1-91BD-452A-8AF1-A68402A90548}"/>
    <cellStyle name="Título 549" xfId="5188" xr:uid="{43430280-CB39-491E-8488-8A5E403D28F8}"/>
    <cellStyle name="Título 55" xfId="5189" xr:uid="{94F975EA-29A2-45E6-89DD-1677771490CF}"/>
    <cellStyle name="Título 550" xfId="5190" xr:uid="{8AF7504A-EBCC-467C-BE9D-2E5C26225AAC}"/>
    <cellStyle name="Título 551" xfId="5191" xr:uid="{07C58531-E5B0-4AE9-A6E1-D04306FB52D9}"/>
    <cellStyle name="Título 552" xfId="5192" xr:uid="{4671A370-844F-4BFE-9F8F-CF2CB703BEA4}"/>
    <cellStyle name="Título 553" xfId="5193" xr:uid="{43D9B508-2FA4-4EC6-A054-6B1955461C14}"/>
    <cellStyle name="Título 554" xfId="5194" xr:uid="{C68F62C6-ECD4-461F-B4E0-7E955C3879B3}"/>
    <cellStyle name="Título 555" xfId="5195" xr:uid="{15FBD147-5624-42CE-81DA-18B32BACD1A0}"/>
    <cellStyle name="Título 556" xfId="5196" xr:uid="{7E132C36-1863-469B-926F-D1A94CB2424F}"/>
    <cellStyle name="Título 557" xfId="5197" xr:uid="{CF322EE7-39B7-4F8D-97A8-4C129EB09F5D}"/>
    <cellStyle name="Título 558" xfId="5198" xr:uid="{5C99CD44-9A82-4BBE-8D7C-CEB85AD1E197}"/>
    <cellStyle name="Título 559" xfId="5199" xr:uid="{66A1D863-5834-44E8-A061-DA0E7C14BE43}"/>
    <cellStyle name="Título 56" xfId="5200" xr:uid="{EFFC027D-1E37-42DB-9D3E-490DDDC20801}"/>
    <cellStyle name="Título 560" xfId="5201" xr:uid="{AC16C259-FDB3-4E1A-A6CD-CDA73EFDE285}"/>
    <cellStyle name="Título 561" xfId="5202" xr:uid="{491CBB8C-F1D2-4325-BFF9-46719BDBB137}"/>
    <cellStyle name="Título 562" xfId="5203" xr:uid="{35F88C77-07C5-44B0-8494-72732FFA7004}"/>
    <cellStyle name="Título 563" xfId="5204" xr:uid="{A6648589-E804-4669-BD68-202E0244D349}"/>
    <cellStyle name="Título 564" xfId="5205" xr:uid="{BAC7BE01-782C-4308-B724-F9AA90D4B94B}"/>
    <cellStyle name="Título 565" xfId="5206" xr:uid="{9DB612EB-509E-44A4-AD07-EC4AD10442E1}"/>
    <cellStyle name="Título 566" xfId="5207" xr:uid="{23A75FD8-7BB6-475D-BDA3-951437DD2213}"/>
    <cellStyle name="Título 567" xfId="5208" xr:uid="{22857983-276D-416E-9999-901BE841044C}"/>
    <cellStyle name="Título 568" xfId="5209" xr:uid="{0D4E0E7B-863E-406D-B8C9-AC0FDCA26DF4}"/>
    <cellStyle name="Título 569" xfId="5210" xr:uid="{35BE0F3E-3688-494A-8494-46BC28A51BEF}"/>
    <cellStyle name="Título 57" xfId="5211" xr:uid="{7D2F967C-D1A0-42B3-9433-A1376D4ACFFE}"/>
    <cellStyle name="Título 570" xfId="5212" xr:uid="{2AE15C22-9D8E-4B28-8FEB-94008E86F4FD}"/>
    <cellStyle name="Título 571" xfId="5213" xr:uid="{22985BBD-A2DD-475C-B1F6-9B4721C8190A}"/>
    <cellStyle name="Título 572" xfId="5214" xr:uid="{E25C5FB1-22F9-4A34-BF8A-310C55A62754}"/>
    <cellStyle name="Título 573" xfId="5215" xr:uid="{344AA69E-A3A0-40E1-8EAA-37F3B7A2CF3F}"/>
    <cellStyle name="Título 574" xfId="5216" xr:uid="{71CDD783-A31D-4005-8BEB-CF7C82EE7AF5}"/>
    <cellStyle name="Título 575" xfId="5217" xr:uid="{3F02C0B7-984D-449A-B6E2-017609F78579}"/>
    <cellStyle name="Título 576" xfId="5218" xr:uid="{87C42434-286F-4623-B32D-B3EB4FC4B0E9}"/>
    <cellStyle name="Título 577" xfId="5219" xr:uid="{92DB35FA-C2DE-4D67-BFE6-9AC967C38078}"/>
    <cellStyle name="Título 578" xfId="5220" xr:uid="{AEA381D1-FCA8-466C-9FBB-DD2209DD9F6D}"/>
    <cellStyle name="Título 579" xfId="5221" xr:uid="{ECBED724-D269-4589-ABB5-32A2F28D267D}"/>
    <cellStyle name="Título 58" xfId="5222" xr:uid="{950049B1-9AF0-44F3-89DA-60716199FF8C}"/>
    <cellStyle name="Título 580" xfId="5223" xr:uid="{59B17DBC-BBC1-4F1E-A673-30823CA75B36}"/>
    <cellStyle name="Título 581" xfId="5224" xr:uid="{F13DFA25-468B-4D6D-AE24-0536FBF79CC1}"/>
    <cellStyle name="Título 582" xfId="5225" xr:uid="{32906FFC-FD7D-457D-B2D1-EE343D0E5904}"/>
    <cellStyle name="Título 583" xfId="5226" xr:uid="{C8AF450C-57C1-475A-9CED-4F2F166250FA}"/>
    <cellStyle name="Título 584" xfId="5227" xr:uid="{1B270892-6779-42C5-920E-7D28EEE7DA90}"/>
    <cellStyle name="Título 585" xfId="5228" xr:uid="{E061F03B-7CE7-4E79-A46F-0E914B1E4DD3}"/>
    <cellStyle name="Título 586" xfId="5229" xr:uid="{0EA4E605-5667-41F9-8E7A-5EC3616F39AC}"/>
    <cellStyle name="Título 587" xfId="5230" xr:uid="{A34A172B-940B-4E5C-B7C6-4D11D14974E7}"/>
    <cellStyle name="Título 588" xfId="5231" xr:uid="{6D1CA85D-AEC7-4957-966C-ED58CE20BFB1}"/>
    <cellStyle name="Título 589" xfId="5232" xr:uid="{C3977EA6-D28B-4C7B-8241-FAF01F852507}"/>
    <cellStyle name="Título 59" xfId="5233" xr:uid="{C6C6F81E-D657-4387-9989-0C9C166C5699}"/>
    <cellStyle name="Título 590" xfId="5234" xr:uid="{F157E7F7-41A1-4137-8D98-B2843F8ECC69}"/>
    <cellStyle name="Título 591" xfId="5235" xr:uid="{711CD61E-5867-42AC-A897-57AB35D36665}"/>
    <cellStyle name="Título 592" xfId="5236" xr:uid="{D62B4013-53E9-42D3-85C9-7F38B2ACB8EE}"/>
    <cellStyle name="Título 593" xfId="5237" xr:uid="{C4F01F7C-BE89-4E0F-9812-F89941A18F98}"/>
    <cellStyle name="Título 594" xfId="5238" xr:uid="{E3266CA9-E346-46EF-868B-57EBFD870618}"/>
    <cellStyle name="Título 595" xfId="5239" xr:uid="{09410EDB-219B-4B09-9334-305496E5723A}"/>
    <cellStyle name="Título 596" xfId="5240" xr:uid="{2C25A2E2-DDF3-4614-B7A0-32906480D280}"/>
    <cellStyle name="Título 597" xfId="5241" xr:uid="{92F32298-3886-4BEE-B40D-72C859F90D6B}"/>
    <cellStyle name="Título 598" xfId="5242" xr:uid="{3AF63F01-1B42-4534-B15D-4468C2CA0B0F}"/>
    <cellStyle name="Título 599" xfId="5243" xr:uid="{1FC528A5-F15A-4F12-B939-3AAFC0CFA557}"/>
    <cellStyle name="Título 6" xfId="3766" xr:uid="{58176810-1DCE-4C56-993A-B203D0DB9940}"/>
    <cellStyle name="Título 6 2" xfId="5244" xr:uid="{640FF3BE-427B-4EA7-86C8-079EBC8D208F}"/>
    <cellStyle name="Título 60" xfId="5245" xr:uid="{7FD8A08F-05A0-4125-8DC2-B78C0FA4ECAF}"/>
    <cellStyle name="Título 600" xfId="5246" xr:uid="{9F23C9A6-1A13-4757-8584-CBD5ED17DCE9}"/>
    <cellStyle name="Título 601" xfId="5247" xr:uid="{21CB66F6-763C-4D76-ABFF-E545AB779D8C}"/>
    <cellStyle name="Título 602" xfId="5248" xr:uid="{051DC95F-2FA1-4B03-94C4-56265B01E82D}"/>
    <cellStyle name="Título 603" xfId="5249" xr:uid="{CEA8C792-C198-4829-A6A6-2519B300EACF}"/>
    <cellStyle name="Título 604" xfId="5250" xr:uid="{5A6F1D89-A656-47DA-9EA9-0E56E87ECA69}"/>
    <cellStyle name="Título 605" xfId="5251" xr:uid="{55F9C5F7-4B82-4E27-956B-2FD0BC378BC8}"/>
    <cellStyle name="Título 606" xfId="5252" xr:uid="{205B2A8F-9623-43B5-BDF4-5EEA1607E0A7}"/>
    <cellStyle name="Título 607" xfId="5253" xr:uid="{872C7D45-8944-42A7-B486-BD5744C116DC}"/>
    <cellStyle name="Título 608" xfId="5254" xr:uid="{63E95C72-C43C-4317-A9D2-81B2F4D262CD}"/>
    <cellStyle name="Título 609" xfId="5255" xr:uid="{CF91FDF5-379A-42E5-8D4F-B87775576D51}"/>
    <cellStyle name="Título 61" xfId="5256" xr:uid="{EDF76DCC-557F-4FA6-9012-A25C4D0EB595}"/>
    <cellStyle name="Título 610" xfId="5257" xr:uid="{D37BE38A-4AD2-4C43-B28D-9377F00E42DA}"/>
    <cellStyle name="Título 611" xfId="5258" xr:uid="{0D519E06-0C2C-4D7D-AAAE-362133EE4E5A}"/>
    <cellStyle name="Título 612" xfId="5259" xr:uid="{CE1A492B-8763-49A9-90DE-24D819DAA33D}"/>
    <cellStyle name="Título 613" xfId="5260" xr:uid="{56AE8691-ADA8-4BFA-8D08-A96EE1DE93C3}"/>
    <cellStyle name="Título 614" xfId="5261" xr:uid="{32660FC6-A5C6-4D99-BC6F-C74AD153FE1A}"/>
    <cellStyle name="Título 615" xfId="5262" xr:uid="{9C98B4FC-1385-4831-9E46-713F76B7311F}"/>
    <cellStyle name="Título 616" xfId="5263" xr:uid="{58D65EC2-35BE-4EA1-9176-C3F6F5F2A52B}"/>
    <cellStyle name="Título 617" xfId="5264" xr:uid="{00FB1B29-5A4E-480F-9F46-C203DBB8CB90}"/>
    <cellStyle name="Título 618" xfId="5265" xr:uid="{F1962D1E-949F-49AF-8827-FA00CA4BAAFA}"/>
    <cellStyle name="Título 619" xfId="5266" xr:uid="{BBF9F1F1-7141-47EB-9707-4B7830C4057F}"/>
    <cellStyle name="Título 62" xfId="5267" xr:uid="{26DBF222-2FE2-4C84-AC33-F0682277469B}"/>
    <cellStyle name="Título 620" xfId="5268" xr:uid="{34122AF8-92E9-41C9-B6BE-E93DB0A3EF44}"/>
    <cellStyle name="Título 621" xfId="5269" xr:uid="{3D33B61B-5D3B-49C3-9412-A6126EB0066C}"/>
    <cellStyle name="Título 622" xfId="5270" xr:uid="{A9EA9D66-F89F-4F51-9BB5-D118AF4107DB}"/>
    <cellStyle name="Título 623" xfId="5271" xr:uid="{7D30ED71-AA36-4C27-A166-0610A6EF5016}"/>
    <cellStyle name="Título 624" xfId="5272" xr:uid="{4979BD08-4EDF-42F7-B834-13351AA149E3}"/>
    <cellStyle name="Título 625" xfId="5273" xr:uid="{26937D76-D635-4194-A59E-91319C14A1FE}"/>
    <cellStyle name="Título 626" xfId="5274" xr:uid="{0214518E-A100-41FF-AAD3-00521D940E94}"/>
    <cellStyle name="Título 627" xfId="5275" xr:uid="{FB4CF06D-7644-4BE4-B725-638F966DE16E}"/>
    <cellStyle name="Título 628" xfId="5276" xr:uid="{2B6DC700-5EE7-4B8B-8A84-CA6C13EEDE50}"/>
    <cellStyle name="Título 629" xfId="5277" xr:uid="{4D8B625C-5F78-4CC3-8DF9-A915437A7450}"/>
    <cellStyle name="Título 63" xfId="5278" xr:uid="{C7620F40-2ABB-4098-A1D6-0E3A6BFFF54D}"/>
    <cellStyle name="Título 630" xfId="5279" xr:uid="{C6A81EDA-4970-4E42-B213-9B3962582BEF}"/>
    <cellStyle name="Título 631" xfId="5280" xr:uid="{7061EFF1-2E09-4655-9ADA-D1AF20CB9DA7}"/>
    <cellStyle name="Título 632" xfId="5281" xr:uid="{B54ADEE9-4BB8-4E4A-B765-8BAB681973F4}"/>
    <cellStyle name="Título 633" xfId="5282" xr:uid="{8EF7C67C-EE8C-4020-BE76-E8349A31DFDA}"/>
    <cellStyle name="Título 634" xfId="5283" xr:uid="{E42FF8EA-5A8C-4512-95B0-C34B27E963D3}"/>
    <cellStyle name="Título 635" xfId="5284" xr:uid="{7A0672D6-13F7-4A79-99D4-CAEDDFDD146B}"/>
    <cellStyle name="Título 636" xfId="5285" xr:uid="{1FA39F0A-C51E-4BF6-BDB4-16C4B8A31FBA}"/>
    <cellStyle name="Título 637" xfId="5286" xr:uid="{BF563CF0-5624-4A43-AC9E-24740CC4A05B}"/>
    <cellStyle name="Título 638" xfId="5287" xr:uid="{CD24FE6D-BADF-44BB-906F-FBA9A2EFEFD6}"/>
    <cellStyle name="Título 639" xfId="5288" xr:uid="{F5755135-1C44-45D5-9543-E7AC884C221D}"/>
    <cellStyle name="Título 64" xfId="5289" xr:uid="{F554CB83-EFB3-4FC7-A5B4-A396A9DCD764}"/>
    <cellStyle name="Título 640" xfId="5290" xr:uid="{3F95AEA7-FE71-421E-AF03-B01FFEDE4D42}"/>
    <cellStyle name="Título 641" xfId="5291" xr:uid="{D8338F59-F802-4CA8-8F60-476D08937176}"/>
    <cellStyle name="Título 642" xfId="5292" xr:uid="{ED3AC11B-0E67-41E7-A875-9C05BFAAC13D}"/>
    <cellStyle name="Título 643" xfId="5293" xr:uid="{42F087A0-25EB-4AEB-87F7-E15F0F96BFB0}"/>
    <cellStyle name="Título 644" xfId="5294" xr:uid="{31E906AC-1313-4291-90DF-8AB540998326}"/>
    <cellStyle name="Título 645" xfId="5295" xr:uid="{3254B5CE-115E-49ED-98A2-3D4994461924}"/>
    <cellStyle name="Título 646" xfId="5296" xr:uid="{5F014118-58EC-4899-A339-D38CD2E43D61}"/>
    <cellStyle name="Título 647" xfId="5297" xr:uid="{46C8AEFF-B100-427D-9AE8-EDE6EA113C4A}"/>
    <cellStyle name="Título 648" xfId="5298" xr:uid="{A0393506-1836-45AE-8E36-3437FFF2286F}"/>
    <cellStyle name="Título 649" xfId="5299" xr:uid="{6573D755-268B-489E-9D6E-C82743B02473}"/>
    <cellStyle name="Título 65" xfId="5300" xr:uid="{52DBC671-70E4-4FA3-8670-B5089C81C2F3}"/>
    <cellStyle name="Título 650" xfId="5301" xr:uid="{DD099C15-4C1A-4B11-AACE-8D0479CE7AAD}"/>
    <cellStyle name="Título 651" xfId="5302" xr:uid="{78D08911-60FB-4C1C-A8E5-359A722C9C49}"/>
    <cellStyle name="Título 652" xfId="5303" xr:uid="{5393960A-FD7A-4AF0-8282-EF124F47CBA0}"/>
    <cellStyle name="Título 653" xfId="5304" xr:uid="{464A2636-A366-46EB-948A-FFDA12A73E77}"/>
    <cellStyle name="Título 654" xfId="5305" xr:uid="{77408C8D-D5F0-46F1-9FE6-6520B522BBF6}"/>
    <cellStyle name="Título 655" xfId="5306" xr:uid="{2956126C-F644-4138-862F-40EC54A56A66}"/>
    <cellStyle name="Título 656" xfId="5307" xr:uid="{424C2370-2255-4F36-8714-45E6E5C62731}"/>
    <cellStyle name="Título 657" xfId="5308" xr:uid="{B29E9B96-A848-4E4A-A7D4-F1DDCD987D37}"/>
    <cellStyle name="Título 658" xfId="5309" xr:uid="{C840C3B9-7A1A-4D6C-80FC-24D9BF047FD1}"/>
    <cellStyle name="Título 659" xfId="5310" xr:uid="{0F450EAC-B9AD-42F5-BDC1-9BED8224C400}"/>
    <cellStyle name="Título 66" xfId="5311" xr:uid="{2ADD8FFB-C51B-4B56-A7D4-909698599A69}"/>
    <cellStyle name="Título 660" xfId="5312" xr:uid="{82323530-5962-4910-B8B3-6562F9056170}"/>
    <cellStyle name="Título 661" xfId="5313" xr:uid="{E56A23CC-0CC5-409B-A4DE-A26D056FDB41}"/>
    <cellStyle name="Título 662" xfId="5314" xr:uid="{E95BCDD4-4611-4705-AC87-5941B8AD31A4}"/>
    <cellStyle name="Título 663" xfId="5315" xr:uid="{91B42CFC-EA69-457A-A284-144B5627DA97}"/>
    <cellStyle name="Título 664" xfId="5316" xr:uid="{EDB1B5D2-395A-4FA3-80DF-C38C33F40D0B}"/>
    <cellStyle name="Título 665" xfId="5317" xr:uid="{75D1C8B8-237A-44C0-B4DC-634DDB63EAA6}"/>
    <cellStyle name="Título 666" xfId="5318" xr:uid="{F4B95BA1-9AE3-4F2A-BB8F-39EE9D0536F9}"/>
    <cellStyle name="Título 667" xfId="5319" xr:uid="{3D952D3A-533D-4044-A13E-E8867915F343}"/>
    <cellStyle name="Título 668" xfId="5320" xr:uid="{4B3C3D7D-3555-4DF8-ADBB-CADBB88C0005}"/>
    <cellStyle name="Título 669" xfId="5321" xr:uid="{74F905D1-A1EB-43B5-A868-5CDD24CA21A6}"/>
    <cellStyle name="Título 67" xfId="5322" xr:uid="{A587DFB3-9B54-4E6F-90BA-65E8AA83FD36}"/>
    <cellStyle name="Título 670" xfId="5323" xr:uid="{FC0B6148-4C7F-45F3-B4B5-50C5C67B4215}"/>
    <cellStyle name="Título 671" xfId="5324" xr:uid="{E689B5AC-0704-4DE2-BBD8-5A48E84197C7}"/>
    <cellStyle name="Título 672" xfId="5325" xr:uid="{35743255-B1C0-4DD7-9243-28E05D534712}"/>
    <cellStyle name="Título 68" xfId="5326" xr:uid="{68131782-3D26-40B9-9337-933805F15276}"/>
    <cellStyle name="Título 69" xfId="5327" xr:uid="{9ED6CD34-39E5-4789-9769-05139C1EC175}"/>
    <cellStyle name="Título 7" xfId="3767" xr:uid="{9703B761-F69C-4EA4-A085-8280BEC0B377}"/>
    <cellStyle name="Título 7 2" xfId="5328" xr:uid="{D9388294-5784-4F83-BAEF-E2A0030AD936}"/>
    <cellStyle name="Título 70" xfId="5329" xr:uid="{720D19F2-34FA-4D79-AF11-06BAEE547A37}"/>
    <cellStyle name="Título 71" xfId="5330" xr:uid="{E3E9A172-0CB0-4201-A210-2F3CEEB2A871}"/>
    <cellStyle name="Título 72" xfId="5331" xr:uid="{5052C690-1590-41BA-9F23-BF3C75692FF1}"/>
    <cellStyle name="Título 73" xfId="5332" xr:uid="{81943BD4-E616-4A46-A2F5-267AF28C655A}"/>
    <cellStyle name="Título 74" xfId="5333" xr:uid="{0DFFD188-A256-44A6-9BA8-B62F15D24531}"/>
    <cellStyle name="Título 75" xfId="5334" xr:uid="{A496C941-7929-45DE-A7B9-CB0D8BC5384B}"/>
    <cellStyle name="Título 76" xfId="5335" xr:uid="{9F5473B5-880A-4F46-B339-F8FC8E2F34B0}"/>
    <cellStyle name="Título 77" xfId="5336" xr:uid="{2F00AB91-E6B4-4EE4-A12C-5900B94731B3}"/>
    <cellStyle name="Título 78" xfId="5337" xr:uid="{EF97C71F-801D-43CF-847B-2F62789CAF27}"/>
    <cellStyle name="Título 79" xfId="5338" xr:uid="{67B2FF80-BDE4-41B2-BE55-D1D6FCFD2F19}"/>
    <cellStyle name="Título 8" xfId="3768" xr:uid="{1D113EC8-BE0A-406B-AC94-31EE59FCAD36}"/>
    <cellStyle name="Título 8 2" xfId="5339" xr:uid="{E23A86B6-A361-47EE-A0FF-19228554E256}"/>
    <cellStyle name="Título 80" xfId="5340" xr:uid="{552410FC-D29A-4CB1-A975-7098B5E4B653}"/>
    <cellStyle name="Título 81" xfId="5341" xr:uid="{476B527F-41FC-4A38-A7E8-83F00F72354D}"/>
    <cellStyle name="Título 82" xfId="5342" xr:uid="{27B58CEB-1EC9-41A8-81AB-E2434015A194}"/>
    <cellStyle name="Título 83" xfId="5343" xr:uid="{1C5E53B7-0D0C-45DB-B042-A104A29D4649}"/>
    <cellStyle name="Título 84" xfId="5344" xr:uid="{764FD28B-D3F4-4117-815C-15EBB3261E5D}"/>
    <cellStyle name="Título 85" xfId="5345" xr:uid="{A9AA7DD4-808F-498A-8945-424A41603889}"/>
    <cellStyle name="Título 86" xfId="5346" xr:uid="{81C5BC3B-C3E2-47D5-B2CB-8675587504FB}"/>
    <cellStyle name="Título 87" xfId="5347" xr:uid="{17DBEA98-DB5B-4C81-8779-FEC5FB98143F}"/>
    <cellStyle name="Título 88" xfId="5348" xr:uid="{490CECE7-C3E6-415C-96EF-7A03192239C0}"/>
    <cellStyle name="Título 89" xfId="5349" xr:uid="{F63DCE57-5CA0-41DB-B9D4-35849CB5BF3D}"/>
    <cellStyle name="Título 9" xfId="3769" xr:uid="{35F96265-B14D-4CDD-B774-1DF062F1A3AE}"/>
    <cellStyle name="Título 9 2" xfId="5350" xr:uid="{DE454313-4910-4B10-B8A6-280ECDC2C4A7}"/>
    <cellStyle name="Título 90" xfId="5351" xr:uid="{E9008DA7-C9A3-488E-9037-A8FC44717D0F}"/>
    <cellStyle name="Título 91" xfId="5352" xr:uid="{286112FD-87C0-426B-A6D1-0ED581ADBED5}"/>
    <cellStyle name="Título 92" xfId="5353" xr:uid="{D77A7EFA-49BE-444B-8AEB-EA36C11B638D}"/>
    <cellStyle name="Título 93" xfId="5354" xr:uid="{24844388-9FC6-4195-BE98-1FEFDF0D053D}"/>
    <cellStyle name="Título 94" xfId="5355" xr:uid="{794345D9-A043-4314-9119-4400D5BBE6E4}"/>
    <cellStyle name="Título 95" xfId="5356" xr:uid="{04CFD3EB-5EDA-4A5B-B03B-82BAEA3600B9}"/>
    <cellStyle name="Título 96" xfId="5357" xr:uid="{0D6A99D2-7D2C-4F76-AA26-6CFCF6E08E88}"/>
    <cellStyle name="Título 97" xfId="5358" xr:uid="{90B67C4D-59BA-494D-A4AB-BEAA8D4AD65B}"/>
    <cellStyle name="Título 98" xfId="5359" xr:uid="{E9266FB0-C3EF-4631-B83B-9B374AD5CA46}"/>
    <cellStyle name="Título 99" xfId="5360" xr:uid="{1BFAA85E-2ECD-4623-B249-5524CCCEE3A8}"/>
    <cellStyle name="Total" xfId="3779" builtinId="25" customBuiltin="1"/>
    <cellStyle name="Total 2" xfId="460" xr:uid="{48974D5E-892D-4D87-B9B3-728C47DAB5AB}"/>
    <cellStyle name="Total 2 2" xfId="5362" xr:uid="{DC1E02A5-267A-4F6E-927B-A37F62785D92}"/>
    <cellStyle name="Total 2 3" xfId="5361" xr:uid="{9745C6FF-FD3E-4559-8633-0D920C548349}"/>
    <cellStyle name="Total 3" xfId="115" xr:uid="{06267DF1-B4DD-435F-9F64-21143DCA688B}"/>
    <cellStyle name="Total 3 2" xfId="5363" xr:uid="{13C7C2B5-ECA3-44DD-99F2-14B3CA6597F7}"/>
    <cellStyle name="Total 4" xfId="3771" xr:uid="{3DDB35E1-255A-4B8D-BEC0-E4205B1C92C6}"/>
    <cellStyle name="Warning Text" xfId="3772" builtinId="11" customBuiltin="1"/>
    <cellStyle name="Warning Text 2" xfId="5364" xr:uid="{20E8FD7B-7A31-425A-A9EE-C20F7FC8F7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46766-0B00-4C96-AB38-9174A9B78483}">
  <dimension ref="A1:X129"/>
  <sheetViews>
    <sheetView tabSelected="1" zoomScale="118" zoomScaleNormal="118" workbookViewId="0">
      <pane xSplit="2" ySplit="1" topLeftCell="M2" activePane="bottomRight" state="frozen"/>
      <selection pane="topRight" activeCell="C1" sqref="C1"/>
      <selection pane="bottomLeft" activeCell="A2" sqref="A2"/>
      <selection pane="bottomRight" activeCell="Q13" sqref="Q13"/>
    </sheetView>
  </sheetViews>
  <sheetFormatPr baseColWidth="10" defaultRowHeight="15"/>
  <cols>
    <col min="1" max="1" width="6.5" customWidth="1"/>
    <col min="2" max="2" width="28.5" customWidth="1"/>
    <col min="3" max="3" width="12.6640625" customWidth="1"/>
    <col min="4" max="4" width="9.5" bestFit="1" customWidth="1"/>
    <col min="5" max="5" width="8.5" style="26" bestFit="1" customWidth="1"/>
    <col min="6" max="6" width="12.83203125" bestFit="1" customWidth="1"/>
    <col min="7" max="7" width="8.1640625" bestFit="1" customWidth="1"/>
    <col min="8" max="8" width="7.33203125" customWidth="1"/>
    <col min="9" max="9" width="7.1640625" customWidth="1"/>
    <col min="10" max="10" width="10.1640625" customWidth="1"/>
    <col min="11" max="11" width="8.6640625" customWidth="1"/>
    <col min="12" max="13" width="12.1640625" customWidth="1"/>
    <col min="14" max="14" width="10.1640625" customWidth="1"/>
    <col min="15" max="15" width="8.6640625" bestFit="1" customWidth="1"/>
    <col min="16" max="16" width="11.83203125" customWidth="1"/>
    <col min="17" max="17" width="12.33203125" customWidth="1"/>
    <col min="18" max="19" width="12.1640625" customWidth="1"/>
    <col min="20" max="22" width="6.5" customWidth="1"/>
    <col min="23" max="23" width="14.6640625" customWidth="1"/>
    <col min="24" max="24" width="28.5" customWidth="1"/>
  </cols>
  <sheetData>
    <row r="1" spans="1:24" ht="30">
      <c r="A1" s="34" t="s">
        <v>3</v>
      </c>
      <c r="B1" s="34" t="s">
        <v>410</v>
      </c>
      <c r="C1" s="34" t="s">
        <v>81</v>
      </c>
      <c r="D1" s="34" t="s">
        <v>411</v>
      </c>
      <c r="E1" s="34" t="s">
        <v>7</v>
      </c>
      <c r="F1" s="34" t="s">
        <v>412</v>
      </c>
      <c r="G1" s="30" t="s">
        <v>413</v>
      </c>
      <c r="H1" s="34" t="s">
        <v>414</v>
      </c>
      <c r="I1" s="34" t="s">
        <v>415</v>
      </c>
      <c r="J1" s="34" t="s">
        <v>5</v>
      </c>
      <c r="K1" s="34" t="s">
        <v>6</v>
      </c>
      <c r="L1" s="34" t="s">
        <v>416</v>
      </c>
      <c r="M1" s="34" t="s">
        <v>417</v>
      </c>
      <c r="N1" s="30" t="s">
        <v>451</v>
      </c>
      <c r="O1" s="30" t="s">
        <v>452</v>
      </c>
      <c r="P1" s="34" t="s">
        <v>418</v>
      </c>
      <c r="Q1" s="30" t="s">
        <v>433</v>
      </c>
      <c r="R1" s="30" t="s">
        <v>434</v>
      </c>
      <c r="S1" s="30" t="s">
        <v>591</v>
      </c>
      <c r="T1" s="34" t="s">
        <v>461</v>
      </c>
      <c r="U1" s="34" t="s">
        <v>460</v>
      </c>
      <c r="V1" s="30" t="s">
        <v>450</v>
      </c>
      <c r="W1" s="35" t="s">
        <v>9</v>
      </c>
      <c r="X1" s="34" t="s">
        <v>462</v>
      </c>
    </row>
    <row r="2" spans="1:24" ht="30">
      <c r="A2" s="2" t="s">
        <v>199</v>
      </c>
      <c r="B2" s="3" t="s">
        <v>8</v>
      </c>
      <c r="C2" s="3" t="s">
        <v>22</v>
      </c>
      <c r="D2" s="13" t="s">
        <v>422</v>
      </c>
      <c r="E2" s="2" t="s">
        <v>66</v>
      </c>
      <c r="F2" s="13">
        <v>13</v>
      </c>
      <c r="G2" s="13"/>
      <c r="H2" s="13">
        <v>2007</v>
      </c>
      <c r="I2" s="13">
        <v>2020</v>
      </c>
      <c r="J2" s="14">
        <v>2.71</v>
      </c>
      <c r="K2" s="14">
        <v>0.16026120692746243</v>
      </c>
      <c r="L2" s="13">
        <v>100</v>
      </c>
      <c r="M2" s="13">
        <v>0</v>
      </c>
      <c r="N2" s="13">
        <v>0</v>
      </c>
      <c r="O2" s="13"/>
      <c r="P2" s="13">
        <v>2030</v>
      </c>
      <c r="Q2" s="13" t="s">
        <v>438</v>
      </c>
      <c r="R2" s="4" t="s">
        <v>438</v>
      </c>
      <c r="S2" s="13">
        <v>1</v>
      </c>
      <c r="T2" s="13">
        <v>1</v>
      </c>
      <c r="U2" s="13"/>
      <c r="V2" s="28">
        <v>1.1000000000000001</v>
      </c>
      <c r="W2" s="2" t="s">
        <v>10</v>
      </c>
      <c r="X2" s="16" t="s">
        <v>463</v>
      </c>
    </row>
    <row r="3" spans="1:24" ht="30">
      <c r="A3" s="2" t="s">
        <v>200</v>
      </c>
      <c r="B3" s="3" t="s">
        <v>13</v>
      </c>
      <c r="C3" s="3" t="s">
        <v>22</v>
      </c>
      <c r="D3" s="13" t="s">
        <v>422</v>
      </c>
      <c r="E3" s="2" t="s">
        <v>66</v>
      </c>
      <c r="F3" s="13">
        <v>13</v>
      </c>
      <c r="G3" s="13"/>
      <c r="H3" s="13">
        <v>2007</v>
      </c>
      <c r="I3" s="13">
        <v>2020</v>
      </c>
      <c r="J3" s="14">
        <v>26.63</v>
      </c>
      <c r="K3" s="14">
        <v>10.95287733362246</v>
      </c>
      <c r="L3" s="13">
        <v>100</v>
      </c>
      <c r="M3" s="13">
        <v>0</v>
      </c>
      <c r="N3" s="13">
        <v>10.9</v>
      </c>
      <c r="O3" s="13"/>
      <c r="P3" s="13">
        <v>2030</v>
      </c>
      <c r="Q3" s="13" t="s">
        <v>438</v>
      </c>
      <c r="R3" s="4" t="s">
        <v>438</v>
      </c>
      <c r="S3" s="13">
        <v>1</v>
      </c>
      <c r="T3" s="13">
        <v>1</v>
      </c>
      <c r="U3" s="13"/>
      <c r="V3" s="28">
        <v>1.2</v>
      </c>
      <c r="W3" s="2" t="s">
        <v>10</v>
      </c>
      <c r="X3" s="16" t="s">
        <v>464</v>
      </c>
    </row>
    <row r="4" spans="1:24" ht="30">
      <c r="A4" s="2" t="s">
        <v>202</v>
      </c>
      <c r="B4" s="3" t="s">
        <v>11</v>
      </c>
      <c r="C4" s="3" t="s">
        <v>22</v>
      </c>
      <c r="D4" s="13" t="s">
        <v>422</v>
      </c>
      <c r="E4" s="2" t="s">
        <v>66</v>
      </c>
      <c r="F4" s="13">
        <v>11</v>
      </c>
      <c r="G4" s="13"/>
      <c r="H4" s="13">
        <v>2009</v>
      </c>
      <c r="I4" s="13">
        <v>2020</v>
      </c>
      <c r="J4" s="14">
        <v>11.946984421411678</v>
      </c>
      <c r="K4" s="14">
        <v>8.0698743890978033</v>
      </c>
      <c r="L4" s="13">
        <v>100</v>
      </c>
      <c r="M4" s="13">
        <v>0</v>
      </c>
      <c r="N4" s="13"/>
      <c r="O4" s="13">
        <v>5.74</v>
      </c>
      <c r="P4" s="13">
        <v>2030</v>
      </c>
      <c r="Q4" s="13" t="s">
        <v>438</v>
      </c>
      <c r="R4" s="4" t="s">
        <v>432</v>
      </c>
      <c r="S4" s="13">
        <v>1</v>
      </c>
      <c r="T4" s="13">
        <v>1</v>
      </c>
      <c r="U4" s="13"/>
      <c r="V4" s="28">
        <v>1.2</v>
      </c>
      <c r="W4" s="2" t="s">
        <v>12</v>
      </c>
      <c r="X4" s="16" t="s">
        <v>465</v>
      </c>
    </row>
    <row r="5" spans="1:24" ht="45">
      <c r="A5" s="2" t="s">
        <v>203</v>
      </c>
      <c r="B5" s="3" t="s">
        <v>14</v>
      </c>
      <c r="C5" s="3" t="s">
        <v>22</v>
      </c>
      <c r="D5" s="13" t="s">
        <v>422</v>
      </c>
      <c r="E5" s="2" t="s">
        <v>428</v>
      </c>
      <c r="F5" s="13">
        <v>11</v>
      </c>
      <c r="G5" s="13"/>
      <c r="H5" s="13">
        <v>2009</v>
      </c>
      <c r="I5" s="13">
        <v>2020</v>
      </c>
      <c r="J5" s="14">
        <v>56.957700616721986</v>
      </c>
      <c r="K5" s="14">
        <v>32.700000000000003</v>
      </c>
      <c r="L5" s="13">
        <v>100</v>
      </c>
      <c r="M5" s="13">
        <v>0</v>
      </c>
      <c r="N5" s="27">
        <v>100</v>
      </c>
      <c r="O5" s="27"/>
      <c r="P5" s="13">
        <v>2030</v>
      </c>
      <c r="Q5" s="4" t="s">
        <v>438</v>
      </c>
      <c r="R5" s="4" t="s">
        <v>438</v>
      </c>
      <c r="S5" s="13">
        <v>1</v>
      </c>
      <c r="T5" s="13">
        <v>1</v>
      </c>
      <c r="U5" s="13">
        <v>2</v>
      </c>
      <c r="V5" s="28">
        <v>1.2</v>
      </c>
      <c r="W5" s="2" t="s">
        <v>12</v>
      </c>
      <c r="X5" s="16" t="s">
        <v>466</v>
      </c>
    </row>
    <row r="6" spans="1:24" ht="30">
      <c r="A6" s="2" t="s">
        <v>204</v>
      </c>
      <c r="B6" s="3" t="s">
        <v>129</v>
      </c>
      <c r="C6" s="3" t="s">
        <v>128</v>
      </c>
      <c r="D6" s="13" t="s">
        <v>422</v>
      </c>
      <c r="E6" s="2" t="s">
        <v>428</v>
      </c>
      <c r="F6" s="13">
        <v>13</v>
      </c>
      <c r="G6" s="13"/>
      <c r="H6" s="13">
        <v>2007</v>
      </c>
      <c r="I6" s="13">
        <v>2020</v>
      </c>
      <c r="J6" s="14">
        <v>41.9</v>
      </c>
      <c r="K6" s="14">
        <v>33.299999999999997</v>
      </c>
      <c r="L6" s="13">
        <v>100</v>
      </c>
      <c r="M6" s="13">
        <v>0</v>
      </c>
      <c r="N6" s="13">
        <v>100</v>
      </c>
      <c r="O6" s="13"/>
      <c r="P6" s="13">
        <v>2030</v>
      </c>
      <c r="Q6" s="13" t="s">
        <v>438</v>
      </c>
      <c r="R6" s="4" t="s">
        <v>438</v>
      </c>
      <c r="S6" s="13">
        <v>1</v>
      </c>
      <c r="T6" s="13">
        <v>1</v>
      </c>
      <c r="U6" s="13"/>
      <c r="V6" s="96">
        <v>1.3</v>
      </c>
      <c r="W6" s="2" t="s">
        <v>12</v>
      </c>
      <c r="X6" s="16" t="s">
        <v>467</v>
      </c>
    </row>
    <row r="7" spans="1:24" ht="30">
      <c r="A7" s="2" t="s">
        <v>206</v>
      </c>
      <c r="B7" s="3" t="s">
        <v>15</v>
      </c>
      <c r="C7" s="3" t="s">
        <v>22</v>
      </c>
      <c r="D7" s="13" t="s">
        <v>422</v>
      </c>
      <c r="E7" s="2" t="s">
        <v>428</v>
      </c>
      <c r="F7" s="13">
        <v>12</v>
      </c>
      <c r="G7" s="13"/>
      <c r="H7" s="13">
        <v>2008</v>
      </c>
      <c r="I7" s="13">
        <v>2020</v>
      </c>
      <c r="J7" s="14">
        <v>35.009803709582812</v>
      </c>
      <c r="K7" s="14">
        <v>27.759555678794481</v>
      </c>
      <c r="L7" s="13">
        <v>100</v>
      </c>
      <c r="M7" s="13">
        <v>0</v>
      </c>
      <c r="N7" s="13"/>
      <c r="O7" s="13">
        <v>44.03</v>
      </c>
      <c r="P7" s="13">
        <v>2030</v>
      </c>
      <c r="Q7" s="13" t="s">
        <v>438</v>
      </c>
      <c r="R7" s="4" t="s">
        <v>438</v>
      </c>
      <c r="S7" s="13">
        <v>1</v>
      </c>
      <c r="T7" s="13">
        <v>1</v>
      </c>
      <c r="U7" s="13"/>
      <c r="V7" s="28">
        <v>1.3</v>
      </c>
      <c r="W7" s="2" t="s">
        <v>12</v>
      </c>
      <c r="X7" s="16" t="s">
        <v>468</v>
      </c>
    </row>
    <row r="8" spans="1:24" ht="30">
      <c r="A8" s="2" t="s">
        <v>207</v>
      </c>
      <c r="B8" s="3" t="s">
        <v>16</v>
      </c>
      <c r="C8" s="3" t="s">
        <v>22</v>
      </c>
      <c r="D8" s="13" t="s">
        <v>422</v>
      </c>
      <c r="E8" s="2" t="s">
        <v>428</v>
      </c>
      <c r="F8" s="13">
        <v>12</v>
      </c>
      <c r="G8" s="13"/>
      <c r="H8" s="13">
        <v>2008</v>
      </c>
      <c r="I8" s="13">
        <v>2020</v>
      </c>
      <c r="J8" s="14">
        <v>34.6</v>
      </c>
      <c r="K8" s="14">
        <v>8.8399930056854092</v>
      </c>
      <c r="L8" s="13">
        <v>100</v>
      </c>
      <c r="M8" s="13">
        <v>0</v>
      </c>
      <c r="N8" s="13"/>
      <c r="O8" s="13">
        <v>27.6</v>
      </c>
      <c r="P8" s="13">
        <v>2030</v>
      </c>
      <c r="Q8" s="13" t="s">
        <v>438</v>
      </c>
      <c r="R8" s="4" t="s">
        <v>438</v>
      </c>
      <c r="S8" s="13">
        <v>1</v>
      </c>
      <c r="T8" s="13">
        <v>1</v>
      </c>
      <c r="U8" s="13"/>
      <c r="V8" s="28">
        <v>1.3</v>
      </c>
      <c r="W8" s="2" t="s">
        <v>12</v>
      </c>
      <c r="X8" s="16" t="s">
        <v>469</v>
      </c>
    </row>
    <row r="9" spans="1:24" ht="45">
      <c r="A9" s="2" t="s">
        <v>419</v>
      </c>
      <c r="B9" s="3" t="s">
        <v>130</v>
      </c>
      <c r="C9" s="3" t="s">
        <v>128</v>
      </c>
      <c r="D9" s="13" t="s">
        <v>422</v>
      </c>
      <c r="E9" s="2" t="s">
        <v>428</v>
      </c>
      <c r="F9" s="13">
        <v>6</v>
      </c>
      <c r="G9" s="13"/>
      <c r="H9" s="13">
        <v>2013</v>
      </c>
      <c r="I9" s="13">
        <v>2019</v>
      </c>
      <c r="J9" s="14">
        <v>95.7</v>
      </c>
      <c r="K9" s="14">
        <v>91.2</v>
      </c>
      <c r="L9" s="13">
        <v>100</v>
      </c>
      <c r="M9" s="13">
        <v>0</v>
      </c>
      <c r="N9" s="13">
        <v>100</v>
      </c>
      <c r="O9" s="13"/>
      <c r="P9" s="13">
        <v>2030</v>
      </c>
      <c r="Q9" s="13" t="s">
        <v>438</v>
      </c>
      <c r="R9" s="4" t="s">
        <v>438</v>
      </c>
      <c r="S9" s="13">
        <v>1</v>
      </c>
      <c r="T9" s="13">
        <v>1</v>
      </c>
      <c r="U9" s="13">
        <v>11</v>
      </c>
      <c r="V9" s="28">
        <v>1.4</v>
      </c>
      <c r="W9" s="2" t="s">
        <v>12</v>
      </c>
      <c r="X9" s="16" t="s">
        <v>470</v>
      </c>
    </row>
    <row r="10" spans="1:24" ht="30">
      <c r="A10" s="2" t="s">
        <v>208</v>
      </c>
      <c r="B10" s="3" t="s">
        <v>18</v>
      </c>
      <c r="C10" s="3" t="s">
        <v>22</v>
      </c>
      <c r="D10" s="13" t="s">
        <v>422</v>
      </c>
      <c r="E10" s="2" t="s">
        <v>428</v>
      </c>
      <c r="F10" s="13">
        <v>11</v>
      </c>
      <c r="G10" s="13"/>
      <c r="H10" s="13">
        <v>2009</v>
      </c>
      <c r="I10" s="13">
        <v>2020</v>
      </c>
      <c r="J10" s="14">
        <v>69.400000000000006</v>
      </c>
      <c r="K10" s="14">
        <v>64.2</v>
      </c>
      <c r="L10" s="13">
        <v>100</v>
      </c>
      <c r="M10" s="13">
        <v>0</v>
      </c>
      <c r="N10" s="4"/>
      <c r="O10" s="4">
        <v>66.760000000000005</v>
      </c>
      <c r="P10" s="13">
        <v>2030</v>
      </c>
      <c r="Q10" s="13" t="s">
        <v>432</v>
      </c>
      <c r="R10" s="4" t="s">
        <v>432</v>
      </c>
      <c r="S10" s="13">
        <v>0</v>
      </c>
      <c r="T10" s="13">
        <v>1</v>
      </c>
      <c r="U10" s="13">
        <v>11</v>
      </c>
      <c r="V10" s="28">
        <v>1.4</v>
      </c>
      <c r="W10" s="2" t="s">
        <v>12</v>
      </c>
      <c r="X10" s="16" t="s">
        <v>471</v>
      </c>
    </row>
    <row r="11" spans="1:24" ht="45">
      <c r="A11" s="2" t="s">
        <v>209</v>
      </c>
      <c r="B11" s="3" t="s">
        <v>17</v>
      </c>
      <c r="C11" s="3" t="s">
        <v>22</v>
      </c>
      <c r="D11" s="13" t="s">
        <v>422</v>
      </c>
      <c r="E11" s="2" t="s">
        <v>428</v>
      </c>
      <c r="F11" s="13">
        <v>11</v>
      </c>
      <c r="G11" s="13"/>
      <c r="H11" s="13">
        <v>2009</v>
      </c>
      <c r="I11" s="13">
        <v>2020</v>
      </c>
      <c r="J11" s="14">
        <v>78.5</v>
      </c>
      <c r="K11" s="14">
        <v>68.680000000000007</v>
      </c>
      <c r="L11" s="13">
        <v>100</v>
      </c>
      <c r="M11" s="13">
        <v>0</v>
      </c>
      <c r="N11" s="4">
        <v>100</v>
      </c>
      <c r="O11" s="4"/>
      <c r="P11" s="13">
        <v>2030</v>
      </c>
      <c r="Q11" s="13" t="s">
        <v>438</v>
      </c>
      <c r="R11" s="4" t="s">
        <v>432</v>
      </c>
      <c r="S11" s="13">
        <v>1</v>
      </c>
      <c r="T11" s="13">
        <v>1</v>
      </c>
      <c r="U11" s="13">
        <v>11</v>
      </c>
      <c r="V11" s="28">
        <v>1.4</v>
      </c>
      <c r="W11" s="2" t="s">
        <v>12</v>
      </c>
      <c r="X11" s="16" t="s">
        <v>472</v>
      </c>
    </row>
    <row r="12" spans="1:24" ht="30">
      <c r="A12" s="2" t="s">
        <v>210</v>
      </c>
      <c r="B12" s="3" t="s">
        <v>131</v>
      </c>
      <c r="C12" s="3" t="s">
        <v>128</v>
      </c>
      <c r="D12" s="13" t="s">
        <v>423</v>
      </c>
      <c r="E12" s="24" t="s">
        <v>66</v>
      </c>
      <c r="F12" s="13">
        <v>11</v>
      </c>
      <c r="G12" s="13"/>
      <c r="H12" s="13">
        <v>2008</v>
      </c>
      <c r="I12" s="13">
        <v>2019</v>
      </c>
      <c r="J12" s="15">
        <v>73537</v>
      </c>
      <c r="K12" s="15">
        <v>689</v>
      </c>
      <c r="L12" s="15">
        <f>+J12</f>
        <v>73537</v>
      </c>
      <c r="M12" s="13">
        <v>0</v>
      </c>
      <c r="N12" s="4">
        <v>689</v>
      </c>
      <c r="O12" s="13"/>
      <c r="P12" s="13">
        <v>2030</v>
      </c>
      <c r="Q12" s="13" t="s">
        <v>438</v>
      </c>
      <c r="R12" s="4" t="s">
        <v>438</v>
      </c>
      <c r="S12" s="13">
        <v>1</v>
      </c>
      <c r="T12" s="13">
        <v>1</v>
      </c>
      <c r="U12" s="13">
        <v>11</v>
      </c>
      <c r="V12" s="28">
        <v>1.5</v>
      </c>
      <c r="W12" s="2" t="s">
        <v>31</v>
      </c>
      <c r="X12" s="16" t="s">
        <v>473</v>
      </c>
    </row>
    <row r="13" spans="1:24" ht="48.75" customHeight="1">
      <c r="A13" s="2" t="s">
        <v>211</v>
      </c>
      <c r="B13" s="7" t="s">
        <v>389</v>
      </c>
      <c r="C13" s="3" t="s">
        <v>82</v>
      </c>
      <c r="D13" s="13" t="s">
        <v>424</v>
      </c>
      <c r="E13" s="24" t="s">
        <v>66</v>
      </c>
      <c r="F13" s="13">
        <v>16</v>
      </c>
      <c r="G13" s="13"/>
      <c r="H13" s="13">
        <v>2003</v>
      </c>
      <c r="I13" s="13">
        <v>2019</v>
      </c>
      <c r="J13" s="14">
        <v>4.9320000000000003E-2</v>
      </c>
      <c r="K13" s="14">
        <v>0</v>
      </c>
      <c r="L13" s="13">
        <v>100</v>
      </c>
      <c r="M13" s="13">
        <v>0</v>
      </c>
      <c r="N13" s="13"/>
      <c r="O13" s="13">
        <v>0</v>
      </c>
      <c r="P13" s="13">
        <v>2030</v>
      </c>
      <c r="Q13" s="13" t="s">
        <v>438</v>
      </c>
      <c r="R13" s="4" t="s">
        <v>438</v>
      </c>
      <c r="S13" s="13">
        <v>1</v>
      </c>
      <c r="T13" s="13">
        <v>1</v>
      </c>
      <c r="U13" s="13">
        <v>11</v>
      </c>
      <c r="V13" s="28">
        <v>1.5</v>
      </c>
      <c r="W13" s="2" t="s">
        <v>10</v>
      </c>
      <c r="X13" s="107" t="s">
        <v>474</v>
      </c>
    </row>
    <row r="14" spans="1:24" ht="69.75" customHeight="1">
      <c r="A14" s="2" t="s">
        <v>212</v>
      </c>
      <c r="B14" s="7" t="s">
        <v>390</v>
      </c>
      <c r="C14" s="3" t="s">
        <v>82</v>
      </c>
      <c r="D14" s="13" t="s">
        <v>424</v>
      </c>
      <c r="E14" s="24" t="s">
        <v>66</v>
      </c>
      <c r="F14" s="13">
        <v>16</v>
      </c>
      <c r="G14" s="13"/>
      <c r="H14" s="13">
        <v>2003</v>
      </c>
      <c r="I14" s="13">
        <v>2019</v>
      </c>
      <c r="J14" s="14">
        <v>0.15936</v>
      </c>
      <c r="K14" s="14">
        <v>0</v>
      </c>
      <c r="L14" s="13">
        <v>100</v>
      </c>
      <c r="M14" s="13">
        <v>0</v>
      </c>
      <c r="N14" s="13"/>
      <c r="O14" s="13">
        <v>0</v>
      </c>
      <c r="P14" s="13">
        <v>2030</v>
      </c>
      <c r="Q14" s="13" t="s">
        <v>438</v>
      </c>
      <c r="R14" s="4" t="s">
        <v>438</v>
      </c>
      <c r="S14" s="13">
        <v>1</v>
      </c>
      <c r="T14" s="13">
        <v>1</v>
      </c>
      <c r="U14" s="13">
        <v>11</v>
      </c>
      <c r="V14" s="28">
        <v>1.5</v>
      </c>
      <c r="W14" s="2" t="s">
        <v>10</v>
      </c>
      <c r="X14" s="107" t="s">
        <v>475</v>
      </c>
    </row>
    <row r="15" spans="1:24" ht="60">
      <c r="A15" s="2" t="s">
        <v>213</v>
      </c>
      <c r="B15" s="7" t="s">
        <v>20</v>
      </c>
      <c r="C15" s="3" t="s">
        <v>113</v>
      </c>
      <c r="D15" s="13" t="s">
        <v>422</v>
      </c>
      <c r="E15" s="24" t="s">
        <v>428</v>
      </c>
      <c r="F15" s="13">
        <v>10</v>
      </c>
      <c r="G15" s="13"/>
      <c r="H15" s="13">
        <v>2009</v>
      </c>
      <c r="I15" s="13">
        <v>2019</v>
      </c>
      <c r="J15" s="12">
        <v>7</v>
      </c>
      <c r="K15" s="14">
        <v>1.3</v>
      </c>
      <c r="L15" s="13">
        <v>100</v>
      </c>
      <c r="M15" s="13">
        <v>0</v>
      </c>
      <c r="N15" s="13"/>
      <c r="O15" s="13">
        <v>5.4</v>
      </c>
      <c r="P15" s="13">
        <v>2030</v>
      </c>
      <c r="Q15" s="13" t="s">
        <v>438</v>
      </c>
      <c r="R15" s="4" t="s">
        <v>438</v>
      </c>
      <c r="S15" s="13">
        <v>1</v>
      </c>
      <c r="T15" s="13">
        <v>1</v>
      </c>
      <c r="U15" s="13"/>
      <c r="V15" s="28" t="s">
        <v>453</v>
      </c>
      <c r="W15" s="2" t="s">
        <v>89</v>
      </c>
      <c r="X15" s="107" t="s">
        <v>476</v>
      </c>
    </row>
    <row r="16" spans="1:24" ht="30">
      <c r="A16" s="2" t="s">
        <v>214</v>
      </c>
      <c r="B16" s="7" t="s">
        <v>391</v>
      </c>
      <c r="C16" s="3" t="s">
        <v>22</v>
      </c>
      <c r="D16" s="13" t="s">
        <v>422</v>
      </c>
      <c r="E16" s="24" t="s">
        <v>66</v>
      </c>
      <c r="F16" s="13">
        <v>12</v>
      </c>
      <c r="G16" s="13"/>
      <c r="H16" s="13">
        <v>2007</v>
      </c>
      <c r="I16" s="13">
        <v>2019</v>
      </c>
      <c r="J16" s="14">
        <v>29.9</v>
      </c>
      <c r="K16" s="14">
        <v>15.3</v>
      </c>
      <c r="L16" s="13">
        <v>100</v>
      </c>
      <c r="M16" s="13">
        <v>0</v>
      </c>
      <c r="N16" s="13">
        <v>15</v>
      </c>
      <c r="O16" s="13"/>
      <c r="P16" s="13">
        <v>2030</v>
      </c>
      <c r="Q16" s="13" t="s">
        <v>438</v>
      </c>
      <c r="R16" s="4" t="s">
        <v>438</v>
      </c>
      <c r="S16" s="13">
        <v>1</v>
      </c>
      <c r="T16" s="13">
        <v>2</v>
      </c>
      <c r="U16" s="13"/>
      <c r="V16" s="28">
        <v>2.1</v>
      </c>
      <c r="W16" s="2" t="s">
        <v>10</v>
      </c>
      <c r="X16" s="107" t="s">
        <v>477</v>
      </c>
    </row>
    <row r="17" spans="1:24" ht="30">
      <c r="A17" s="2" t="s">
        <v>216</v>
      </c>
      <c r="B17" s="3" t="s">
        <v>19</v>
      </c>
      <c r="C17" s="3" t="s">
        <v>22</v>
      </c>
      <c r="D17" s="13" t="s">
        <v>422</v>
      </c>
      <c r="E17" s="24" t="s">
        <v>66</v>
      </c>
      <c r="F17" s="13">
        <v>6</v>
      </c>
      <c r="G17" s="13">
        <v>1</v>
      </c>
      <c r="H17" s="13">
        <v>2013</v>
      </c>
      <c r="I17" s="13">
        <v>2019</v>
      </c>
      <c r="J17" s="14">
        <v>5.3136166254454897</v>
      </c>
      <c r="K17" s="14">
        <v>3.7</v>
      </c>
      <c r="L17" s="13">
        <v>100</v>
      </c>
      <c r="M17" s="13">
        <v>0</v>
      </c>
      <c r="N17" s="4">
        <v>2.5</v>
      </c>
      <c r="O17" s="4"/>
      <c r="P17" s="13">
        <v>2030</v>
      </c>
      <c r="Q17" s="13" t="s">
        <v>438</v>
      </c>
      <c r="R17" s="4" t="s">
        <v>438</v>
      </c>
      <c r="S17" s="13">
        <v>1</v>
      </c>
      <c r="T17" s="13">
        <v>2</v>
      </c>
      <c r="U17" s="13"/>
      <c r="V17" s="28">
        <v>2.2000000000000002</v>
      </c>
      <c r="W17" s="2" t="s">
        <v>12</v>
      </c>
      <c r="X17" s="16" t="s">
        <v>478</v>
      </c>
    </row>
    <row r="18" spans="1:24" ht="30">
      <c r="A18" s="2" t="s">
        <v>217</v>
      </c>
      <c r="B18" s="3" t="s">
        <v>132</v>
      </c>
      <c r="C18" s="3" t="s">
        <v>128</v>
      </c>
      <c r="D18" s="13" t="s">
        <v>422</v>
      </c>
      <c r="E18" s="24" t="s">
        <v>66</v>
      </c>
      <c r="F18" s="13">
        <v>9</v>
      </c>
      <c r="G18" s="13"/>
      <c r="H18" s="13">
        <v>2010</v>
      </c>
      <c r="I18" s="13">
        <v>2019</v>
      </c>
      <c r="J18" s="14">
        <v>0.7</v>
      </c>
      <c r="K18" s="14">
        <v>0.1</v>
      </c>
      <c r="L18" s="13">
        <v>100</v>
      </c>
      <c r="M18" s="13">
        <v>0</v>
      </c>
      <c r="N18" s="13"/>
      <c r="O18" s="13">
        <v>0</v>
      </c>
      <c r="P18" s="13">
        <v>2030</v>
      </c>
      <c r="Q18" s="13" t="s">
        <v>438</v>
      </c>
      <c r="R18" s="4" t="s">
        <v>438</v>
      </c>
      <c r="S18" s="13">
        <v>1</v>
      </c>
      <c r="T18" s="13">
        <v>2</v>
      </c>
      <c r="U18" s="13"/>
      <c r="V18" s="28">
        <v>2.2000000000000002</v>
      </c>
      <c r="W18" s="2" t="s">
        <v>12</v>
      </c>
      <c r="X18" s="16" t="s">
        <v>479</v>
      </c>
    </row>
    <row r="19" spans="1:24" ht="30">
      <c r="A19" s="2" t="s">
        <v>219</v>
      </c>
      <c r="B19" s="3" t="s">
        <v>21</v>
      </c>
      <c r="C19" s="3" t="s">
        <v>22</v>
      </c>
      <c r="D19" s="13" t="s">
        <v>422</v>
      </c>
      <c r="E19" s="24" t="s">
        <v>428</v>
      </c>
      <c r="F19" s="13">
        <v>10</v>
      </c>
      <c r="G19" s="13"/>
      <c r="H19" s="13">
        <v>2009</v>
      </c>
      <c r="I19" s="13">
        <v>2019</v>
      </c>
      <c r="J19" s="14">
        <v>29.5</v>
      </c>
      <c r="K19" s="14">
        <v>18.5</v>
      </c>
      <c r="L19" s="13">
        <v>100</v>
      </c>
      <c r="M19" s="13">
        <v>0</v>
      </c>
      <c r="N19" s="4"/>
      <c r="O19" s="4">
        <v>18.100000000000001</v>
      </c>
      <c r="P19" s="13">
        <v>2030</v>
      </c>
      <c r="Q19" s="13" t="s">
        <v>438</v>
      </c>
      <c r="R19" s="4" t="s">
        <v>438</v>
      </c>
      <c r="S19" s="13">
        <v>1</v>
      </c>
      <c r="T19" s="13">
        <v>2</v>
      </c>
      <c r="U19" s="13"/>
      <c r="V19" s="28">
        <v>2.2000000000000002</v>
      </c>
      <c r="W19" s="2" t="s">
        <v>10</v>
      </c>
      <c r="X19" s="16" t="s">
        <v>480</v>
      </c>
    </row>
    <row r="20" spans="1:24" ht="45">
      <c r="A20" s="2" t="s">
        <v>220</v>
      </c>
      <c r="B20" s="3" t="s">
        <v>23</v>
      </c>
      <c r="C20" s="3" t="s">
        <v>24</v>
      </c>
      <c r="D20" s="13" t="s">
        <v>423</v>
      </c>
      <c r="E20" s="24" t="s">
        <v>66</v>
      </c>
      <c r="F20" s="13">
        <v>8</v>
      </c>
      <c r="G20" s="13"/>
      <c r="H20" s="13">
        <v>2012</v>
      </c>
      <c r="I20" s="13">
        <v>2020</v>
      </c>
      <c r="J20" s="15">
        <v>28</v>
      </c>
      <c r="K20" s="15">
        <v>14</v>
      </c>
      <c r="L20" s="13">
        <v>28</v>
      </c>
      <c r="M20" s="13">
        <v>0</v>
      </c>
      <c r="N20" s="13"/>
      <c r="O20" s="13">
        <v>0</v>
      </c>
      <c r="P20" s="13">
        <v>2030</v>
      </c>
      <c r="Q20" s="13" t="s">
        <v>438</v>
      </c>
      <c r="R20" s="4" t="s">
        <v>438</v>
      </c>
      <c r="S20" s="13">
        <v>1</v>
      </c>
      <c r="T20" s="13">
        <v>3</v>
      </c>
      <c r="U20" s="13"/>
      <c r="V20" s="28">
        <v>3.1</v>
      </c>
      <c r="W20" s="2" t="s">
        <v>12</v>
      </c>
      <c r="X20" s="16" t="s">
        <v>481</v>
      </c>
    </row>
    <row r="21" spans="1:24" ht="45">
      <c r="A21" s="2" t="s">
        <v>221</v>
      </c>
      <c r="B21" s="3" t="s">
        <v>409</v>
      </c>
      <c r="C21" s="3" t="s">
        <v>24</v>
      </c>
      <c r="D21" s="13" t="s">
        <v>423</v>
      </c>
      <c r="E21" s="24" t="s">
        <v>66</v>
      </c>
      <c r="F21" s="13">
        <v>8</v>
      </c>
      <c r="G21" s="13"/>
      <c r="H21" s="13">
        <v>2012</v>
      </c>
      <c r="I21" s="13">
        <v>2020</v>
      </c>
      <c r="J21" s="15">
        <v>41</v>
      </c>
      <c r="K21" s="15">
        <v>16</v>
      </c>
      <c r="L21" s="13">
        <v>41</v>
      </c>
      <c r="M21" s="13">
        <v>0</v>
      </c>
      <c r="N21" s="13"/>
      <c r="O21" s="13">
        <v>0</v>
      </c>
      <c r="P21" s="13">
        <v>2030</v>
      </c>
      <c r="Q21" s="13" t="s">
        <v>438</v>
      </c>
      <c r="R21" s="4" t="s">
        <v>438</v>
      </c>
      <c r="S21" s="13">
        <v>1</v>
      </c>
      <c r="T21" s="13">
        <v>3</v>
      </c>
      <c r="U21" s="13"/>
      <c r="V21" s="28">
        <v>3.1</v>
      </c>
      <c r="W21" s="2" t="s">
        <v>12</v>
      </c>
      <c r="X21" s="16" t="s">
        <v>482</v>
      </c>
    </row>
    <row r="22" spans="1:24" ht="30">
      <c r="A22" s="2" t="s">
        <v>222</v>
      </c>
      <c r="B22" s="3" t="s">
        <v>444</v>
      </c>
      <c r="C22" s="3" t="s">
        <v>59</v>
      </c>
      <c r="D22" s="13" t="s">
        <v>422</v>
      </c>
      <c r="E22" s="24" t="s">
        <v>428</v>
      </c>
      <c r="F22" s="13">
        <v>10</v>
      </c>
      <c r="G22" s="13"/>
      <c r="H22" s="13">
        <v>2009</v>
      </c>
      <c r="I22" s="13">
        <v>2019</v>
      </c>
      <c r="J22" s="14">
        <v>99.7</v>
      </c>
      <c r="K22" s="14">
        <v>99</v>
      </c>
      <c r="L22" s="13">
        <v>100</v>
      </c>
      <c r="M22" s="13">
        <v>0</v>
      </c>
      <c r="N22" s="13"/>
      <c r="O22" s="13">
        <v>100</v>
      </c>
      <c r="P22" s="13">
        <v>2030</v>
      </c>
      <c r="Q22" s="13" t="s">
        <v>438</v>
      </c>
      <c r="R22" s="4" t="s">
        <v>438</v>
      </c>
      <c r="S22" s="13">
        <v>1</v>
      </c>
      <c r="T22" s="13">
        <v>3</v>
      </c>
      <c r="U22" s="13"/>
      <c r="V22" s="28">
        <v>3.1</v>
      </c>
      <c r="W22" s="2" t="s">
        <v>10</v>
      </c>
      <c r="X22" s="16" t="s">
        <v>483</v>
      </c>
    </row>
    <row r="23" spans="1:24">
      <c r="A23" s="2" t="s">
        <v>223</v>
      </c>
      <c r="B23" s="3" t="s">
        <v>99</v>
      </c>
      <c r="C23" s="3" t="s">
        <v>59</v>
      </c>
      <c r="D23" s="13" t="s">
        <v>422</v>
      </c>
      <c r="E23" s="2" t="s">
        <v>428</v>
      </c>
      <c r="F23" s="13">
        <v>5</v>
      </c>
      <c r="G23" s="13"/>
      <c r="H23" s="13">
        <v>2014</v>
      </c>
      <c r="I23" s="13">
        <v>2019</v>
      </c>
      <c r="J23" s="14">
        <v>98.8</v>
      </c>
      <c r="K23" s="14">
        <v>95</v>
      </c>
      <c r="L23" s="13">
        <v>100</v>
      </c>
      <c r="M23" s="13">
        <v>0</v>
      </c>
      <c r="N23" s="13"/>
      <c r="O23" s="13">
        <v>100</v>
      </c>
      <c r="P23" s="13">
        <v>2030</v>
      </c>
      <c r="Q23" s="13" t="s">
        <v>438</v>
      </c>
      <c r="R23" s="4" t="s">
        <v>438</v>
      </c>
      <c r="S23" s="13">
        <v>1</v>
      </c>
      <c r="T23" s="13">
        <v>3</v>
      </c>
      <c r="U23" s="13"/>
      <c r="V23" s="28">
        <v>3.1</v>
      </c>
      <c r="W23" s="2" t="s">
        <v>10</v>
      </c>
      <c r="X23" s="16" t="s">
        <v>484</v>
      </c>
    </row>
    <row r="24" spans="1:24" ht="30">
      <c r="A24" s="2" t="s">
        <v>224</v>
      </c>
      <c r="B24" s="3" t="s">
        <v>445</v>
      </c>
      <c r="C24" s="3" t="s">
        <v>59</v>
      </c>
      <c r="D24" s="13" t="s">
        <v>422</v>
      </c>
      <c r="E24" s="24" t="s">
        <v>66</v>
      </c>
      <c r="F24" s="13">
        <v>11</v>
      </c>
      <c r="G24" s="13">
        <v>2</v>
      </c>
      <c r="H24" s="13">
        <v>2009</v>
      </c>
      <c r="I24" s="13">
        <v>2020</v>
      </c>
      <c r="J24" s="14">
        <v>11</v>
      </c>
      <c r="K24" s="14">
        <v>8</v>
      </c>
      <c r="L24" s="13">
        <v>1000</v>
      </c>
      <c r="M24" s="13">
        <v>0</v>
      </c>
      <c r="N24" s="4"/>
      <c r="O24" s="4">
        <v>0</v>
      </c>
      <c r="P24" s="13">
        <v>2030</v>
      </c>
      <c r="Q24" s="13" t="s">
        <v>438</v>
      </c>
      <c r="R24" s="4" t="s">
        <v>438</v>
      </c>
      <c r="S24" s="13">
        <v>1</v>
      </c>
      <c r="T24" s="13">
        <v>3</v>
      </c>
      <c r="U24" s="13"/>
      <c r="V24" s="28">
        <v>3.2</v>
      </c>
      <c r="W24" s="2" t="s">
        <v>447</v>
      </c>
      <c r="X24" s="16" t="s">
        <v>485</v>
      </c>
    </row>
    <row r="25" spans="1:24" ht="45">
      <c r="A25" s="2" t="s">
        <v>225</v>
      </c>
      <c r="B25" s="3" t="s">
        <v>25</v>
      </c>
      <c r="C25" s="3" t="s">
        <v>24</v>
      </c>
      <c r="D25" s="13" t="s">
        <v>423</v>
      </c>
      <c r="E25" s="2" t="s">
        <v>66</v>
      </c>
      <c r="F25" s="13">
        <v>19</v>
      </c>
      <c r="G25" s="13"/>
      <c r="H25" s="13">
        <v>2000</v>
      </c>
      <c r="I25" s="13">
        <v>2019</v>
      </c>
      <c r="J25" s="15">
        <v>3658</v>
      </c>
      <c r="K25" s="15">
        <v>1870</v>
      </c>
      <c r="L25" s="13">
        <v>3658</v>
      </c>
      <c r="M25" s="13">
        <v>0</v>
      </c>
      <c r="N25" s="4">
        <v>951</v>
      </c>
      <c r="O25" s="4"/>
      <c r="P25" s="13">
        <v>2030</v>
      </c>
      <c r="Q25" s="13" t="s">
        <v>438</v>
      </c>
      <c r="R25" s="4" t="s">
        <v>432</v>
      </c>
      <c r="S25" s="13">
        <v>0</v>
      </c>
      <c r="T25" s="13">
        <v>3</v>
      </c>
      <c r="U25" s="13"/>
      <c r="V25" s="97">
        <v>3.3</v>
      </c>
      <c r="W25" s="2" t="s">
        <v>12</v>
      </c>
      <c r="X25" s="16" t="s">
        <v>486</v>
      </c>
    </row>
    <row r="26" spans="1:24" ht="45">
      <c r="A26" s="2" t="s">
        <v>226</v>
      </c>
      <c r="B26" s="3" t="s">
        <v>26</v>
      </c>
      <c r="C26" s="3" t="s">
        <v>24</v>
      </c>
      <c r="D26" s="13" t="s">
        <v>423</v>
      </c>
      <c r="E26" s="2" t="s">
        <v>66</v>
      </c>
      <c r="F26" s="13">
        <v>16</v>
      </c>
      <c r="G26" s="13"/>
      <c r="H26" s="13">
        <v>2003</v>
      </c>
      <c r="I26" s="13">
        <v>2019</v>
      </c>
      <c r="J26" s="15">
        <v>932</v>
      </c>
      <c r="K26" s="15">
        <v>495</v>
      </c>
      <c r="L26" s="13">
        <v>932</v>
      </c>
      <c r="M26" s="13">
        <v>0</v>
      </c>
      <c r="N26" s="4">
        <v>155</v>
      </c>
      <c r="O26" s="4"/>
      <c r="P26" s="13">
        <v>2030</v>
      </c>
      <c r="Q26" s="13" t="s">
        <v>438</v>
      </c>
      <c r="R26" s="4" t="s">
        <v>432</v>
      </c>
      <c r="S26" s="13">
        <v>0</v>
      </c>
      <c r="T26" s="13">
        <v>3</v>
      </c>
      <c r="U26" s="13">
        <v>5</v>
      </c>
      <c r="V26" s="97">
        <v>3.3</v>
      </c>
      <c r="W26" s="2" t="s">
        <v>12</v>
      </c>
      <c r="X26" s="16" t="s">
        <v>487</v>
      </c>
    </row>
    <row r="27" spans="1:24" ht="30">
      <c r="A27" s="2" t="s">
        <v>228</v>
      </c>
      <c r="B27" s="3" t="s">
        <v>133</v>
      </c>
      <c r="C27" s="4" t="s">
        <v>134</v>
      </c>
      <c r="D27" s="13" t="s">
        <v>424</v>
      </c>
      <c r="E27" s="24" t="s">
        <v>66</v>
      </c>
      <c r="F27" s="13">
        <v>16</v>
      </c>
      <c r="G27" s="13"/>
      <c r="H27" s="13">
        <v>2003</v>
      </c>
      <c r="I27" s="13">
        <v>2019</v>
      </c>
      <c r="J27" s="14">
        <v>207</v>
      </c>
      <c r="K27" s="14">
        <v>117</v>
      </c>
      <c r="L27" s="13">
        <v>207</v>
      </c>
      <c r="M27" s="13">
        <v>0</v>
      </c>
      <c r="N27" s="12">
        <v>54.20434577533959</v>
      </c>
      <c r="O27" s="4"/>
      <c r="P27" s="13">
        <v>2030</v>
      </c>
      <c r="Q27" s="13" t="s">
        <v>438</v>
      </c>
      <c r="R27" s="4" t="s">
        <v>438</v>
      </c>
      <c r="S27" s="13">
        <v>1</v>
      </c>
      <c r="T27" s="13">
        <v>3</v>
      </c>
      <c r="U27" s="13"/>
      <c r="V27" s="97">
        <v>3.3</v>
      </c>
      <c r="W27" s="2" t="s">
        <v>31</v>
      </c>
      <c r="X27" s="16" t="s">
        <v>488</v>
      </c>
    </row>
    <row r="28" spans="1:24" ht="45">
      <c r="A28" s="2" t="s">
        <v>229</v>
      </c>
      <c r="B28" s="3" t="s">
        <v>29</v>
      </c>
      <c r="C28" s="3" t="s">
        <v>24</v>
      </c>
      <c r="D28" s="13" t="s">
        <v>423</v>
      </c>
      <c r="E28" s="24" t="s">
        <v>66</v>
      </c>
      <c r="F28" s="13">
        <v>5</v>
      </c>
      <c r="G28" s="13"/>
      <c r="H28" s="13">
        <v>2015</v>
      </c>
      <c r="I28" s="13">
        <v>2020</v>
      </c>
      <c r="J28" s="14">
        <v>3</v>
      </c>
      <c r="K28" s="14">
        <v>0</v>
      </c>
      <c r="L28" s="13">
        <v>3</v>
      </c>
      <c r="M28" s="13">
        <v>0</v>
      </c>
      <c r="N28" s="4"/>
      <c r="O28" s="4">
        <v>0</v>
      </c>
      <c r="P28" s="13">
        <v>2030</v>
      </c>
      <c r="Q28" s="13" t="s">
        <v>438</v>
      </c>
      <c r="R28" s="4" t="s">
        <v>432</v>
      </c>
      <c r="S28" s="13">
        <v>0</v>
      </c>
      <c r="T28" s="13">
        <v>3</v>
      </c>
      <c r="U28" s="13"/>
      <c r="V28" s="97">
        <v>3.3</v>
      </c>
      <c r="W28" s="2" t="s">
        <v>12</v>
      </c>
      <c r="X28" s="16" t="s">
        <v>489</v>
      </c>
    </row>
    <row r="29" spans="1:24" ht="30">
      <c r="A29" s="2" t="s">
        <v>230</v>
      </c>
      <c r="B29" s="3" t="s">
        <v>135</v>
      </c>
      <c r="C29" s="4" t="s">
        <v>134</v>
      </c>
      <c r="D29" s="13" t="s">
        <v>424</v>
      </c>
      <c r="E29" s="24" t="s">
        <v>66</v>
      </c>
      <c r="F29" s="13">
        <v>16</v>
      </c>
      <c r="G29" s="13"/>
      <c r="H29" s="13">
        <v>2003</v>
      </c>
      <c r="I29" s="13">
        <v>2019</v>
      </c>
      <c r="J29" s="14">
        <v>7</v>
      </c>
      <c r="K29" s="14">
        <v>4</v>
      </c>
      <c r="L29" s="13">
        <v>100</v>
      </c>
      <c r="M29" s="13">
        <v>0</v>
      </c>
      <c r="O29" s="13">
        <v>0</v>
      </c>
      <c r="P29" s="13">
        <v>2030</v>
      </c>
      <c r="Q29" s="13" t="s">
        <v>438</v>
      </c>
      <c r="R29" s="4" t="s">
        <v>432</v>
      </c>
      <c r="S29" s="13">
        <v>0</v>
      </c>
      <c r="T29" s="13">
        <v>3</v>
      </c>
      <c r="U29" s="13"/>
      <c r="V29" s="96">
        <v>3.3</v>
      </c>
      <c r="W29" s="2" t="s">
        <v>31</v>
      </c>
      <c r="X29" s="16" t="s">
        <v>490</v>
      </c>
    </row>
    <row r="30" spans="1:24" ht="45">
      <c r="A30" s="2" t="s">
        <v>233</v>
      </c>
      <c r="B30" s="3" t="s">
        <v>102</v>
      </c>
      <c r="C30" s="3" t="s">
        <v>59</v>
      </c>
      <c r="D30" s="13" t="s">
        <v>422</v>
      </c>
      <c r="E30" s="2" t="s">
        <v>66</v>
      </c>
      <c r="F30" s="13">
        <v>5</v>
      </c>
      <c r="G30" s="13"/>
      <c r="H30" s="13">
        <v>2014</v>
      </c>
      <c r="I30" s="13">
        <v>2019</v>
      </c>
      <c r="J30" s="14">
        <v>6.8</v>
      </c>
      <c r="K30" s="14">
        <v>3.4</v>
      </c>
      <c r="L30" s="13">
        <v>100</v>
      </c>
      <c r="M30" s="13">
        <v>0</v>
      </c>
      <c r="N30" s="13"/>
      <c r="O30" s="13">
        <v>2.1</v>
      </c>
      <c r="P30" s="13">
        <v>2030</v>
      </c>
      <c r="Q30" s="13" t="s">
        <v>438</v>
      </c>
      <c r="R30" s="4" t="s">
        <v>432</v>
      </c>
      <c r="S30" s="13">
        <v>0</v>
      </c>
      <c r="T30" s="13">
        <v>3</v>
      </c>
      <c r="U30" s="13"/>
      <c r="V30" s="97">
        <v>3.5</v>
      </c>
      <c r="W30" s="2" t="s">
        <v>10</v>
      </c>
      <c r="X30" s="16" t="s">
        <v>491</v>
      </c>
    </row>
    <row r="31" spans="1:24" ht="45">
      <c r="A31" s="2" t="s">
        <v>234</v>
      </c>
      <c r="B31" s="3" t="s">
        <v>136</v>
      </c>
      <c r="C31" s="3" t="s">
        <v>137</v>
      </c>
      <c r="D31" s="13" t="s">
        <v>422</v>
      </c>
      <c r="E31" s="2" t="s">
        <v>66</v>
      </c>
      <c r="F31" s="13">
        <v>6</v>
      </c>
      <c r="G31" s="13"/>
      <c r="H31" s="13">
        <v>2011</v>
      </c>
      <c r="I31" s="13">
        <v>2017</v>
      </c>
      <c r="J31" s="14">
        <v>8.5</v>
      </c>
      <c r="K31" s="14">
        <v>3.4</v>
      </c>
      <c r="L31" s="13">
        <v>70</v>
      </c>
      <c r="M31" s="13">
        <v>0</v>
      </c>
      <c r="N31" s="13">
        <v>1.9</v>
      </c>
      <c r="O31" s="13"/>
      <c r="P31" s="13">
        <v>2030</v>
      </c>
      <c r="Q31" s="13" t="s">
        <v>438</v>
      </c>
      <c r="R31" s="4" t="s">
        <v>438</v>
      </c>
      <c r="S31" s="13">
        <v>1</v>
      </c>
      <c r="T31" s="13">
        <v>3</v>
      </c>
      <c r="U31" s="13">
        <v>11</v>
      </c>
      <c r="V31" s="97">
        <v>3.6</v>
      </c>
      <c r="W31" s="2" t="s">
        <v>12</v>
      </c>
      <c r="X31" s="16" t="s">
        <v>492</v>
      </c>
    </row>
    <row r="32" spans="1:24" ht="45">
      <c r="A32" s="2" t="s">
        <v>235</v>
      </c>
      <c r="B32" s="3" t="s">
        <v>114</v>
      </c>
      <c r="C32" s="3" t="s">
        <v>59</v>
      </c>
      <c r="D32" s="13" t="s">
        <v>422</v>
      </c>
      <c r="E32" s="2" t="s">
        <v>428</v>
      </c>
      <c r="F32" s="13">
        <v>8</v>
      </c>
      <c r="G32" s="13"/>
      <c r="H32" s="13">
        <v>2011</v>
      </c>
      <c r="I32" s="13">
        <v>2019</v>
      </c>
      <c r="J32" s="14">
        <v>60.1</v>
      </c>
      <c r="K32" s="14">
        <v>51.1</v>
      </c>
      <c r="L32" s="13">
        <v>100</v>
      </c>
      <c r="M32" s="13">
        <v>0</v>
      </c>
      <c r="N32" s="4">
        <v>75.7</v>
      </c>
      <c r="O32" s="4"/>
      <c r="P32" s="13">
        <v>2030</v>
      </c>
      <c r="Q32" s="13" t="s">
        <v>438</v>
      </c>
      <c r="R32" s="4" t="s">
        <v>438</v>
      </c>
      <c r="S32" s="13">
        <v>1</v>
      </c>
      <c r="T32" s="13">
        <v>3</v>
      </c>
      <c r="U32" s="13">
        <v>5</v>
      </c>
      <c r="V32" s="97">
        <v>3.7</v>
      </c>
      <c r="W32" s="2" t="s">
        <v>10</v>
      </c>
      <c r="X32" s="16" t="s">
        <v>493</v>
      </c>
    </row>
    <row r="33" spans="1:24" ht="30">
      <c r="A33" s="2" t="s">
        <v>236</v>
      </c>
      <c r="B33" s="3" t="s">
        <v>435</v>
      </c>
      <c r="C33" s="4" t="s">
        <v>134</v>
      </c>
      <c r="D33" s="13" t="s">
        <v>422</v>
      </c>
      <c r="E33" s="24" t="s">
        <v>428</v>
      </c>
      <c r="F33" s="13">
        <v>12</v>
      </c>
      <c r="G33" s="13"/>
      <c r="H33" s="13">
        <v>2007</v>
      </c>
      <c r="I33" s="13">
        <v>2019</v>
      </c>
      <c r="J33" s="14">
        <v>74.400000000000006</v>
      </c>
      <c r="K33" s="14">
        <v>45.1</v>
      </c>
      <c r="L33" s="13">
        <v>100</v>
      </c>
      <c r="M33" s="13">
        <v>0</v>
      </c>
      <c r="N33" s="13">
        <v>100</v>
      </c>
      <c r="O33" s="13"/>
      <c r="P33" s="13">
        <v>2030</v>
      </c>
      <c r="Q33" s="13" t="s">
        <v>438</v>
      </c>
      <c r="R33" s="4" t="s">
        <v>438</v>
      </c>
      <c r="S33" s="13">
        <v>1</v>
      </c>
      <c r="T33" s="13">
        <v>3</v>
      </c>
      <c r="U33" s="13"/>
      <c r="V33" s="97">
        <v>3.8</v>
      </c>
      <c r="W33" s="2" t="s">
        <v>12</v>
      </c>
      <c r="X33" s="16" t="s">
        <v>494</v>
      </c>
    </row>
    <row r="34" spans="1:24" ht="30">
      <c r="A34" s="2" t="s">
        <v>237</v>
      </c>
      <c r="B34" s="3" t="s">
        <v>33</v>
      </c>
      <c r="C34" s="3" t="s">
        <v>22</v>
      </c>
      <c r="D34" s="13" t="s">
        <v>422</v>
      </c>
      <c r="E34" s="24" t="s">
        <v>428</v>
      </c>
      <c r="F34" s="13">
        <v>13</v>
      </c>
      <c r="G34" s="13"/>
      <c r="H34" s="13">
        <v>2007</v>
      </c>
      <c r="I34" s="13">
        <v>2020</v>
      </c>
      <c r="J34" s="14">
        <v>9</v>
      </c>
      <c r="K34" s="14">
        <v>5.68</v>
      </c>
      <c r="L34" s="13">
        <v>100</v>
      </c>
      <c r="M34" s="13">
        <v>0</v>
      </c>
      <c r="N34" s="13"/>
      <c r="O34" s="13">
        <v>7.7</v>
      </c>
      <c r="P34" s="13">
        <v>2030</v>
      </c>
      <c r="Q34" s="13" t="s">
        <v>438</v>
      </c>
      <c r="R34" s="4" t="s">
        <v>432</v>
      </c>
      <c r="S34" s="13">
        <v>0</v>
      </c>
      <c r="T34" s="13">
        <v>3</v>
      </c>
      <c r="U34" s="13"/>
      <c r="V34" s="97">
        <v>3.8</v>
      </c>
      <c r="W34" s="2" t="s">
        <v>10</v>
      </c>
      <c r="X34" s="16" t="s">
        <v>495</v>
      </c>
    </row>
    <row r="35" spans="1:24" ht="30">
      <c r="A35" s="2" t="s">
        <v>238</v>
      </c>
      <c r="B35" s="3" t="s">
        <v>104</v>
      </c>
      <c r="C35" s="3" t="s">
        <v>59</v>
      </c>
      <c r="D35" s="13" t="s">
        <v>422</v>
      </c>
      <c r="E35" s="2" t="s">
        <v>66</v>
      </c>
      <c r="F35" s="13">
        <v>4</v>
      </c>
      <c r="G35" s="13"/>
      <c r="H35" s="13">
        <v>2014</v>
      </c>
      <c r="I35" s="13">
        <v>2018</v>
      </c>
      <c r="J35" s="14">
        <v>2.8</v>
      </c>
      <c r="K35" s="14">
        <v>2.4</v>
      </c>
      <c r="L35" s="13">
        <v>100</v>
      </c>
      <c r="M35" s="13">
        <v>0</v>
      </c>
      <c r="N35" s="13"/>
      <c r="O35" s="13">
        <v>1.1000000000000001</v>
      </c>
      <c r="P35" s="13">
        <v>2030</v>
      </c>
      <c r="Q35" s="13" t="s">
        <v>432</v>
      </c>
      <c r="R35" s="4" t="s">
        <v>432</v>
      </c>
      <c r="S35" s="13">
        <v>0</v>
      </c>
      <c r="T35" s="13">
        <v>3</v>
      </c>
      <c r="U35" s="13"/>
      <c r="V35" s="97" t="s">
        <v>454</v>
      </c>
      <c r="W35" s="2" t="s">
        <v>103</v>
      </c>
      <c r="X35" s="16" t="s">
        <v>496</v>
      </c>
    </row>
    <row r="36" spans="1:24">
      <c r="A36" s="2" t="s">
        <v>239</v>
      </c>
      <c r="B36" s="3" t="s">
        <v>30</v>
      </c>
      <c r="C36" s="3" t="s">
        <v>22</v>
      </c>
      <c r="D36" s="13" t="s">
        <v>430</v>
      </c>
      <c r="E36" s="2" t="s">
        <v>66</v>
      </c>
      <c r="F36" s="13">
        <v>10</v>
      </c>
      <c r="G36" s="13"/>
      <c r="H36" s="13">
        <v>2009</v>
      </c>
      <c r="I36" s="13">
        <v>2019</v>
      </c>
      <c r="J36" s="14">
        <v>270.05998476770753</v>
      </c>
      <c r="K36" s="14">
        <v>219.44883598440956</v>
      </c>
      <c r="L36" s="15">
        <v>1541</v>
      </c>
      <c r="M36" s="13">
        <v>0</v>
      </c>
      <c r="N36" s="13"/>
      <c r="O36" s="13">
        <v>164</v>
      </c>
      <c r="P36" s="13">
        <v>2030</v>
      </c>
      <c r="Q36" s="13" t="s">
        <v>438</v>
      </c>
      <c r="R36" s="4" t="s">
        <v>438</v>
      </c>
      <c r="S36" s="13">
        <v>1</v>
      </c>
      <c r="T36" s="13">
        <v>3</v>
      </c>
      <c r="U36" s="13"/>
      <c r="V36" s="97" t="s">
        <v>455</v>
      </c>
      <c r="W36" s="2" t="s">
        <v>31</v>
      </c>
      <c r="X36" s="16" t="s">
        <v>497</v>
      </c>
    </row>
    <row r="37" spans="1:24" ht="30">
      <c r="A37" s="2" t="s">
        <v>240</v>
      </c>
      <c r="B37" s="3" t="s">
        <v>32</v>
      </c>
      <c r="C37" s="3" t="s">
        <v>22</v>
      </c>
      <c r="D37" s="13" t="s">
        <v>430</v>
      </c>
      <c r="E37" s="2" t="s">
        <v>66</v>
      </c>
      <c r="F37" s="13">
        <v>10</v>
      </c>
      <c r="G37" s="13"/>
      <c r="H37" s="13">
        <v>2009</v>
      </c>
      <c r="I37" s="13">
        <v>2019</v>
      </c>
      <c r="J37" s="14">
        <v>368.04446566470148</v>
      </c>
      <c r="K37" s="14">
        <v>295.78699417861708</v>
      </c>
      <c r="L37" s="13">
        <v>864</v>
      </c>
      <c r="M37" s="13">
        <v>0</v>
      </c>
      <c r="N37" s="13"/>
      <c r="O37" s="13">
        <v>217</v>
      </c>
      <c r="P37" s="13">
        <v>2030</v>
      </c>
      <c r="Q37" s="13" t="s">
        <v>438</v>
      </c>
      <c r="R37" s="4" t="s">
        <v>438</v>
      </c>
      <c r="S37" s="13">
        <v>1</v>
      </c>
      <c r="T37" s="13">
        <v>3</v>
      </c>
      <c r="U37" s="13"/>
      <c r="V37" s="97" t="s">
        <v>455</v>
      </c>
      <c r="W37" s="2" t="s">
        <v>31</v>
      </c>
      <c r="X37" s="16" t="s">
        <v>498</v>
      </c>
    </row>
    <row r="38" spans="1:24" ht="60">
      <c r="A38" s="2" t="s">
        <v>241</v>
      </c>
      <c r="B38" s="3" t="s">
        <v>140</v>
      </c>
      <c r="C38" s="3" t="s">
        <v>56</v>
      </c>
      <c r="D38" s="13" t="s">
        <v>422</v>
      </c>
      <c r="E38" s="2" t="s">
        <v>428</v>
      </c>
      <c r="F38" s="13">
        <v>10</v>
      </c>
      <c r="G38" s="13">
        <v>2</v>
      </c>
      <c r="H38" s="13">
        <v>2009</v>
      </c>
      <c r="I38" s="13">
        <v>2019</v>
      </c>
      <c r="J38" s="14">
        <v>61.221463262980194</v>
      </c>
      <c r="K38" s="14">
        <v>26.6</v>
      </c>
      <c r="L38" s="13">
        <v>100</v>
      </c>
      <c r="M38" s="13">
        <v>0</v>
      </c>
      <c r="N38" s="3">
        <v>67.349999999999994</v>
      </c>
      <c r="O38" s="3"/>
      <c r="P38" s="13">
        <v>2030</v>
      </c>
      <c r="Q38" s="13" t="s">
        <v>438</v>
      </c>
      <c r="R38" s="4" t="s">
        <v>438</v>
      </c>
      <c r="S38" s="13">
        <v>1</v>
      </c>
      <c r="T38" s="13">
        <v>4</v>
      </c>
      <c r="U38" s="13"/>
      <c r="V38" s="97">
        <v>4.0999999999999996</v>
      </c>
      <c r="W38" s="2" t="s">
        <v>10</v>
      </c>
      <c r="X38" s="16" t="s">
        <v>499</v>
      </c>
    </row>
    <row r="39" spans="1:24" ht="60">
      <c r="A39" s="2" t="s">
        <v>242</v>
      </c>
      <c r="B39" s="3" t="s">
        <v>139</v>
      </c>
      <c r="C39" s="3" t="s">
        <v>56</v>
      </c>
      <c r="D39" s="13" t="s">
        <v>422</v>
      </c>
      <c r="E39" s="2" t="s">
        <v>428</v>
      </c>
      <c r="F39" s="13">
        <v>10</v>
      </c>
      <c r="G39" s="13">
        <v>2</v>
      </c>
      <c r="H39" s="13">
        <v>2009</v>
      </c>
      <c r="I39" s="13">
        <v>2019</v>
      </c>
      <c r="J39" s="14">
        <v>34.5</v>
      </c>
      <c r="K39" s="14">
        <v>8.0124865752067667</v>
      </c>
      <c r="L39" s="13">
        <v>100</v>
      </c>
      <c r="M39" s="13">
        <v>0</v>
      </c>
      <c r="N39" s="4">
        <v>34.5</v>
      </c>
      <c r="O39" s="3"/>
      <c r="P39" s="13">
        <v>2030</v>
      </c>
      <c r="Q39" s="13" t="s">
        <v>438</v>
      </c>
      <c r="R39" s="4" t="s">
        <v>438</v>
      </c>
      <c r="S39" s="13">
        <v>1</v>
      </c>
      <c r="T39" s="13">
        <v>4</v>
      </c>
      <c r="U39" s="13"/>
      <c r="V39" s="97">
        <v>4.0999999999999996</v>
      </c>
      <c r="W39" s="2" t="s">
        <v>10</v>
      </c>
      <c r="X39" s="16" t="s">
        <v>500</v>
      </c>
    </row>
    <row r="40" spans="1:24" ht="60">
      <c r="A40" s="2" t="s">
        <v>243</v>
      </c>
      <c r="B40" s="3" t="s">
        <v>141</v>
      </c>
      <c r="C40" s="3" t="s">
        <v>56</v>
      </c>
      <c r="D40" s="13" t="s">
        <v>422</v>
      </c>
      <c r="E40" s="2" t="s">
        <v>428</v>
      </c>
      <c r="F40" s="13">
        <v>4</v>
      </c>
      <c r="G40" s="13">
        <v>1</v>
      </c>
      <c r="H40" s="13">
        <v>2015</v>
      </c>
      <c r="I40" s="13">
        <v>2019</v>
      </c>
      <c r="J40" s="14">
        <v>25</v>
      </c>
      <c r="K40" s="14">
        <v>21.9</v>
      </c>
      <c r="L40" s="13">
        <v>100</v>
      </c>
      <c r="M40" s="13">
        <v>0</v>
      </c>
      <c r="N40" s="3">
        <v>33.75</v>
      </c>
      <c r="O40" s="3"/>
      <c r="P40" s="13">
        <v>2030</v>
      </c>
      <c r="Q40" s="13" t="s">
        <v>438</v>
      </c>
      <c r="R40" s="4" t="s">
        <v>438</v>
      </c>
      <c r="S40" s="13">
        <v>1</v>
      </c>
      <c r="T40" s="13">
        <v>4</v>
      </c>
      <c r="U40" s="13"/>
      <c r="V40" s="97">
        <v>4.0999999999999996</v>
      </c>
      <c r="W40" s="2" t="s">
        <v>10</v>
      </c>
      <c r="X40" s="16" t="s">
        <v>501</v>
      </c>
    </row>
    <row r="41" spans="1:24" ht="60">
      <c r="A41" s="2" t="s">
        <v>244</v>
      </c>
      <c r="B41" s="3" t="s">
        <v>142</v>
      </c>
      <c r="C41" s="3" t="s">
        <v>56</v>
      </c>
      <c r="D41" s="13" t="s">
        <v>422</v>
      </c>
      <c r="E41" s="2" t="s">
        <v>428</v>
      </c>
      <c r="F41" s="13">
        <v>4</v>
      </c>
      <c r="G41" s="13">
        <v>1</v>
      </c>
      <c r="H41" s="13">
        <v>2015</v>
      </c>
      <c r="I41" s="13">
        <v>2019</v>
      </c>
      <c r="J41" s="14">
        <v>24.9</v>
      </c>
      <c r="K41" s="14">
        <v>14.3</v>
      </c>
      <c r="L41" s="13">
        <v>100</v>
      </c>
      <c r="M41" s="13">
        <v>0</v>
      </c>
      <c r="N41" s="3">
        <v>37.349999999999994</v>
      </c>
      <c r="O41" s="3"/>
      <c r="P41" s="13">
        <v>2030</v>
      </c>
      <c r="Q41" s="13" t="s">
        <v>438</v>
      </c>
      <c r="R41" s="4" t="s">
        <v>438</v>
      </c>
      <c r="S41" s="13">
        <v>1</v>
      </c>
      <c r="T41" s="13">
        <v>4</v>
      </c>
      <c r="U41" s="13"/>
      <c r="V41" s="97">
        <v>4.0999999999999996</v>
      </c>
      <c r="W41" s="2" t="s">
        <v>10</v>
      </c>
      <c r="X41" s="16" t="s">
        <v>502</v>
      </c>
    </row>
    <row r="42" spans="1:24" ht="45">
      <c r="A42" s="2" t="s">
        <v>245</v>
      </c>
      <c r="B42" s="3" t="s">
        <v>34</v>
      </c>
      <c r="C42" s="3" t="s">
        <v>22</v>
      </c>
      <c r="D42" s="13" t="s">
        <v>436</v>
      </c>
      <c r="E42" s="2" t="s">
        <v>428</v>
      </c>
      <c r="F42" s="13">
        <v>13</v>
      </c>
      <c r="G42" s="13"/>
      <c r="H42" s="13">
        <v>2007</v>
      </c>
      <c r="I42" s="13">
        <v>2020</v>
      </c>
      <c r="J42" s="14">
        <v>11.406502384229062</v>
      </c>
      <c r="K42" s="14">
        <v>10.088805095969782</v>
      </c>
      <c r="L42" s="13">
        <v>100</v>
      </c>
      <c r="M42" s="13">
        <v>0</v>
      </c>
      <c r="N42" s="13"/>
      <c r="O42" s="14">
        <v>12</v>
      </c>
      <c r="P42" s="13">
        <v>2030</v>
      </c>
      <c r="Q42" s="13" t="s">
        <v>438</v>
      </c>
      <c r="R42" s="4" t="s">
        <v>432</v>
      </c>
      <c r="S42" s="13">
        <v>1</v>
      </c>
      <c r="T42" s="13">
        <v>4</v>
      </c>
      <c r="U42" s="13"/>
      <c r="V42" s="29">
        <v>4.0999999999999996</v>
      </c>
      <c r="W42" s="2" t="s">
        <v>12</v>
      </c>
      <c r="X42" s="16" t="s">
        <v>503</v>
      </c>
    </row>
    <row r="43" spans="1:24" ht="30">
      <c r="A43" s="2" t="s">
        <v>250</v>
      </c>
      <c r="B43" s="3" t="s">
        <v>39</v>
      </c>
      <c r="C43" s="3" t="s">
        <v>56</v>
      </c>
      <c r="D43" s="13" t="s">
        <v>422</v>
      </c>
      <c r="E43" s="2" t="s">
        <v>428</v>
      </c>
      <c r="F43" s="13">
        <v>7</v>
      </c>
      <c r="G43" s="13"/>
      <c r="H43" s="13">
        <v>2012</v>
      </c>
      <c r="I43" s="13">
        <v>2019</v>
      </c>
      <c r="J43" s="14">
        <v>95.102331701478064</v>
      </c>
      <c r="K43" s="14">
        <v>82.74949142008407</v>
      </c>
      <c r="L43" s="13">
        <v>100</v>
      </c>
      <c r="M43" s="13">
        <v>0</v>
      </c>
      <c r="N43" s="13"/>
      <c r="O43" s="13">
        <v>100</v>
      </c>
      <c r="P43" s="13">
        <v>2030</v>
      </c>
      <c r="Q43" s="13" t="s">
        <v>438</v>
      </c>
      <c r="R43" s="4" t="s">
        <v>432</v>
      </c>
      <c r="S43" s="13">
        <v>1</v>
      </c>
      <c r="T43" s="13">
        <v>4</v>
      </c>
      <c r="U43" s="13"/>
      <c r="V43" s="98">
        <v>4.2</v>
      </c>
      <c r="W43" s="2" t="s">
        <v>10</v>
      </c>
      <c r="X43" s="16" t="s">
        <v>504</v>
      </c>
    </row>
    <row r="44" spans="1:24" ht="30">
      <c r="A44" s="2" t="s">
        <v>251</v>
      </c>
      <c r="B44" s="3" t="s">
        <v>40</v>
      </c>
      <c r="C44" s="3" t="s">
        <v>56</v>
      </c>
      <c r="D44" s="13" t="s">
        <v>422</v>
      </c>
      <c r="E44" s="2" t="s">
        <v>428</v>
      </c>
      <c r="F44" s="13">
        <v>16</v>
      </c>
      <c r="G44" s="13"/>
      <c r="H44" s="13">
        <v>2003</v>
      </c>
      <c r="I44" s="13">
        <v>2019</v>
      </c>
      <c r="J44" s="14">
        <v>95.931204598259214</v>
      </c>
      <c r="K44" s="14">
        <v>76.545982240993069</v>
      </c>
      <c r="L44" s="13">
        <v>100</v>
      </c>
      <c r="M44" s="13">
        <v>0</v>
      </c>
      <c r="N44" s="13"/>
      <c r="O44" s="13">
        <v>100</v>
      </c>
      <c r="P44" s="13">
        <v>2030</v>
      </c>
      <c r="Q44" s="13" t="s">
        <v>438</v>
      </c>
      <c r="R44" s="4" t="s">
        <v>432</v>
      </c>
      <c r="S44" s="13">
        <v>1</v>
      </c>
      <c r="T44" s="13">
        <v>4</v>
      </c>
      <c r="U44" s="13"/>
      <c r="V44" s="99">
        <v>4.2</v>
      </c>
      <c r="W44" s="2" t="s">
        <v>10</v>
      </c>
      <c r="X44" s="16" t="s">
        <v>505</v>
      </c>
    </row>
    <row r="45" spans="1:24" ht="30">
      <c r="A45" s="2" t="s">
        <v>392</v>
      </c>
      <c r="B45" s="3" t="s">
        <v>105</v>
      </c>
      <c r="C45" s="3" t="s">
        <v>56</v>
      </c>
      <c r="D45" s="13" t="s">
        <v>423</v>
      </c>
      <c r="E45" s="2" t="s">
        <v>428</v>
      </c>
      <c r="F45" s="13">
        <v>11</v>
      </c>
      <c r="G45" s="13"/>
      <c r="H45" s="13">
        <v>2008</v>
      </c>
      <c r="I45" s="13">
        <v>2019</v>
      </c>
      <c r="J45" s="15">
        <v>55021</v>
      </c>
      <c r="K45" s="15">
        <v>50964</v>
      </c>
      <c r="L45" s="15">
        <f>+J45+J45/2</f>
        <v>82531.5</v>
      </c>
      <c r="M45" s="13">
        <v>0</v>
      </c>
      <c r="N45" s="13"/>
      <c r="O45" s="13">
        <v>63886</v>
      </c>
      <c r="P45" s="13">
        <v>2030</v>
      </c>
      <c r="Q45" s="13" t="s">
        <v>438</v>
      </c>
      <c r="R45" s="4" t="s">
        <v>432</v>
      </c>
      <c r="S45" s="13">
        <v>1</v>
      </c>
      <c r="T45" s="13">
        <v>4</v>
      </c>
      <c r="U45" s="13"/>
      <c r="V45" s="99">
        <v>4.2</v>
      </c>
      <c r="W45" s="2" t="s">
        <v>12</v>
      </c>
      <c r="X45" s="16" t="s">
        <v>506</v>
      </c>
    </row>
    <row r="46" spans="1:24" ht="30">
      <c r="A46" s="2" t="s">
        <v>253</v>
      </c>
      <c r="B46" s="3" t="s">
        <v>143</v>
      </c>
      <c r="C46" s="3" t="s">
        <v>134</v>
      </c>
      <c r="D46" s="13" t="s">
        <v>422</v>
      </c>
      <c r="E46" s="2" t="s">
        <v>428</v>
      </c>
      <c r="F46" s="13">
        <v>14</v>
      </c>
      <c r="G46" s="13"/>
      <c r="H46" s="13">
        <v>2005</v>
      </c>
      <c r="I46" s="13">
        <v>2019</v>
      </c>
      <c r="J46" s="14">
        <v>35.200000000000003</v>
      </c>
      <c r="K46" s="14">
        <v>19.899999999999999</v>
      </c>
      <c r="L46" s="13">
        <v>100</v>
      </c>
      <c r="M46" s="13">
        <v>0</v>
      </c>
      <c r="N46" s="13">
        <v>52</v>
      </c>
      <c r="O46" s="13"/>
      <c r="P46" s="13">
        <v>2030</v>
      </c>
      <c r="Q46" s="13" t="s">
        <v>438</v>
      </c>
      <c r="R46" s="4" t="s">
        <v>432</v>
      </c>
      <c r="S46" s="13">
        <v>1</v>
      </c>
      <c r="T46" s="13">
        <v>4</v>
      </c>
      <c r="U46" s="13"/>
      <c r="V46" s="96">
        <v>4.3</v>
      </c>
      <c r="W46" s="2" t="s">
        <v>12</v>
      </c>
      <c r="X46" s="16" t="s">
        <v>507</v>
      </c>
    </row>
    <row r="47" spans="1:24" ht="75">
      <c r="A47" s="2" t="s">
        <v>255</v>
      </c>
      <c r="B47" s="3" t="s">
        <v>51</v>
      </c>
      <c r="C47" s="3" t="s">
        <v>56</v>
      </c>
      <c r="D47" s="13" t="s">
        <v>430</v>
      </c>
      <c r="E47" s="2" t="s">
        <v>428</v>
      </c>
      <c r="F47" s="13">
        <v>9</v>
      </c>
      <c r="G47" s="13"/>
      <c r="H47" s="13">
        <v>2011</v>
      </c>
      <c r="I47" s="13">
        <v>2020</v>
      </c>
      <c r="J47" s="14">
        <v>1.3289355452053475</v>
      </c>
      <c r="K47" s="14">
        <v>0.81765435859483016</v>
      </c>
      <c r="L47" s="13">
        <v>2</v>
      </c>
      <c r="M47" s="13">
        <v>0</v>
      </c>
      <c r="N47" s="13">
        <v>1</v>
      </c>
      <c r="O47" s="13"/>
      <c r="P47" s="13">
        <v>2030</v>
      </c>
      <c r="Q47" s="13" t="s">
        <v>438</v>
      </c>
      <c r="R47" s="4" t="s">
        <v>432</v>
      </c>
      <c r="S47" s="13">
        <v>0</v>
      </c>
      <c r="T47" s="13">
        <v>4</v>
      </c>
      <c r="U47" s="13">
        <v>5</v>
      </c>
      <c r="V47" s="100">
        <v>4.5</v>
      </c>
      <c r="W47" s="2" t="s">
        <v>10</v>
      </c>
      <c r="X47" s="16" t="s">
        <v>508</v>
      </c>
    </row>
    <row r="48" spans="1:24" ht="30">
      <c r="A48" s="2" t="s">
        <v>256</v>
      </c>
      <c r="B48" s="3" t="s">
        <v>55</v>
      </c>
      <c r="C48" s="3" t="s">
        <v>56</v>
      </c>
      <c r="D48" s="13" t="s">
        <v>422</v>
      </c>
      <c r="E48" s="2" t="s">
        <v>66</v>
      </c>
      <c r="F48" s="13">
        <v>16</v>
      </c>
      <c r="G48" s="13"/>
      <c r="H48" s="13">
        <v>2003</v>
      </c>
      <c r="I48" s="13">
        <v>2019</v>
      </c>
      <c r="J48" s="14">
        <v>4.3768649885343223</v>
      </c>
      <c r="K48" s="14">
        <v>1.9557797453936279</v>
      </c>
      <c r="L48" s="13">
        <v>100</v>
      </c>
      <c r="M48" s="13">
        <v>0</v>
      </c>
      <c r="N48" s="13"/>
      <c r="O48" s="13">
        <v>0</v>
      </c>
      <c r="P48" s="13">
        <v>2030</v>
      </c>
      <c r="Q48" s="13" t="s">
        <v>438</v>
      </c>
      <c r="R48" s="4" t="s">
        <v>438</v>
      </c>
      <c r="S48" s="13">
        <v>1</v>
      </c>
      <c r="T48" s="13">
        <v>4</v>
      </c>
      <c r="U48" s="13"/>
      <c r="V48" s="101">
        <v>4.5999999999999996</v>
      </c>
      <c r="W48" s="2" t="s">
        <v>10</v>
      </c>
      <c r="X48" s="16" t="s">
        <v>509</v>
      </c>
    </row>
    <row r="49" spans="1:24" ht="45">
      <c r="A49" s="2" t="s">
        <v>257</v>
      </c>
      <c r="B49" s="3" t="s">
        <v>41</v>
      </c>
      <c r="C49" s="3" t="s">
        <v>56</v>
      </c>
      <c r="D49" s="13" t="s">
        <v>422</v>
      </c>
      <c r="E49" s="2" t="s">
        <v>428</v>
      </c>
      <c r="F49" s="13">
        <v>16</v>
      </c>
      <c r="G49" s="13"/>
      <c r="H49" s="13">
        <v>2003</v>
      </c>
      <c r="I49" s="13">
        <v>2019</v>
      </c>
      <c r="J49" s="14">
        <v>98.7</v>
      </c>
      <c r="K49" s="14">
        <v>91.929450000000003</v>
      </c>
      <c r="L49" s="13">
        <v>100</v>
      </c>
      <c r="M49" s="13">
        <v>0</v>
      </c>
      <c r="N49" s="17"/>
      <c r="O49" s="13">
        <v>100</v>
      </c>
      <c r="P49" s="13">
        <v>2030</v>
      </c>
      <c r="Q49" s="13" t="s">
        <v>438</v>
      </c>
      <c r="R49" s="4" t="s">
        <v>438</v>
      </c>
      <c r="S49" s="13">
        <v>1</v>
      </c>
      <c r="T49" s="13">
        <v>4</v>
      </c>
      <c r="U49" s="13">
        <v>11</v>
      </c>
      <c r="V49" s="28" t="s">
        <v>456</v>
      </c>
      <c r="W49" s="2" t="s">
        <v>10</v>
      </c>
      <c r="X49" s="16" t="s">
        <v>510</v>
      </c>
    </row>
    <row r="50" spans="1:24" ht="45">
      <c r="A50" s="2" t="s">
        <v>258</v>
      </c>
      <c r="B50" s="3" t="s">
        <v>42</v>
      </c>
      <c r="C50" s="3" t="s">
        <v>56</v>
      </c>
      <c r="D50" s="13" t="s">
        <v>422</v>
      </c>
      <c r="E50" s="2" t="s">
        <v>428</v>
      </c>
      <c r="F50" s="13">
        <v>16</v>
      </c>
      <c r="G50" s="13"/>
      <c r="H50" s="13">
        <v>2003</v>
      </c>
      <c r="I50" s="13">
        <v>2019</v>
      </c>
      <c r="J50" s="14">
        <v>93.7</v>
      </c>
      <c r="K50" s="14">
        <v>82.833627278071717</v>
      </c>
      <c r="L50" s="13">
        <v>100</v>
      </c>
      <c r="M50" s="13">
        <v>0</v>
      </c>
      <c r="N50" s="17"/>
      <c r="O50" s="13">
        <v>100</v>
      </c>
      <c r="P50" s="13">
        <v>2030</v>
      </c>
      <c r="Q50" s="13" t="s">
        <v>438</v>
      </c>
      <c r="R50" s="4" t="s">
        <v>438</v>
      </c>
      <c r="S50" s="13">
        <v>1</v>
      </c>
      <c r="T50" s="13">
        <v>4</v>
      </c>
      <c r="U50" s="13">
        <v>11</v>
      </c>
      <c r="V50" s="28" t="s">
        <v>456</v>
      </c>
      <c r="W50" s="2" t="s">
        <v>10</v>
      </c>
      <c r="X50" s="16" t="s">
        <v>511</v>
      </c>
    </row>
    <row r="51" spans="1:24" ht="60">
      <c r="A51" s="2" t="s">
        <v>259</v>
      </c>
      <c r="B51" s="3" t="s">
        <v>43</v>
      </c>
      <c r="C51" s="3" t="s">
        <v>56</v>
      </c>
      <c r="D51" s="13" t="s">
        <v>422</v>
      </c>
      <c r="E51" s="2" t="s">
        <v>428</v>
      </c>
      <c r="F51" s="13">
        <v>16</v>
      </c>
      <c r="G51" s="13"/>
      <c r="H51" s="13">
        <v>2003</v>
      </c>
      <c r="I51" s="13">
        <v>2019</v>
      </c>
      <c r="J51" s="14">
        <v>97.362869198312239</v>
      </c>
      <c r="K51" s="14">
        <v>84.378698224852073</v>
      </c>
      <c r="L51" s="13">
        <v>100</v>
      </c>
      <c r="M51" s="13">
        <v>0</v>
      </c>
      <c r="N51" s="17"/>
      <c r="O51" s="13">
        <v>100</v>
      </c>
      <c r="P51" s="13">
        <v>2030</v>
      </c>
      <c r="Q51" s="13" t="s">
        <v>438</v>
      </c>
      <c r="R51" s="4" t="s">
        <v>438</v>
      </c>
      <c r="S51" s="13">
        <v>1</v>
      </c>
      <c r="T51" s="13">
        <v>4</v>
      </c>
      <c r="U51" s="13">
        <v>11</v>
      </c>
      <c r="V51" s="28" t="s">
        <v>456</v>
      </c>
      <c r="W51" s="2" t="s">
        <v>10</v>
      </c>
      <c r="X51" s="16" t="s">
        <v>512</v>
      </c>
    </row>
    <row r="52" spans="1:24" ht="30">
      <c r="A52" s="2" t="s">
        <v>261</v>
      </c>
      <c r="B52" s="3" t="s">
        <v>45</v>
      </c>
      <c r="C52" s="3" t="s">
        <v>56</v>
      </c>
      <c r="D52" s="13" t="s">
        <v>422</v>
      </c>
      <c r="E52" s="2" t="s">
        <v>428</v>
      </c>
      <c r="F52" s="13">
        <v>16</v>
      </c>
      <c r="G52" s="13"/>
      <c r="H52" s="13">
        <v>2003</v>
      </c>
      <c r="I52" s="13">
        <v>2019</v>
      </c>
      <c r="J52" s="14">
        <v>88.267684936523395</v>
      </c>
      <c r="K52" s="14">
        <v>2.5142857142857142</v>
      </c>
      <c r="L52" s="13">
        <v>100</v>
      </c>
      <c r="M52" s="13">
        <v>0</v>
      </c>
      <c r="N52" s="17"/>
      <c r="O52" s="13">
        <v>100</v>
      </c>
      <c r="P52" s="13">
        <v>2030</v>
      </c>
      <c r="Q52" s="13" t="s">
        <v>438</v>
      </c>
      <c r="R52" s="4" t="s">
        <v>432</v>
      </c>
      <c r="S52" s="13">
        <v>1</v>
      </c>
      <c r="T52" s="13">
        <v>4</v>
      </c>
      <c r="U52" s="13"/>
      <c r="V52" s="28" t="s">
        <v>456</v>
      </c>
      <c r="W52" s="2" t="s">
        <v>10</v>
      </c>
      <c r="X52" s="16" t="s">
        <v>513</v>
      </c>
    </row>
    <row r="53" spans="1:24" ht="45">
      <c r="A53" s="2" t="s">
        <v>262</v>
      </c>
      <c r="B53" s="3" t="s">
        <v>46</v>
      </c>
      <c r="C53" s="3" t="s">
        <v>56</v>
      </c>
      <c r="D53" s="13" t="s">
        <v>422</v>
      </c>
      <c r="E53" s="2" t="s">
        <v>428</v>
      </c>
      <c r="F53" s="13">
        <v>16</v>
      </c>
      <c r="G53" s="13"/>
      <c r="H53" s="13">
        <v>2003</v>
      </c>
      <c r="I53" s="13">
        <v>2019</v>
      </c>
      <c r="J53" s="14">
        <v>93.830154418945298</v>
      </c>
      <c r="K53" s="14">
        <v>9.4395280235988199</v>
      </c>
      <c r="L53" s="13">
        <v>100</v>
      </c>
      <c r="M53" s="13">
        <v>0</v>
      </c>
      <c r="N53" s="17"/>
      <c r="O53" s="13">
        <v>100</v>
      </c>
      <c r="P53" s="13">
        <v>2030</v>
      </c>
      <c r="Q53" s="13" t="s">
        <v>438</v>
      </c>
      <c r="R53" s="4" t="s">
        <v>432</v>
      </c>
      <c r="S53" s="13">
        <v>1</v>
      </c>
      <c r="T53" s="13">
        <v>4</v>
      </c>
      <c r="U53" s="13"/>
      <c r="V53" s="28" t="s">
        <v>456</v>
      </c>
      <c r="W53" s="2" t="s">
        <v>10</v>
      </c>
      <c r="X53" s="16" t="s">
        <v>514</v>
      </c>
    </row>
    <row r="54" spans="1:24" ht="30">
      <c r="A54" s="2" t="s">
        <v>263</v>
      </c>
      <c r="B54" s="3" t="s">
        <v>47</v>
      </c>
      <c r="C54" s="3" t="s">
        <v>56</v>
      </c>
      <c r="D54" s="13" t="s">
        <v>422</v>
      </c>
      <c r="E54" s="2" t="s">
        <v>66</v>
      </c>
      <c r="F54" s="13">
        <v>17</v>
      </c>
      <c r="G54" s="13"/>
      <c r="H54" s="13">
        <v>2003</v>
      </c>
      <c r="I54" s="13">
        <v>2020</v>
      </c>
      <c r="J54" s="14">
        <v>57</v>
      </c>
      <c r="K54" s="14">
        <v>8.0452665075576668</v>
      </c>
      <c r="L54" s="13">
        <v>100</v>
      </c>
      <c r="M54" s="13">
        <v>0</v>
      </c>
      <c r="N54" s="13"/>
      <c r="O54" s="13">
        <v>7</v>
      </c>
      <c r="P54" s="13">
        <v>2030</v>
      </c>
      <c r="Q54" s="13" t="s">
        <v>438</v>
      </c>
      <c r="R54" s="4" t="s">
        <v>432</v>
      </c>
      <c r="S54" s="13">
        <v>1</v>
      </c>
      <c r="T54" s="13">
        <v>4</v>
      </c>
      <c r="U54" s="13"/>
      <c r="V54" s="28" t="s">
        <v>456</v>
      </c>
      <c r="W54" s="2" t="s">
        <v>10</v>
      </c>
      <c r="X54" s="16" t="s">
        <v>515</v>
      </c>
    </row>
    <row r="55" spans="1:24" ht="30">
      <c r="A55" s="2" t="s">
        <v>264</v>
      </c>
      <c r="B55" s="3" t="s">
        <v>48</v>
      </c>
      <c r="C55" s="3" t="s">
        <v>56</v>
      </c>
      <c r="D55" s="13" t="s">
        <v>422</v>
      </c>
      <c r="E55" s="2" t="s">
        <v>66</v>
      </c>
      <c r="F55" s="13">
        <v>17</v>
      </c>
      <c r="G55" s="13"/>
      <c r="H55" s="13">
        <v>2003</v>
      </c>
      <c r="I55" s="13">
        <v>2020</v>
      </c>
      <c r="J55" s="14">
        <v>37</v>
      </c>
      <c r="K55" s="14">
        <v>5.9540891759396146</v>
      </c>
      <c r="L55" s="13">
        <v>100</v>
      </c>
      <c r="M55" s="13">
        <v>0</v>
      </c>
      <c r="N55" s="13"/>
      <c r="O55" s="13">
        <v>2</v>
      </c>
      <c r="P55" s="13">
        <v>2030</v>
      </c>
      <c r="Q55" s="13" t="s">
        <v>438</v>
      </c>
      <c r="R55" s="4" t="s">
        <v>432</v>
      </c>
      <c r="S55" s="13">
        <v>1</v>
      </c>
      <c r="T55" s="13">
        <v>4</v>
      </c>
      <c r="U55" s="13"/>
      <c r="V55" s="28" t="s">
        <v>456</v>
      </c>
      <c r="W55" s="2" t="s">
        <v>10</v>
      </c>
      <c r="X55" s="16" t="s">
        <v>516</v>
      </c>
    </row>
    <row r="56" spans="1:24" ht="45">
      <c r="A56" s="2" t="s">
        <v>265</v>
      </c>
      <c r="B56" s="3" t="s">
        <v>49</v>
      </c>
      <c r="C56" s="3" t="s">
        <v>56</v>
      </c>
      <c r="D56" s="13" t="s">
        <v>422</v>
      </c>
      <c r="E56" s="2" t="s">
        <v>428</v>
      </c>
      <c r="F56" s="13">
        <v>9</v>
      </c>
      <c r="G56" s="13"/>
      <c r="H56" s="13">
        <v>2011</v>
      </c>
      <c r="I56" s="13">
        <v>2020</v>
      </c>
      <c r="J56" s="14">
        <v>68.507560815253115</v>
      </c>
      <c r="K56" s="14">
        <v>34.079601990049746</v>
      </c>
      <c r="L56" s="13">
        <v>100</v>
      </c>
      <c r="M56" s="13">
        <v>0</v>
      </c>
      <c r="N56" s="13"/>
      <c r="O56" s="13">
        <v>100</v>
      </c>
      <c r="P56" s="13">
        <v>2030</v>
      </c>
      <c r="Q56" s="13" t="s">
        <v>438</v>
      </c>
      <c r="R56" s="4" t="s">
        <v>432</v>
      </c>
      <c r="S56" s="13">
        <v>1</v>
      </c>
      <c r="T56" s="13">
        <v>4</v>
      </c>
      <c r="U56" s="13"/>
      <c r="V56" s="28" t="s">
        <v>50</v>
      </c>
      <c r="W56" s="2" t="s">
        <v>10</v>
      </c>
      <c r="X56" s="16" t="s">
        <v>517</v>
      </c>
    </row>
    <row r="57" spans="1:24" ht="30">
      <c r="A57" s="2" t="s">
        <v>266</v>
      </c>
      <c r="B57" s="3" t="s">
        <v>52</v>
      </c>
      <c r="C57" s="3" t="s">
        <v>56</v>
      </c>
      <c r="D57" s="13" t="s">
        <v>430</v>
      </c>
      <c r="E57" s="2" t="s">
        <v>66</v>
      </c>
      <c r="F57" s="13">
        <v>4</v>
      </c>
      <c r="G57" s="13"/>
      <c r="H57" s="13">
        <v>2016</v>
      </c>
      <c r="I57" s="13">
        <v>2020</v>
      </c>
      <c r="J57" s="14">
        <v>15.43787</v>
      </c>
      <c r="K57" s="14">
        <v>13.766799010040367</v>
      </c>
      <c r="L57" s="14">
        <v>15.43787</v>
      </c>
      <c r="M57" s="13">
        <v>0</v>
      </c>
      <c r="N57" s="13"/>
      <c r="O57" s="13">
        <v>12.7</v>
      </c>
      <c r="P57" s="13">
        <v>2030</v>
      </c>
      <c r="Q57" s="13" t="s">
        <v>438</v>
      </c>
      <c r="R57" s="4" t="s">
        <v>432</v>
      </c>
      <c r="S57" s="13">
        <v>1</v>
      </c>
      <c r="T57" s="13">
        <v>4</v>
      </c>
      <c r="U57" s="13"/>
      <c r="V57" s="28" t="s">
        <v>50</v>
      </c>
      <c r="W57" s="2" t="s">
        <v>10</v>
      </c>
      <c r="X57" s="16" t="s">
        <v>518</v>
      </c>
    </row>
    <row r="58" spans="1:24" ht="30">
      <c r="A58" s="2" t="s">
        <v>267</v>
      </c>
      <c r="B58" s="3" t="s">
        <v>53</v>
      </c>
      <c r="C58" s="3" t="s">
        <v>56</v>
      </c>
      <c r="D58" s="13" t="s">
        <v>430</v>
      </c>
      <c r="E58" s="2" t="s">
        <v>66</v>
      </c>
      <c r="F58" s="13">
        <v>4</v>
      </c>
      <c r="G58" s="13"/>
      <c r="H58" s="13">
        <v>2016</v>
      </c>
      <c r="I58" s="13">
        <v>2020</v>
      </c>
      <c r="J58" s="14">
        <v>13.411020000000001</v>
      </c>
      <c r="K58" s="14">
        <v>13.057589999999999</v>
      </c>
      <c r="L58" s="14">
        <v>13.411020000000001</v>
      </c>
      <c r="M58" s="13">
        <v>0</v>
      </c>
      <c r="N58" s="13"/>
      <c r="O58" s="14">
        <v>13.06</v>
      </c>
      <c r="P58" s="13">
        <v>2030</v>
      </c>
      <c r="Q58" s="13" t="s">
        <v>438</v>
      </c>
      <c r="R58" s="4" t="s">
        <v>432</v>
      </c>
      <c r="S58" s="13">
        <v>1</v>
      </c>
      <c r="T58" s="13">
        <v>4</v>
      </c>
      <c r="U58" s="13"/>
      <c r="V58" s="28" t="s">
        <v>50</v>
      </c>
      <c r="W58" s="2" t="s">
        <v>10</v>
      </c>
      <c r="X58" s="16" t="s">
        <v>519</v>
      </c>
    </row>
    <row r="59" spans="1:24" ht="30">
      <c r="A59" s="2" t="s">
        <v>268</v>
      </c>
      <c r="B59" s="3" t="s">
        <v>54</v>
      </c>
      <c r="C59" s="3" t="s">
        <v>56</v>
      </c>
      <c r="D59" s="13" t="s">
        <v>430</v>
      </c>
      <c r="E59" s="2" t="s">
        <v>66</v>
      </c>
      <c r="F59" s="13">
        <v>4</v>
      </c>
      <c r="G59" s="13"/>
      <c r="H59" s="13">
        <v>2016</v>
      </c>
      <c r="I59" s="13">
        <v>2020</v>
      </c>
      <c r="J59" s="14">
        <v>16.818870369452849</v>
      </c>
      <c r="K59" s="14">
        <v>15.31244</v>
      </c>
      <c r="L59" s="14">
        <v>16.818870369452849</v>
      </c>
      <c r="M59" s="13">
        <v>0</v>
      </c>
      <c r="N59" s="13"/>
      <c r="O59" s="13">
        <v>11.2</v>
      </c>
      <c r="P59" s="13">
        <v>2030</v>
      </c>
      <c r="Q59" s="13" t="s">
        <v>438</v>
      </c>
      <c r="R59" s="4" t="s">
        <v>432</v>
      </c>
      <c r="S59" s="13">
        <v>1</v>
      </c>
      <c r="T59" s="13">
        <v>4</v>
      </c>
      <c r="U59" s="13"/>
      <c r="V59" s="28" t="s">
        <v>50</v>
      </c>
      <c r="W59" s="2" t="s">
        <v>10</v>
      </c>
      <c r="X59" s="16" t="s">
        <v>520</v>
      </c>
    </row>
    <row r="60" spans="1:24" ht="39" customHeight="1">
      <c r="A60" s="2" t="s">
        <v>269</v>
      </c>
      <c r="B60" s="3" t="s">
        <v>84</v>
      </c>
      <c r="C60" s="3" t="s">
        <v>57</v>
      </c>
      <c r="D60" s="13" t="s">
        <v>423</v>
      </c>
      <c r="E60" s="2" t="s">
        <v>66</v>
      </c>
      <c r="F60" s="13">
        <v>4</v>
      </c>
      <c r="G60" s="13"/>
      <c r="H60" s="13">
        <v>2015</v>
      </c>
      <c r="I60" s="13">
        <v>2019</v>
      </c>
      <c r="J60" s="14">
        <v>34</v>
      </c>
      <c r="K60" s="14">
        <v>29</v>
      </c>
      <c r="L60" s="14">
        <v>34</v>
      </c>
      <c r="M60" s="13">
        <v>0</v>
      </c>
      <c r="N60" s="13"/>
      <c r="O60" s="13">
        <v>0</v>
      </c>
      <c r="P60" s="13">
        <v>2030</v>
      </c>
      <c r="Q60" s="13" t="s">
        <v>438</v>
      </c>
      <c r="R60" s="4" t="s">
        <v>438</v>
      </c>
      <c r="S60" s="13">
        <v>1</v>
      </c>
      <c r="T60" s="13">
        <v>5</v>
      </c>
      <c r="U60" s="13">
        <v>16</v>
      </c>
      <c r="V60" s="102">
        <v>5.2</v>
      </c>
      <c r="W60" s="2" t="s">
        <v>12</v>
      </c>
      <c r="X60" s="16" t="s">
        <v>521</v>
      </c>
    </row>
    <row r="61" spans="1:24" ht="60">
      <c r="A61" s="2" t="s">
        <v>270</v>
      </c>
      <c r="B61" s="3" t="s">
        <v>144</v>
      </c>
      <c r="C61" s="3" t="s">
        <v>145</v>
      </c>
      <c r="D61" s="13" t="s">
        <v>422</v>
      </c>
      <c r="E61" s="2" t="s">
        <v>66</v>
      </c>
      <c r="F61" s="13">
        <v>8</v>
      </c>
      <c r="G61" s="13"/>
      <c r="H61" s="13">
        <v>2011</v>
      </c>
      <c r="I61" s="13">
        <v>2019</v>
      </c>
      <c r="J61" s="14">
        <v>12</v>
      </c>
      <c r="K61" s="14">
        <v>8.8105530382201991</v>
      </c>
      <c r="L61" s="13">
        <v>100</v>
      </c>
      <c r="M61" s="13">
        <v>0</v>
      </c>
      <c r="N61" s="13">
        <v>0</v>
      </c>
      <c r="O61" s="13"/>
      <c r="P61" s="13">
        <v>2030</v>
      </c>
      <c r="Q61" s="13" t="s">
        <v>438</v>
      </c>
      <c r="R61" s="4" t="s">
        <v>438</v>
      </c>
      <c r="S61" s="13">
        <v>1</v>
      </c>
      <c r="T61" s="13">
        <v>5</v>
      </c>
      <c r="U61" s="13">
        <v>16</v>
      </c>
      <c r="V61" s="102">
        <v>5.2</v>
      </c>
      <c r="W61" s="2" t="s">
        <v>10</v>
      </c>
      <c r="X61" s="16" t="s">
        <v>522</v>
      </c>
    </row>
    <row r="62" spans="1:24" ht="47.25" customHeight="1">
      <c r="A62" s="2" t="s">
        <v>271</v>
      </c>
      <c r="B62" s="3" t="s">
        <v>85</v>
      </c>
      <c r="C62" s="3" t="s">
        <v>83</v>
      </c>
      <c r="D62" s="13" t="s">
        <v>423</v>
      </c>
      <c r="E62" s="2" t="s">
        <v>66</v>
      </c>
      <c r="F62" s="13">
        <v>10</v>
      </c>
      <c r="G62" s="13"/>
      <c r="H62" s="13">
        <v>2009</v>
      </c>
      <c r="I62" s="13">
        <v>2019</v>
      </c>
      <c r="J62" s="14">
        <v>102</v>
      </c>
      <c r="K62" s="14">
        <v>11</v>
      </c>
      <c r="L62" s="13">
        <v>102</v>
      </c>
      <c r="M62" s="13">
        <v>0</v>
      </c>
      <c r="N62" s="13"/>
      <c r="O62" s="13">
        <v>0</v>
      </c>
      <c r="P62" s="13">
        <v>2030</v>
      </c>
      <c r="Q62" s="13" t="s">
        <v>438</v>
      </c>
      <c r="R62" s="4" t="s">
        <v>438</v>
      </c>
      <c r="S62" s="13">
        <v>1</v>
      </c>
      <c r="T62" s="13">
        <v>5</v>
      </c>
      <c r="U62" s="13">
        <v>16</v>
      </c>
      <c r="V62" s="102">
        <v>5.2</v>
      </c>
      <c r="W62" s="2" t="s">
        <v>12</v>
      </c>
      <c r="X62" s="16" t="s">
        <v>523</v>
      </c>
    </row>
    <row r="63" spans="1:24" ht="33.75" customHeight="1">
      <c r="A63" s="2" t="s">
        <v>272</v>
      </c>
      <c r="B63" s="3" t="s">
        <v>60</v>
      </c>
      <c r="C63" s="3" t="s">
        <v>59</v>
      </c>
      <c r="D63" s="13" t="s">
        <v>422</v>
      </c>
      <c r="E63" s="2" t="s">
        <v>66</v>
      </c>
      <c r="F63" s="13">
        <v>5</v>
      </c>
      <c r="G63" s="13"/>
      <c r="H63" s="13">
        <v>2014</v>
      </c>
      <c r="I63" s="13">
        <v>2019</v>
      </c>
      <c r="J63" s="14">
        <v>11.4</v>
      </c>
      <c r="K63" s="14">
        <v>6.1600153320518229</v>
      </c>
      <c r="L63" s="13">
        <v>100</v>
      </c>
      <c r="M63" s="13">
        <v>0</v>
      </c>
      <c r="N63" s="4"/>
      <c r="O63" s="4">
        <v>3.08</v>
      </c>
      <c r="P63" s="13">
        <v>2030</v>
      </c>
      <c r="Q63" s="13" t="s">
        <v>438</v>
      </c>
      <c r="R63" s="4" t="s">
        <v>432</v>
      </c>
      <c r="S63" s="13">
        <v>1</v>
      </c>
      <c r="T63" s="13">
        <v>5</v>
      </c>
      <c r="U63" s="13"/>
      <c r="V63" s="28">
        <v>5.3</v>
      </c>
      <c r="W63" s="2" t="s">
        <v>12</v>
      </c>
      <c r="X63" s="16" t="s">
        <v>524</v>
      </c>
    </row>
    <row r="64" spans="1:24" ht="30">
      <c r="A64" s="2" t="s">
        <v>274</v>
      </c>
      <c r="B64" s="3" t="s">
        <v>62</v>
      </c>
      <c r="C64" s="3" t="s">
        <v>22</v>
      </c>
      <c r="D64" s="13" t="s">
        <v>422</v>
      </c>
      <c r="E64" s="2" t="s">
        <v>66</v>
      </c>
      <c r="F64" s="13">
        <v>10</v>
      </c>
      <c r="G64" s="13"/>
      <c r="H64" s="13">
        <v>2009</v>
      </c>
      <c r="I64" s="13">
        <v>2019</v>
      </c>
      <c r="J64" s="14">
        <v>27.675915405154822</v>
      </c>
      <c r="K64" s="14">
        <v>25.658891362337961</v>
      </c>
      <c r="L64" s="13">
        <v>100</v>
      </c>
      <c r="M64" s="13">
        <v>0</v>
      </c>
      <c r="N64" s="13"/>
      <c r="O64" s="4">
        <v>25.9</v>
      </c>
      <c r="P64" s="13">
        <v>2030</v>
      </c>
      <c r="Q64" s="13" t="s">
        <v>438</v>
      </c>
      <c r="R64" s="4" t="s">
        <v>432</v>
      </c>
      <c r="S64" s="13">
        <v>0</v>
      </c>
      <c r="T64" s="13">
        <v>5</v>
      </c>
      <c r="U64" s="13"/>
      <c r="V64" s="102">
        <v>5.4</v>
      </c>
      <c r="W64" s="2" t="s">
        <v>12</v>
      </c>
      <c r="X64" s="16" t="s">
        <v>525</v>
      </c>
    </row>
    <row r="65" spans="1:24" ht="30">
      <c r="A65" s="2" t="s">
        <v>276</v>
      </c>
      <c r="B65" s="3" t="s">
        <v>146</v>
      </c>
      <c r="C65" s="3" t="s">
        <v>134</v>
      </c>
      <c r="D65" s="13" t="s">
        <v>422</v>
      </c>
      <c r="E65" s="2" t="s">
        <v>428</v>
      </c>
      <c r="F65" s="13">
        <v>12</v>
      </c>
      <c r="G65" s="13"/>
      <c r="H65" s="13">
        <v>2007</v>
      </c>
      <c r="I65" s="13">
        <v>2019</v>
      </c>
      <c r="J65" s="14">
        <v>44.4</v>
      </c>
      <c r="K65" s="14">
        <v>8.5</v>
      </c>
      <c r="L65" s="13">
        <v>100</v>
      </c>
      <c r="M65" s="13">
        <v>0</v>
      </c>
      <c r="N65" s="4">
        <v>44.4</v>
      </c>
      <c r="O65" s="20"/>
      <c r="P65" s="13">
        <v>2030</v>
      </c>
      <c r="Q65" s="13" t="s">
        <v>438</v>
      </c>
      <c r="R65" s="4" t="s">
        <v>438</v>
      </c>
      <c r="S65" s="13">
        <v>0</v>
      </c>
      <c r="T65" s="13">
        <v>5</v>
      </c>
      <c r="U65" s="13"/>
      <c r="V65" s="102">
        <v>5.5</v>
      </c>
      <c r="W65" s="2" t="s">
        <v>10</v>
      </c>
      <c r="X65" s="16" t="s">
        <v>526</v>
      </c>
    </row>
    <row r="66" spans="1:24" ht="30">
      <c r="A66" s="2" t="s">
        <v>278</v>
      </c>
      <c r="B66" s="3" t="s">
        <v>72</v>
      </c>
      <c r="C66" s="3" t="s">
        <v>73</v>
      </c>
      <c r="D66" s="13" t="s">
        <v>423</v>
      </c>
      <c r="E66" s="2" t="s">
        <v>428</v>
      </c>
      <c r="F66" s="13">
        <v>9</v>
      </c>
      <c r="G66" s="13"/>
      <c r="H66" s="13">
        <v>2011</v>
      </c>
      <c r="I66" s="13">
        <v>2020</v>
      </c>
      <c r="J66" s="14">
        <v>13</v>
      </c>
      <c r="K66" s="14">
        <v>12</v>
      </c>
      <c r="L66" s="13">
        <v>36</v>
      </c>
      <c r="M66" s="13">
        <v>0</v>
      </c>
      <c r="N66" s="13"/>
      <c r="O66" s="13">
        <v>16</v>
      </c>
      <c r="P66" s="13">
        <v>2030</v>
      </c>
      <c r="Q66" s="13" t="s">
        <v>438</v>
      </c>
      <c r="R66" s="4" t="s">
        <v>432</v>
      </c>
      <c r="S66" s="13">
        <v>0</v>
      </c>
      <c r="T66" s="13">
        <v>5</v>
      </c>
      <c r="U66" s="13"/>
      <c r="V66" s="102">
        <v>5.5</v>
      </c>
      <c r="W66" s="2" t="s">
        <v>12</v>
      </c>
      <c r="X66" s="16" t="s">
        <v>527</v>
      </c>
    </row>
    <row r="67" spans="1:24" ht="30">
      <c r="A67" s="2" t="s">
        <v>280</v>
      </c>
      <c r="B67" s="3" t="s">
        <v>67</v>
      </c>
      <c r="C67" s="3" t="s">
        <v>73</v>
      </c>
      <c r="D67" s="13" t="s">
        <v>423</v>
      </c>
      <c r="E67" s="2" t="s">
        <v>428</v>
      </c>
      <c r="F67" s="13">
        <v>9</v>
      </c>
      <c r="G67" s="13"/>
      <c r="H67" s="13">
        <v>2011</v>
      </c>
      <c r="I67" s="13">
        <v>2020</v>
      </c>
      <c r="J67" s="14">
        <v>5</v>
      </c>
      <c r="K67" s="14">
        <v>1</v>
      </c>
      <c r="L67" s="13">
        <v>43</v>
      </c>
      <c r="M67" s="13">
        <v>0</v>
      </c>
      <c r="N67" s="13"/>
      <c r="O67" s="13">
        <v>10</v>
      </c>
      <c r="P67" s="13">
        <v>2030</v>
      </c>
      <c r="Q67" s="13" t="s">
        <v>438</v>
      </c>
      <c r="R67" s="4" t="s">
        <v>438</v>
      </c>
      <c r="S67" s="13">
        <v>0</v>
      </c>
      <c r="T67" s="13">
        <v>5</v>
      </c>
      <c r="U67" s="13"/>
      <c r="V67" s="102">
        <v>5.5</v>
      </c>
      <c r="W67" s="2" t="s">
        <v>12</v>
      </c>
      <c r="X67" s="16" t="s">
        <v>528</v>
      </c>
    </row>
    <row r="68" spans="1:24" ht="30">
      <c r="A68" s="2" t="s">
        <v>282</v>
      </c>
      <c r="B68" s="3" t="s">
        <v>69</v>
      </c>
      <c r="C68" s="3" t="s">
        <v>73</v>
      </c>
      <c r="D68" s="13" t="s">
        <v>423</v>
      </c>
      <c r="E68" s="2" t="s">
        <v>428</v>
      </c>
      <c r="F68" s="13">
        <v>13</v>
      </c>
      <c r="G68" s="13"/>
      <c r="H68" s="13">
        <v>2007</v>
      </c>
      <c r="I68" s="13">
        <v>2020</v>
      </c>
      <c r="J68" s="14">
        <v>183</v>
      </c>
      <c r="K68" s="14">
        <v>137</v>
      </c>
      <c r="L68" s="13">
        <f>183+309</f>
        <v>492</v>
      </c>
      <c r="M68" s="13">
        <v>0</v>
      </c>
      <c r="N68" s="13"/>
      <c r="O68" s="13">
        <v>203</v>
      </c>
      <c r="P68" s="13">
        <v>2030</v>
      </c>
      <c r="Q68" s="13" t="s">
        <v>438</v>
      </c>
      <c r="R68" s="4" t="s">
        <v>438</v>
      </c>
      <c r="S68" s="13">
        <v>0</v>
      </c>
      <c r="T68" s="13">
        <v>5</v>
      </c>
      <c r="U68" s="13"/>
      <c r="V68" s="102">
        <v>5.5</v>
      </c>
      <c r="W68" s="2" t="s">
        <v>12</v>
      </c>
      <c r="X68" s="16" t="s">
        <v>529</v>
      </c>
    </row>
    <row r="69" spans="1:24">
      <c r="A69" s="2" t="s">
        <v>287</v>
      </c>
      <c r="B69" s="3" t="s">
        <v>426</v>
      </c>
      <c r="C69" s="3" t="s">
        <v>22</v>
      </c>
      <c r="D69" s="13" t="s">
        <v>422</v>
      </c>
      <c r="E69" s="2" t="s">
        <v>66</v>
      </c>
      <c r="F69" s="13">
        <v>11</v>
      </c>
      <c r="G69" s="13"/>
      <c r="H69" s="13">
        <v>2009</v>
      </c>
      <c r="I69" s="13">
        <v>2020</v>
      </c>
      <c r="J69" s="14">
        <v>70.589363108925724</v>
      </c>
      <c r="K69" s="14">
        <v>58.066661972119206</v>
      </c>
      <c r="L69" s="13">
        <v>100</v>
      </c>
      <c r="M69" s="13">
        <v>0</v>
      </c>
      <c r="N69" s="13"/>
      <c r="O69" s="4">
        <v>55.1</v>
      </c>
      <c r="P69" s="13">
        <v>2030</v>
      </c>
      <c r="Q69" s="13" t="s">
        <v>438</v>
      </c>
      <c r="R69" s="4" t="s">
        <v>438</v>
      </c>
      <c r="S69" s="13">
        <v>0</v>
      </c>
      <c r="T69" s="13">
        <v>5</v>
      </c>
      <c r="U69" s="13"/>
      <c r="V69" s="28" t="s">
        <v>457</v>
      </c>
      <c r="W69" s="2" t="s">
        <v>12</v>
      </c>
      <c r="X69" s="16" t="s">
        <v>530</v>
      </c>
    </row>
    <row r="70" spans="1:24" ht="30">
      <c r="A70" s="2" t="s">
        <v>290</v>
      </c>
      <c r="B70" s="3" t="s">
        <v>75</v>
      </c>
      <c r="C70" s="3" t="s">
        <v>22</v>
      </c>
      <c r="D70" s="13" t="s">
        <v>431</v>
      </c>
      <c r="E70" s="2" t="s">
        <v>428</v>
      </c>
      <c r="F70" s="13">
        <v>11</v>
      </c>
      <c r="G70" s="13"/>
      <c r="H70" s="13">
        <v>2009</v>
      </c>
      <c r="I70" s="13">
        <v>2020</v>
      </c>
      <c r="J70" s="14">
        <v>1342.106</v>
      </c>
      <c r="K70" s="14">
        <v>899.08479999999997</v>
      </c>
      <c r="L70" s="15">
        <v>2729.8259999999996</v>
      </c>
      <c r="M70" s="13">
        <v>0</v>
      </c>
      <c r="N70" s="13"/>
      <c r="O70" s="13">
        <v>2071.5500000000002</v>
      </c>
      <c r="P70" s="13">
        <v>2030</v>
      </c>
      <c r="Q70" s="13" t="s">
        <v>438</v>
      </c>
      <c r="R70" s="4" t="s">
        <v>438</v>
      </c>
      <c r="S70" s="13">
        <v>0</v>
      </c>
      <c r="T70" s="13">
        <v>5</v>
      </c>
      <c r="U70" s="13"/>
      <c r="V70" s="28" t="s">
        <v>457</v>
      </c>
      <c r="W70" s="2" t="s">
        <v>12</v>
      </c>
      <c r="X70" s="16" t="s">
        <v>531</v>
      </c>
    </row>
    <row r="71" spans="1:24" ht="30">
      <c r="A71" s="2" t="s">
        <v>293</v>
      </c>
      <c r="B71" s="3" t="s">
        <v>397</v>
      </c>
      <c r="C71" s="3" t="s">
        <v>22</v>
      </c>
      <c r="D71" s="13" t="s">
        <v>422</v>
      </c>
      <c r="E71" s="2" t="s">
        <v>428</v>
      </c>
      <c r="F71" s="13">
        <v>11</v>
      </c>
      <c r="G71" s="13"/>
      <c r="H71" s="13">
        <v>2009</v>
      </c>
      <c r="I71" s="13">
        <v>2020</v>
      </c>
      <c r="J71" s="14">
        <v>75.321554033865851</v>
      </c>
      <c r="K71" s="14">
        <v>48.744537067899579</v>
      </c>
      <c r="L71" s="13">
        <v>100</v>
      </c>
      <c r="M71" s="13">
        <v>0</v>
      </c>
      <c r="N71" s="13"/>
      <c r="O71" s="13">
        <v>100</v>
      </c>
      <c r="P71" s="13">
        <v>2030</v>
      </c>
      <c r="Q71" s="13" t="s">
        <v>438</v>
      </c>
      <c r="R71" s="4" t="s">
        <v>438</v>
      </c>
      <c r="S71" s="13">
        <v>1</v>
      </c>
      <c r="T71" s="13">
        <v>5</v>
      </c>
      <c r="U71" s="13"/>
      <c r="V71" s="28" t="s">
        <v>457</v>
      </c>
      <c r="W71" s="2" t="s">
        <v>12</v>
      </c>
      <c r="X71" s="16" t="s">
        <v>532</v>
      </c>
    </row>
    <row r="72" spans="1:24" ht="30">
      <c r="A72" s="2" t="s">
        <v>295</v>
      </c>
      <c r="B72" s="3" t="s">
        <v>399</v>
      </c>
      <c r="C72" s="3" t="s">
        <v>22</v>
      </c>
      <c r="D72" s="13" t="s">
        <v>422</v>
      </c>
      <c r="E72" s="2" t="s">
        <v>428</v>
      </c>
      <c r="F72" s="13">
        <v>11</v>
      </c>
      <c r="G72" s="13"/>
      <c r="H72" s="13">
        <v>2009</v>
      </c>
      <c r="I72" s="13">
        <v>2020</v>
      </c>
      <c r="J72" s="14">
        <v>77.5</v>
      </c>
      <c r="K72" s="14">
        <v>50.449260701495767</v>
      </c>
      <c r="L72" s="13">
        <v>100</v>
      </c>
      <c r="M72" s="13">
        <v>0</v>
      </c>
      <c r="N72" s="13"/>
      <c r="O72" s="13">
        <v>95</v>
      </c>
      <c r="P72" s="13">
        <v>2030</v>
      </c>
      <c r="Q72" s="13" t="s">
        <v>438</v>
      </c>
      <c r="R72" s="4" t="s">
        <v>432</v>
      </c>
      <c r="S72" s="13">
        <v>1</v>
      </c>
      <c r="T72" s="13">
        <v>5</v>
      </c>
      <c r="U72" s="13">
        <v>9</v>
      </c>
      <c r="V72" s="28" t="s">
        <v>458</v>
      </c>
      <c r="W72" s="2" t="s">
        <v>12</v>
      </c>
      <c r="X72" s="16" t="s">
        <v>533</v>
      </c>
    </row>
    <row r="73" spans="1:24">
      <c r="A73" s="2" t="s">
        <v>296</v>
      </c>
      <c r="B73" s="3" t="s">
        <v>400</v>
      </c>
      <c r="C73" s="3" t="s">
        <v>22</v>
      </c>
      <c r="D73" s="13" t="s">
        <v>422</v>
      </c>
      <c r="E73" s="2" t="s">
        <v>428</v>
      </c>
      <c r="F73" s="13">
        <v>11</v>
      </c>
      <c r="G73" s="13"/>
      <c r="H73" s="13">
        <v>2009</v>
      </c>
      <c r="I73" s="13">
        <v>2020</v>
      </c>
      <c r="J73" s="14">
        <v>74.5</v>
      </c>
      <c r="K73" s="14">
        <v>45.098482840225259</v>
      </c>
      <c r="L73" s="13">
        <v>100</v>
      </c>
      <c r="M73" s="13">
        <v>0</v>
      </c>
      <c r="N73" s="13"/>
      <c r="O73" s="13">
        <v>95</v>
      </c>
      <c r="P73" s="13">
        <v>2030</v>
      </c>
      <c r="Q73" s="13" t="s">
        <v>438</v>
      </c>
      <c r="R73" s="4" t="s">
        <v>432</v>
      </c>
      <c r="S73" s="13">
        <v>1</v>
      </c>
      <c r="T73" s="13">
        <v>5</v>
      </c>
      <c r="U73" s="13"/>
      <c r="V73" s="28" t="s">
        <v>458</v>
      </c>
      <c r="W73" s="2" t="s">
        <v>12</v>
      </c>
      <c r="X73" s="16" t="s">
        <v>534</v>
      </c>
    </row>
    <row r="74" spans="1:24" ht="30">
      <c r="A74" s="2" t="s">
        <v>301</v>
      </c>
      <c r="B74" s="3" t="s">
        <v>394</v>
      </c>
      <c r="C74" s="3" t="s">
        <v>22</v>
      </c>
      <c r="D74" s="13" t="s">
        <v>422</v>
      </c>
      <c r="E74" s="2" t="s">
        <v>428</v>
      </c>
      <c r="F74" s="13">
        <v>7</v>
      </c>
      <c r="G74" s="13"/>
      <c r="H74" s="13">
        <v>2013</v>
      </c>
      <c r="I74" s="13">
        <v>2020</v>
      </c>
      <c r="J74" s="14">
        <v>98.82</v>
      </c>
      <c r="K74" s="14">
        <v>94.6</v>
      </c>
      <c r="L74" s="13">
        <v>100</v>
      </c>
      <c r="M74" s="13">
        <v>0</v>
      </c>
      <c r="N74" s="13"/>
      <c r="O74" s="13">
        <v>100</v>
      </c>
      <c r="P74" s="13">
        <v>2030</v>
      </c>
      <c r="Q74" s="13" t="s">
        <v>438</v>
      </c>
      <c r="R74" s="4" t="s">
        <v>432</v>
      </c>
      <c r="S74" s="13">
        <v>1</v>
      </c>
      <c r="T74" s="13">
        <v>6</v>
      </c>
      <c r="U74" s="13">
        <v>11</v>
      </c>
      <c r="V74" s="28">
        <v>6.1</v>
      </c>
      <c r="W74" s="2" t="s">
        <v>12</v>
      </c>
      <c r="X74" s="16" t="s">
        <v>535</v>
      </c>
    </row>
    <row r="75" spans="1:24" ht="30">
      <c r="A75" s="2" t="s">
        <v>302</v>
      </c>
      <c r="B75" s="3" t="s">
        <v>395</v>
      </c>
      <c r="C75" s="3" t="s">
        <v>22</v>
      </c>
      <c r="D75" s="13" t="s">
        <v>422</v>
      </c>
      <c r="E75" s="2" t="s">
        <v>428</v>
      </c>
      <c r="F75" s="13">
        <v>7</v>
      </c>
      <c r="G75" s="13"/>
      <c r="H75" s="13">
        <v>2013</v>
      </c>
      <c r="I75" s="13">
        <v>2020</v>
      </c>
      <c r="J75" s="14">
        <v>96.3</v>
      </c>
      <c r="K75" s="14">
        <v>91.6</v>
      </c>
      <c r="L75" s="13">
        <v>100</v>
      </c>
      <c r="M75" s="13">
        <v>0</v>
      </c>
      <c r="N75" s="13"/>
      <c r="O75" s="13">
        <v>100</v>
      </c>
      <c r="P75" s="13">
        <v>2030</v>
      </c>
      <c r="Q75" s="13" t="s">
        <v>438</v>
      </c>
      <c r="R75" s="4" t="s">
        <v>432</v>
      </c>
      <c r="S75" s="13">
        <v>1</v>
      </c>
      <c r="T75" s="13">
        <v>6</v>
      </c>
      <c r="U75" s="13">
        <v>11</v>
      </c>
      <c r="V75" s="28">
        <v>6.2</v>
      </c>
      <c r="W75" s="2" t="s">
        <v>12</v>
      </c>
      <c r="X75" s="16" t="s">
        <v>536</v>
      </c>
    </row>
    <row r="76" spans="1:24" ht="37.5" customHeight="1">
      <c r="A76" s="2" t="s">
        <v>303</v>
      </c>
      <c r="B76" s="3" t="s">
        <v>86</v>
      </c>
      <c r="C76" s="3" t="s">
        <v>77</v>
      </c>
      <c r="D76" s="13" t="s">
        <v>430</v>
      </c>
      <c r="E76" s="2" t="s">
        <v>428</v>
      </c>
      <c r="F76" s="13">
        <v>9</v>
      </c>
      <c r="G76" s="13"/>
      <c r="H76" s="13">
        <v>2010</v>
      </c>
      <c r="I76" s="13">
        <v>2019</v>
      </c>
      <c r="J76" s="15">
        <v>21490</v>
      </c>
      <c r="K76" s="15">
        <v>2754</v>
      </c>
      <c r="L76" s="13">
        <v>50000</v>
      </c>
      <c r="M76" s="13">
        <v>0</v>
      </c>
      <c r="N76" s="18">
        <v>29389.397186479906</v>
      </c>
      <c r="O76" s="13"/>
      <c r="P76" s="13">
        <v>2030</v>
      </c>
      <c r="Q76" s="13" t="s">
        <v>438</v>
      </c>
      <c r="R76" s="4" t="s">
        <v>438</v>
      </c>
      <c r="S76" s="13">
        <v>1</v>
      </c>
      <c r="T76" s="13">
        <v>6</v>
      </c>
      <c r="U76" s="13">
        <v>11</v>
      </c>
      <c r="V76" s="28">
        <v>6.3</v>
      </c>
      <c r="W76" s="2" t="s">
        <v>10</v>
      </c>
      <c r="X76" s="16" t="s">
        <v>537</v>
      </c>
    </row>
    <row r="77" spans="1:24" ht="30">
      <c r="A77" s="2" t="s">
        <v>304</v>
      </c>
      <c r="B77" s="3" t="s">
        <v>173</v>
      </c>
      <c r="C77" s="3" t="s">
        <v>127</v>
      </c>
      <c r="D77" s="13" t="s">
        <v>422</v>
      </c>
      <c r="E77" s="2" t="s">
        <v>428</v>
      </c>
      <c r="F77" s="13">
        <v>9</v>
      </c>
      <c r="G77" s="13"/>
      <c r="H77" s="13">
        <v>2009</v>
      </c>
      <c r="I77" s="13">
        <v>2018</v>
      </c>
      <c r="J77" s="14">
        <v>89.67</v>
      </c>
      <c r="K77" s="14">
        <v>20.02</v>
      </c>
      <c r="L77" s="13">
        <v>100</v>
      </c>
      <c r="M77" s="13">
        <v>0</v>
      </c>
      <c r="N77" s="13">
        <v>100</v>
      </c>
      <c r="O77" s="13"/>
      <c r="P77" s="13">
        <v>2030</v>
      </c>
      <c r="Q77" s="13" t="s">
        <v>438</v>
      </c>
      <c r="R77" s="4" t="s">
        <v>432</v>
      </c>
      <c r="S77" s="13">
        <v>1</v>
      </c>
      <c r="T77" s="13">
        <v>6</v>
      </c>
      <c r="U77" s="13">
        <v>11</v>
      </c>
      <c r="V77" s="28">
        <v>6.3</v>
      </c>
      <c r="W77" s="2" t="s">
        <v>31</v>
      </c>
      <c r="X77" s="16" t="s">
        <v>538</v>
      </c>
    </row>
    <row r="78" spans="1:24" ht="30">
      <c r="A78" s="2" t="s">
        <v>305</v>
      </c>
      <c r="B78" s="3" t="s">
        <v>148</v>
      </c>
      <c r="C78" s="3" t="s">
        <v>134</v>
      </c>
      <c r="D78" s="13" t="s">
        <v>422</v>
      </c>
      <c r="E78" s="2" t="s">
        <v>428</v>
      </c>
      <c r="F78" s="13">
        <v>12</v>
      </c>
      <c r="G78" s="13"/>
      <c r="H78" s="13">
        <v>2007</v>
      </c>
      <c r="I78" s="13">
        <v>2019</v>
      </c>
      <c r="J78" s="14">
        <v>99.9</v>
      </c>
      <c r="K78" s="14">
        <v>98.9</v>
      </c>
      <c r="L78" s="13">
        <v>100</v>
      </c>
      <c r="M78" s="13">
        <v>0</v>
      </c>
      <c r="N78" s="13">
        <v>100</v>
      </c>
      <c r="O78" s="13"/>
      <c r="P78" s="13">
        <v>2030</v>
      </c>
      <c r="Q78" s="13" t="s">
        <v>438</v>
      </c>
      <c r="R78" s="4" t="s">
        <v>438</v>
      </c>
      <c r="S78" s="13">
        <v>1</v>
      </c>
      <c r="T78" s="13">
        <v>7</v>
      </c>
      <c r="U78" s="13">
        <v>11</v>
      </c>
      <c r="V78" s="96">
        <v>7.1</v>
      </c>
      <c r="W78" s="2" t="s">
        <v>12</v>
      </c>
      <c r="X78" s="16" t="s">
        <v>539</v>
      </c>
    </row>
    <row r="79" spans="1:24" ht="45">
      <c r="A79" s="2" t="s">
        <v>306</v>
      </c>
      <c r="B79" s="3" t="s">
        <v>149</v>
      </c>
      <c r="C79" s="3" t="s">
        <v>134</v>
      </c>
      <c r="D79" s="13" t="s">
        <v>422</v>
      </c>
      <c r="E79" s="2" t="s">
        <v>428</v>
      </c>
      <c r="F79" s="13">
        <v>12</v>
      </c>
      <c r="G79" s="13"/>
      <c r="H79" s="13">
        <v>2007</v>
      </c>
      <c r="I79" s="13">
        <v>2019</v>
      </c>
      <c r="J79" s="14">
        <v>99.5</v>
      </c>
      <c r="K79" s="14">
        <v>90.6</v>
      </c>
      <c r="L79" s="13">
        <v>100</v>
      </c>
      <c r="M79" s="13">
        <v>0</v>
      </c>
      <c r="N79" s="13">
        <v>100</v>
      </c>
      <c r="O79" s="13"/>
      <c r="P79" s="13">
        <v>2030</v>
      </c>
      <c r="Q79" s="13" t="s">
        <v>438</v>
      </c>
      <c r="R79" s="4" t="s">
        <v>432</v>
      </c>
      <c r="S79" s="13">
        <v>1</v>
      </c>
      <c r="T79" s="13">
        <v>7</v>
      </c>
      <c r="U79" s="13">
        <v>11</v>
      </c>
      <c r="V79" s="96">
        <v>7.1</v>
      </c>
      <c r="W79" s="2" t="s">
        <v>12</v>
      </c>
      <c r="X79" s="16" t="s">
        <v>540</v>
      </c>
    </row>
    <row r="80" spans="1:24" ht="45">
      <c r="A80" s="2" t="s">
        <v>307</v>
      </c>
      <c r="B80" s="3" t="s">
        <v>108</v>
      </c>
      <c r="C80" s="3" t="s">
        <v>78</v>
      </c>
      <c r="D80" s="13" t="s">
        <v>425</v>
      </c>
      <c r="E80" s="2" t="s">
        <v>428</v>
      </c>
      <c r="F80" s="13">
        <v>12</v>
      </c>
      <c r="G80" s="13"/>
      <c r="H80" s="13">
        <v>2007</v>
      </c>
      <c r="I80" s="13">
        <v>2019</v>
      </c>
      <c r="J80" s="15">
        <v>17290789</v>
      </c>
      <c r="K80" s="15">
        <v>11404858</v>
      </c>
      <c r="L80" s="15">
        <v>803688776</v>
      </c>
      <c r="M80" s="13">
        <v>0</v>
      </c>
      <c r="N80" s="13"/>
      <c r="O80" s="13">
        <v>401844388</v>
      </c>
      <c r="P80" s="13">
        <v>2030</v>
      </c>
      <c r="Q80" s="13" t="s">
        <v>438</v>
      </c>
      <c r="R80" s="4" t="s">
        <v>432</v>
      </c>
      <c r="S80" s="13">
        <v>0</v>
      </c>
      <c r="T80" s="13">
        <v>8</v>
      </c>
      <c r="U80" s="13"/>
      <c r="V80" s="103">
        <v>8.1</v>
      </c>
      <c r="W80" s="2" t="s">
        <v>10</v>
      </c>
      <c r="X80" s="16" t="s">
        <v>541</v>
      </c>
    </row>
    <row r="81" spans="1:24" ht="30">
      <c r="A81" s="33" t="s">
        <v>309</v>
      </c>
      <c r="B81" s="3" t="s">
        <v>151</v>
      </c>
      <c r="C81" s="3" t="s">
        <v>134</v>
      </c>
      <c r="D81" s="13" t="s">
        <v>424</v>
      </c>
      <c r="E81" s="2" t="s">
        <v>428</v>
      </c>
      <c r="F81" s="13">
        <v>79</v>
      </c>
      <c r="G81" s="13"/>
      <c r="H81" s="13">
        <v>1940</v>
      </c>
      <c r="I81" s="13">
        <v>2019</v>
      </c>
      <c r="J81" s="14">
        <v>7.2</v>
      </c>
      <c r="K81" s="14">
        <v>-1.7</v>
      </c>
      <c r="L81" s="13">
        <v>10</v>
      </c>
      <c r="M81" s="13">
        <v>-10</v>
      </c>
      <c r="N81" s="13">
        <v>3.5</v>
      </c>
      <c r="O81" s="13"/>
      <c r="P81" s="13">
        <v>2030</v>
      </c>
      <c r="Q81" s="13" t="s">
        <v>438</v>
      </c>
      <c r="R81" s="4" t="s">
        <v>432</v>
      </c>
      <c r="S81" s="13">
        <v>0</v>
      </c>
      <c r="T81" s="13">
        <v>8</v>
      </c>
      <c r="U81" s="13"/>
      <c r="V81" s="96">
        <v>8.1999999999999993</v>
      </c>
      <c r="W81" s="2" t="s">
        <v>31</v>
      </c>
      <c r="X81" s="16" t="s">
        <v>542</v>
      </c>
    </row>
    <row r="82" spans="1:24">
      <c r="A82" s="2" t="s">
        <v>312</v>
      </c>
      <c r="B82" s="3" t="s">
        <v>405</v>
      </c>
      <c r="C82" s="3" t="s">
        <v>22</v>
      </c>
      <c r="D82" s="13" t="s">
        <v>422</v>
      </c>
      <c r="E82" s="2" t="s">
        <v>428</v>
      </c>
      <c r="F82" s="13">
        <v>12</v>
      </c>
      <c r="G82" s="13"/>
      <c r="H82" s="13">
        <v>2007</v>
      </c>
      <c r="I82" s="13">
        <v>2019</v>
      </c>
      <c r="J82" s="14">
        <v>94.429096995413289</v>
      </c>
      <c r="K82" s="12">
        <v>84.08</v>
      </c>
      <c r="L82" s="13">
        <v>100</v>
      </c>
      <c r="M82" s="13">
        <v>0</v>
      </c>
      <c r="N82" s="13"/>
      <c r="O82" s="15">
        <v>95</v>
      </c>
      <c r="P82" s="13">
        <v>2030</v>
      </c>
      <c r="Q82" s="13" t="s">
        <v>438</v>
      </c>
      <c r="R82" s="4" t="s">
        <v>438</v>
      </c>
      <c r="S82" s="13">
        <v>0</v>
      </c>
      <c r="T82" s="13">
        <v>8</v>
      </c>
      <c r="U82" s="13"/>
      <c r="V82" s="28">
        <v>8.1999999999999993</v>
      </c>
      <c r="W82" s="2" t="s">
        <v>10</v>
      </c>
      <c r="X82" s="16" t="s">
        <v>543</v>
      </c>
    </row>
    <row r="83" spans="1:24">
      <c r="A83" s="2" t="s">
        <v>313</v>
      </c>
      <c r="B83" s="3" t="s">
        <v>87</v>
      </c>
      <c r="C83" s="3" t="s">
        <v>22</v>
      </c>
      <c r="D83" s="13" t="s">
        <v>422</v>
      </c>
      <c r="E83" s="2" t="s">
        <v>66</v>
      </c>
      <c r="F83" s="13">
        <v>11</v>
      </c>
      <c r="G83" s="13"/>
      <c r="H83" s="13">
        <v>2008</v>
      </c>
      <c r="I83" s="13">
        <v>2019</v>
      </c>
      <c r="J83" s="14">
        <v>66.411402754279592</v>
      </c>
      <c r="K83" s="14">
        <v>53.695460615996254</v>
      </c>
      <c r="L83" s="13">
        <v>100</v>
      </c>
      <c r="M83" s="13">
        <v>0</v>
      </c>
      <c r="N83" s="19">
        <v>43.9</v>
      </c>
      <c r="O83" s="13"/>
      <c r="P83" s="13">
        <v>2030</v>
      </c>
      <c r="Q83" s="13" t="s">
        <v>438</v>
      </c>
      <c r="R83" s="4" t="s">
        <v>438</v>
      </c>
      <c r="S83" s="13">
        <v>1</v>
      </c>
      <c r="T83" s="13">
        <v>8</v>
      </c>
      <c r="U83" s="13"/>
      <c r="V83" s="103">
        <v>8.1999999999999993</v>
      </c>
      <c r="W83" s="2" t="s">
        <v>12</v>
      </c>
      <c r="X83" s="16" t="s">
        <v>544</v>
      </c>
    </row>
    <row r="84" spans="1:24" ht="45">
      <c r="A84" s="2" t="s">
        <v>314</v>
      </c>
      <c r="B84" s="3" t="s">
        <v>80</v>
      </c>
      <c r="C84" s="3" t="s">
        <v>79</v>
      </c>
      <c r="D84" s="13" t="s">
        <v>422</v>
      </c>
      <c r="E84" s="2" t="s">
        <v>66</v>
      </c>
      <c r="F84" s="13">
        <v>12</v>
      </c>
      <c r="G84" s="13"/>
      <c r="H84" s="13">
        <v>2007</v>
      </c>
      <c r="I84" s="13">
        <v>2019</v>
      </c>
      <c r="J84" s="14">
        <v>8.3988514033832473</v>
      </c>
      <c r="K84" s="14">
        <v>5.5709030045867181</v>
      </c>
      <c r="L84" s="13">
        <v>100</v>
      </c>
      <c r="M84" s="13">
        <v>0</v>
      </c>
      <c r="N84" s="13"/>
      <c r="O84" s="13">
        <v>4.91</v>
      </c>
      <c r="P84" s="13">
        <v>2030</v>
      </c>
      <c r="Q84" s="13" t="s">
        <v>438</v>
      </c>
      <c r="R84" s="4" t="s">
        <v>432</v>
      </c>
      <c r="S84" s="13">
        <v>0</v>
      </c>
      <c r="T84" s="13">
        <v>8</v>
      </c>
      <c r="U84" s="13"/>
      <c r="V84" s="104">
        <v>8.1999999999999993</v>
      </c>
      <c r="W84" s="2" t="s">
        <v>10</v>
      </c>
      <c r="X84" s="16" t="s">
        <v>545</v>
      </c>
    </row>
    <row r="85" spans="1:24" ht="30">
      <c r="A85" s="2" t="s">
        <v>393</v>
      </c>
      <c r="B85" s="3" t="s">
        <v>152</v>
      </c>
      <c r="C85" s="3" t="s">
        <v>134</v>
      </c>
      <c r="D85" s="13" t="s">
        <v>422</v>
      </c>
      <c r="E85" s="2" t="s">
        <v>66</v>
      </c>
      <c r="F85" s="13">
        <v>12</v>
      </c>
      <c r="G85" s="13"/>
      <c r="H85" s="13">
        <v>2007</v>
      </c>
      <c r="I85" s="13">
        <v>2019</v>
      </c>
      <c r="J85" s="14">
        <v>66.8</v>
      </c>
      <c r="K85" s="14">
        <v>53.5</v>
      </c>
      <c r="L85" s="13">
        <v>100</v>
      </c>
      <c r="M85" s="13">
        <v>0</v>
      </c>
      <c r="N85" s="13">
        <v>23.48</v>
      </c>
      <c r="O85" s="13"/>
      <c r="P85" s="13">
        <v>2030</v>
      </c>
      <c r="Q85" s="13" t="s">
        <v>438</v>
      </c>
      <c r="R85" s="4" t="s">
        <v>438</v>
      </c>
      <c r="S85" s="13">
        <v>1</v>
      </c>
      <c r="T85" s="13">
        <v>8</v>
      </c>
      <c r="U85" s="13"/>
      <c r="V85" s="96">
        <v>8.3000000000000007</v>
      </c>
      <c r="W85" s="2" t="s">
        <v>12</v>
      </c>
      <c r="X85" s="16" t="s">
        <v>546</v>
      </c>
    </row>
    <row r="86" spans="1:24">
      <c r="A86" s="2" t="s">
        <v>315</v>
      </c>
      <c r="B86" s="3" t="s">
        <v>153</v>
      </c>
      <c r="C86" s="3" t="s">
        <v>134</v>
      </c>
      <c r="D86" s="13" t="s">
        <v>422</v>
      </c>
      <c r="E86" s="2" t="s">
        <v>66</v>
      </c>
      <c r="F86" s="13">
        <v>12</v>
      </c>
      <c r="G86" s="13"/>
      <c r="H86" s="13">
        <v>2007</v>
      </c>
      <c r="I86" s="13">
        <v>2019</v>
      </c>
      <c r="J86" s="12">
        <v>15.92</v>
      </c>
      <c r="K86" s="14">
        <v>4.7</v>
      </c>
      <c r="L86" s="13">
        <v>100</v>
      </c>
      <c r="M86" s="13">
        <v>0</v>
      </c>
      <c r="N86" s="13">
        <v>3.2</v>
      </c>
      <c r="O86" s="13"/>
      <c r="P86" s="13">
        <v>2030</v>
      </c>
      <c r="Q86" s="13" t="s">
        <v>438</v>
      </c>
      <c r="R86" s="4" t="s">
        <v>438</v>
      </c>
      <c r="S86" s="13">
        <v>0</v>
      </c>
      <c r="T86" s="13">
        <v>8</v>
      </c>
      <c r="U86" s="13"/>
      <c r="V86" s="96">
        <v>8.5</v>
      </c>
      <c r="W86" s="2" t="s">
        <v>10</v>
      </c>
      <c r="X86" s="16" t="s">
        <v>547</v>
      </c>
    </row>
    <row r="87" spans="1:24" ht="45">
      <c r="A87" s="2" t="s">
        <v>316</v>
      </c>
      <c r="B87" s="3" t="s">
        <v>154</v>
      </c>
      <c r="C87" s="3" t="s">
        <v>134</v>
      </c>
      <c r="D87" s="13" t="s">
        <v>422</v>
      </c>
      <c r="E87" s="2" t="s">
        <v>66</v>
      </c>
      <c r="F87" s="13">
        <v>11</v>
      </c>
      <c r="G87" s="13"/>
      <c r="H87" s="13">
        <v>2008</v>
      </c>
      <c r="I87" s="13">
        <v>2019</v>
      </c>
      <c r="J87" s="14">
        <v>20.399999999999999</v>
      </c>
      <c r="K87" s="14">
        <v>15.5</v>
      </c>
      <c r="L87" s="13">
        <v>100</v>
      </c>
      <c r="M87" s="13">
        <v>0</v>
      </c>
      <c r="N87" s="13">
        <v>9</v>
      </c>
      <c r="O87" s="13"/>
      <c r="P87" s="13">
        <v>2030</v>
      </c>
      <c r="Q87" s="13" t="s">
        <v>438</v>
      </c>
      <c r="R87" s="4" t="s">
        <v>438</v>
      </c>
      <c r="S87" s="13">
        <v>1</v>
      </c>
      <c r="T87" s="13">
        <v>8</v>
      </c>
      <c r="U87" s="13"/>
      <c r="V87" s="96">
        <v>8.6</v>
      </c>
      <c r="W87" s="2" t="s">
        <v>12</v>
      </c>
      <c r="X87" s="16" t="s">
        <v>548</v>
      </c>
    </row>
    <row r="88" spans="1:24" ht="30">
      <c r="A88" s="2" t="s">
        <v>318</v>
      </c>
      <c r="B88" s="3" t="s">
        <v>155</v>
      </c>
      <c r="C88" s="3" t="s">
        <v>134</v>
      </c>
      <c r="D88" s="13" t="s">
        <v>422</v>
      </c>
      <c r="E88" s="2" t="s">
        <v>66</v>
      </c>
      <c r="F88" s="13">
        <v>7</v>
      </c>
      <c r="G88" s="13"/>
      <c r="H88" s="13">
        <v>2012</v>
      </c>
      <c r="I88" s="13">
        <v>2019</v>
      </c>
      <c r="J88" s="14">
        <v>10.3</v>
      </c>
      <c r="K88" s="14">
        <v>5.8</v>
      </c>
      <c r="L88" s="13">
        <v>100</v>
      </c>
      <c r="M88" s="13">
        <v>0</v>
      </c>
      <c r="N88" s="13">
        <v>3.5</v>
      </c>
      <c r="O88" s="13"/>
      <c r="P88" s="13">
        <v>2030</v>
      </c>
      <c r="Q88" s="13" t="s">
        <v>438</v>
      </c>
      <c r="R88" s="4" t="s">
        <v>432</v>
      </c>
      <c r="S88" s="13">
        <v>1</v>
      </c>
      <c r="T88" s="13">
        <v>8</v>
      </c>
      <c r="U88" s="13"/>
      <c r="V88" s="96">
        <v>8.6999999999999993</v>
      </c>
      <c r="W88" s="2" t="s">
        <v>12</v>
      </c>
      <c r="X88" s="16" t="s">
        <v>549</v>
      </c>
    </row>
    <row r="89" spans="1:24" ht="45">
      <c r="A89" s="2" t="s">
        <v>319</v>
      </c>
      <c r="B89" s="3" t="s">
        <v>406</v>
      </c>
      <c r="C89" s="3" t="s">
        <v>22</v>
      </c>
      <c r="D89" s="13" t="s">
        <v>422</v>
      </c>
      <c r="E89" s="2" t="s">
        <v>428</v>
      </c>
      <c r="F89" s="13">
        <v>13</v>
      </c>
      <c r="G89" s="13"/>
      <c r="H89" s="13">
        <v>2007</v>
      </c>
      <c r="I89" s="13">
        <v>2020</v>
      </c>
      <c r="J89" s="14">
        <v>17.128488560260912</v>
      </c>
      <c r="K89" s="14">
        <v>13.300410349477623</v>
      </c>
      <c r="L89" s="13">
        <v>100</v>
      </c>
      <c r="M89" s="13">
        <v>0</v>
      </c>
      <c r="N89" s="13">
        <v>21</v>
      </c>
      <c r="O89" s="13"/>
      <c r="P89" s="13">
        <v>2030</v>
      </c>
      <c r="Q89" s="13" t="s">
        <v>438</v>
      </c>
      <c r="R89" s="4" t="s">
        <v>432</v>
      </c>
      <c r="S89" s="13">
        <v>0</v>
      </c>
      <c r="T89" s="13">
        <v>9</v>
      </c>
      <c r="U89" s="13"/>
      <c r="V89" s="105">
        <v>9.1999999999999993</v>
      </c>
      <c r="W89" s="2" t="s">
        <v>10</v>
      </c>
      <c r="X89" s="16" t="s">
        <v>550</v>
      </c>
    </row>
    <row r="90" spans="1:24" ht="42.75" customHeight="1">
      <c r="A90" s="2" t="s">
        <v>320</v>
      </c>
      <c r="B90" s="3" t="s">
        <v>88</v>
      </c>
      <c r="C90" s="3" t="s">
        <v>90</v>
      </c>
      <c r="D90" s="13" t="s">
        <v>422</v>
      </c>
      <c r="E90" s="2" t="s">
        <v>428</v>
      </c>
      <c r="F90" s="13">
        <v>11</v>
      </c>
      <c r="G90" s="13"/>
      <c r="H90" s="13">
        <v>2007</v>
      </c>
      <c r="I90" s="13">
        <v>2018</v>
      </c>
      <c r="J90" s="14">
        <v>34.200000000000003</v>
      </c>
      <c r="K90" s="14">
        <v>31.4</v>
      </c>
      <c r="L90" s="13">
        <v>100</v>
      </c>
      <c r="M90" s="13">
        <v>0</v>
      </c>
      <c r="N90" s="12">
        <v>39.038034804445964</v>
      </c>
      <c r="O90" s="16"/>
      <c r="P90" s="13">
        <v>2030</v>
      </c>
      <c r="Q90" s="13" t="s">
        <v>438</v>
      </c>
      <c r="R90" s="4" t="s">
        <v>432</v>
      </c>
      <c r="S90" s="13">
        <v>0</v>
      </c>
      <c r="T90" s="13">
        <v>9</v>
      </c>
      <c r="U90" s="13"/>
      <c r="V90" s="106">
        <v>9.3000000000000007</v>
      </c>
      <c r="W90" s="2" t="s">
        <v>89</v>
      </c>
      <c r="X90" s="16" t="s">
        <v>551</v>
      </c>
    </row>
    <row r="91" spans="1:24" ht="60">
      <c r="A91" s="2" t="s">
        <v>321</v>
      </c>
      <c r="B91" s="3" t="s">
        <v>91</v>
      </c>
      <c r="C91" s="3" t="s">
        <v>92</v>
      </c>
      <c r="D91" s="13" t="s">
        <v>422</v>
      </c>
      <c r="E91" s="2" t="s">
        <v>428</v>
      </c>
      <c r="F91" s="13">
        <v>11</v>
      </c>
      <c r="G91" s="13"/>
      <c r="H91" s="13">
        <v>2007</v>
      </c>
      <c r="I91" s="13">
        <v>2018</v>
      </c>
      <c r="J91" s="14">
        <v>22.1</v>
      </c>
      <c r="K91" s="14">
        <v>14.4</v>
      </c>
      <c r="L91" s="13">
        <v>100</v>
      </c>
      <c r="M91" s="13">
        <v>0</v>
      </c>
      <c r="N91" s="4">
        <v>22.1</v>
      </c>
      <c r="O91" s="13"/>
      <c r="P91" s="13">
        <v>2030</v>
      </c>
      <c r="Q91" s="13" t="s">
        <v>438</v>
      </c>
      <c r="R91" s="4" t="s">
        <v>432</v>
      </c>
      <c r="S91" s="13">
        <v>1</v>
      </c>
      <c r="T91" s="13">
        <v>9</v>
      </c>
      <c r="U91" s="13"/>
      <c r="V91" s="106">
        <v>9.3000000000000007</v>
      </c>
      <c r="W91" s="2" t="s">
        <v>89</v>
      </c>
      <c r="X91" s="16" t="s">
        <v>552</v>
      </c>
    </row>
    <row r="92" spans="1:24" ht="45">
      <c r="A92" s="2" t="s">
        <v>322</v>
      </c>
      <c r="B92" s="3" t="s">
        <v>94</v>
      </c>
      <c r="C92" s="3" t="s">
        <v>93</v>
      </c>
      <c r="D92" s="13" t="s">
        <v>422</v>
      </c>
      <c r="E92" s="2" t="s">
        <v>428</v>
      </c>
      <c r="F92" s="13">
        <v>7</v>
      </c>
      <c r="G92" s="13"/>
      <c r="H92" s="13">
        <v>2012</v>
      </c>
      <c r="I92" s="13">
        <v>2019</v>
      </c>
      <c r="J92" s="14">
        <v>0.1</v>
      </c>
      <c r="K92" s="14">
        <v>0.03</v>
      </c>
      <c r="L92" s="13">
        <v>100</v>
      </c>
      <c r="M92" s="13">
        <v>0</v>
      </c>
      <c r="N92" s="4">
        <v>0.24</v>
      </c>
      <c r="O92" s="13"/>
      <c r="P92" s="13">
        <v>2030</v>
      </c>
      <c r="Q92" s="13" t="s">
        <v>438</v>
      </c>
      <c r="R92" s="4" t="s">
        <v>432</v>
      </c>
      <c r="S92" s="13">
        <v>1</v>
      </c>
      <c r="T92" s="13">
        <v>9</v>
      </c>
      <c r="U92" s="13"/>
      <c r="V92" s="106">
        <v>9.5</v>
      </c>
      <c r="W92" s="2" t="s">
        <v>89</v>
      </c>
      <c r="X92" s="16" t="s">
        <v>553</v>
      </c>
    </row>
    <row r="93" spans="1:24" ht="45">
      <c r="A93" s="2" t="s">
        <v>323</v>
      </c>
      <c r="B93" s="3" t="s">
        <v>95</v>
      </c>
      <c r="C93" s="3" t="s">
        <v>78</v>
      </c>
      <c r="D93" s="13" t="s">
        <v>422</v>
      </c>
      <c r="E93" s="2" t="s">
        <v>428</v>
      </c>
      <c r="F93" s="13">
        <v>11</v>
      </c>
      <c r="G93" s="13"/>
      <c r="H93" s="13">
        <v>2008</v>
      </c>
      <c r="I93" s="13">
        <v>2019</v>
      </c>
      <c r="J93" s="14">
        <v>15.3</v>
      </c>
      <c r="K93" s="14">
        <v>12.6</v>
      </c>
      <c r="L93" s="13">
        <v>100</v>
      </c>
      <c r="M93" s="13">
        <v>0</v>
      </c>
      <c r="N93" s="13">
        <f>14.5+14.5*0.5</f>
        <v>21.75</v>
      </c>
      <c r="O93" s="13"/>
      <c r="P93" s="13">
        <v>2030</v>
      </c>
      <c r="Q93" s="13" t="s">
        <v>438</v>
      </c>
      <c r="R93" s="4" t="s">
        <v>432</v>
      </c>
      <c r="S93" s="13">
        <v>1</v>
      </c>
      <c r="T93" s="13">
        <v>9</v>
      </c>
      <c r="U93" s="13"/>
      <c r="V93" s="106" t="s">
        <v>459</v>
      </c>
      <c r="W93" s="2" t="s">
        <v>89</v>
      </c>
      <c r="X93" s="16" t="s">
        <v>554</v>
      </c>
    </row>
    <row r="94" spans="1:24" ht="45">
      <c r="A94" s="2" t="s">
        <v>324</v>
      </c>
      <c r="B94" s="3" t="s">
        <v>156</v>
      </c>
      <c r="C94" s="3" t="s">
        <v>134</v>
      </c>
      <c r="D94" s="13" t="s">
        <v>424</v>
      </c>
      <c r="E94" s="2" t="s">
        <v>428</v>
      </c>
      <c r="F94" s="13">
        <v>11</v>
      </c>
      <c r="G94" s="13"/>
      <c r="H94" s="13">
        <v>2008</v>
      </c>
      <c r="I94" s="13">
        <v>2019</v>
      </c>
      <c r="J94" s="14">
        <v>6.3</v>
      </c>
      <c r="K94" s="14">
        <v>-3.6</v>
      </c>
      <c r="L94" s="13">
        <v>100</v>
      </c>
      <c r="M94" s="13">
        <v>-10</v>
      </c>
      <c r="N94" s="4">
        <v>6.3</v>
      </c>
      <c r="O94" s="13"/>
      <c r="P94" s="13">
        <v>2030</v>
      </c>
      <c r="Q94" s="13" t="s">
        <v>438</v>
      </c>
      <c r="R94" s="4" t="s">
        <v>438</v>
      </c>
      <c r="S94" s="13">
        <v>0</v>
      </c>
      <c r="T94" s="13">
        <v>10</v>
      </c>
      <c r="U94" s="13"/>
      <c r="V94" s="96">
        <v>10.1</v>
      </c>
      <c r="W94" s="2" t="s">
        <v>12</v>
      </c>
      <c r="X94" s="16" t="s">
        <v>555</v>
      </c>
    </row>
    <row r="95" spans="1:24" ht="45">
      <c r="A95" s="2" t="s">
        <v>325</v>
      </c>
      <c r="B95" s="3" t="s">
        <v>157</v>
      </c>
      <c r="C95" s="3" t="s">
        <v>134</v>
      </c>
      <c r="D95" s="13" t="s">
        <v>422</v>
      </c>
      <c r="E95" s="2" t="s">
        <v>66</v>
      </c>
      <c r="F95" s="13">
        <v>11</v>
      </c>
      <c r="G95" s="13"/>
      <c r="H95" s="13">
        <v>2008</v>
      </c>
      <c r="I95" s="13">
        <v>2019</v>
      </c>
      <c r="J95" s="12">
        <v>41.64</v>
      </c>
      <c r="K95" s="14">
        <v>15.1</v>
      </c>
      <c r="L95" s="13">
        <v>100</v>
      </c>
      <c r="M95" s="13">
        <v>0</v>
      </c>
      <c r="N95" s="13">
        <f>17.9/2</f>
        <v>8.9499999999999993</v>
      </c>
      <c r="O95" s="13"/>
      <c r="P95" s="13">
        <v>2030</v>
      </c>
      <c r="Q95" s="13" t="s">
        <v>438</v>
      </c>
      <c r="R95" s="4" t="s">
        <v>438</v>
      </c>
      <c r="S95" s="13">
        <v>0</v>
      </c>
      <c r="T95" s="13">
        <v>10</v>
      </c>
      <c r="U95" s="13"/>
      <c r="V95" s="96">
        <v>10.199999999999999</v>
      </c>
      <c r="W95" s="2" t="s">
        <v>12</v>
      </c>
      <c r="X95" s="16" t="s">
        <v>556</v>
      </c>
    </row>
    <row r="96" spans="1:24" ht="75">
      <c r="A96" s="2" t="s">
        <v>326</v>
      </c>
      <c r="B96" s="3" t="s">
        <v>158</v>
      </c>
      <c r="C96" s="3" t="s">
        <v>134</v>
      </c>
      <c r="D96" s="13" t="s">
        <v>422</v>
      </c>
      <c r="E96" s="2" t="s">
        <v>66</v>
      </c>
      <c r="F96" s="13">
        <v>7</v>
      </c>
      <c r="G96" s="13"/>
      <c r="H96" s="13">
        <v>2012</v>
      </c>
      <c r="I96" s="13">
        <v>2019</v>
      </c>
      <c r="J96" s="14">
        <v>24.7</v>
      </c>
      <c r="K96" s="14">
        <v>12.7</v>
      </c>
      <c r="L96" s="13">
        <v>100</v>
      </c>
      <c r="M96" s="13">
        <v>0</v>
      </c>
      <c r="N96" s="13">
        <v>0</v>
      </c>
      <c r="O96" s="13"/>
      <c r="P96" s="13">
        <v>2030</v>
      </c>
      <c r="Q96" s="13" t="s">
        <v>438</v>
      </c>
      <c r="R96" s="4" t="s">
        <v>438</v>
      </c>
      <c r="S96" s="13">
        <v>0</v>
      </c>
      <c r="T96" s="13">
        <v>10</v>
      </c>
      <c r="U96" s="13">
        <v>16</v>
      </c>
      <c r="V96" s="96">
        <v>10.3</v>
      </c>
      <c r="W96" s="2" t="s">
        <v>12</v>
      </c>
      <c r="X96" s="16" t="s">
        <v>557</v>
      </c>
    </row>
    <row r="97" spans="1:24" ht="60">
      <c r="A97" s="2" t="s">
        <v>330</v>
      </c>
      <c r="B97" s="3" t="s">
        <v>124</v>
      </c>
      <c r="C97" s="3" t="s">
        <v>22</v>
      </c>
      <c r="D97" s="13" t="s">
        <v>422</v>
      </c>
      <c r="E97" s="2" t="s">
        <v>66</v>
      </c>
      <c r="F97" s="13">
        <v>9</v>
      </c>
      <c r="G97" s="13"/>
      <c r="H97" s="13">
        <v>2010</v>
      </c>
      <c r="I97" s="13">
        <v>2019</v>
      </c>
      <c r="J97" s="14">
        <v>31.7</v>
      </c>
      <c r="K97" s="14">
        <v>26.9</v>
      </c>
      <c r="L97" s="13">
        <v>100</v>
      </c>
      <c r="M97" s="13">
        <v>0</v>
      </c>
      <c r="N97" s="13"/>
      <c r="O97" s="13">
        <v>0</v>
      </c>
      <c r="P97" s="13">
        <v>2030</v>
      </c>
      <c r="Q97" s="13" t="s">
        <v>438</v>
      </c>
      <c r="R97" s="4" t="s">
        <v>438</v>
      </c>
      <c r="S97" s="13">
        <v>1</v>
      </c>
      <c r="T97" s="13">
        <v>11</v>
      </c>
      <c r="U97" s="13"/>
      <c r="V97" s="106">
        <v>11.1</v>
      </c>
      <c r="W97" s="2" t="s">
        <v>12</v>
      </c>
      <c r="X97" s="16" t="s">
        <v>558</v>
      </c>
    </row>
    <row r="98" spans="1:24" ht="60">
      <c r="A98" s="2" t="s">
        <v>331</v>
      </c>
      <c r="B98" s="3" t="s">
        <v>116</v>
      </c>
      <c r="C98" s="3" t="s">
        <v>117</v>
      </c>
      <c r="D98" s="13" t="s">
        <v>423</v>
      </c>
      <c r="E98" s="2" t="s">
        <v>66</v>
      </c>
      <c r="F98" s="13">
        <v>8</v>
      </c>
      <c r="G98" s="13"/>
      <c r="H98" s="13">
        <v>2011</v>
      </c>
      <c r="I98" s="13">
        <v>2019</v>
      </c>
      <c r="J98" s="15">
        <v>1982650</v>
      </c>
      <c r="K98" s="15">
        <v>1395576</v>
      </c>
      <c r="L98" s="15">
        <v>3502703.75</v>
      </c>
      <c r="M98" s="13">
        <v>0</v>
      </c>
      <c r="N98" s="13"/>
      <c r="O98" s="13">
        <v>2474479</v>
      </c>
      <c r="P98" s="13">
        <v>2030</v>
      </c>
      <c r="Q98" s="13" t="s">
        <v>432</v>
      </c>
      <c r="R98" s="4" t="s">
        <v>432</v>
      </c>
      <c r="S98" s="13">
        <v>0</v>
      </c>
      <c r="T98" s="13">
        <v>11</v>
      </c>
      <c r="U98" s="13"/>
      <c r="V98" s="106">
        <v>11.2</v>
      </c>
      <c r="W98" s="2" t="s">
        <v>115</v>
      </c>
      <c r="X98" s="16" t="s">
        <v>559</v>
      </c>
    </row>
    <row r="99" spans="1:24" ht="105">
      <c r="A99" s="2" t="s">
        <v>333</v>
      </c>
      <c r="B99" s="3" t="s">
        <v>121</v>
      </c>
      <c r="C99" s="3" t="s">
        <v>120</v>
      </c>
      <c r="D99" s="13" t="s">
        <v>424</v>
      </c>
      <c r="E99" s="2" t="s">
        <v>66</v>
      </c>
      <c r="F99" s="13">
        <v>79</v>
      </c>
      <c r="G99" s="13">
        <v>73</v>
      </c>
      <c r="H99" s="13">
        <v>1940</v>
      </c>
      <c r="I99" s="13">
        <v>2019</v>
      </c>
      <c r="J99" s="14">
        <v>5</v>
      </c>
      <c r="K99" s="14">
        <v>1.1679979618576697</v>
      </c>
      <c r="L99" s="13">
        <v>5</v>
      </c>
      <c r="M99" s="13">
        <v>0</v>
      </c>
      <c r="N99" s="13"/>
      <c r="O99" s="13">
        <v>0.67</v>
      </c>
      <c r="P99" s="13">
        <v>2030</v>
      </c>
      <c r="Q99" s="13" t="s">
        <v>438</v>
      </c>
      <c r="R99" s="4" t="s">
        <v>432</v>
      </c>
      <c r="S99" s="13">
        <v>0</v>
      </c>
      <c r="T99" s="13">
        <v>11</v>
      </c>
      <c r="U99" s="13"/>
      <c r="V99" s="106">
        <v>11.3</v>
      </c>
      <c r="W99" s="2" t="s">
        <v>119</v>
      </c>
      <c r="X99" s="16" t="s">
        <v>560</v>
      </c>
    </row>
    <row r="100" spans="1:24" ht="105">
      <c r="A100" s="2" t="s">
        <v>334</v>
      </c>
      <c r="B100" s="3" t="s">
        <v>118</v>
      </c>
      <c r="C100" s="3" t="s">
        <v>120</v>
      </c>
      <c r="D100" s="13" t="s">
        <v>430</v>
      </c>
      <c r="E100" s="2" t="s">
        <v>66</v>
      </c>
      <c r="F100" s="13">
        <f>2019-1940</f>
        <v>79</v>
      </c>
      <c r="G100" s="13">
        <v>72</v>
      </c>
      <c r="H100" s="13">
        <v>1940</v>
      </c>
      <c r="I100" s="13">
        <v>2019</v>
      </c>
      <c r="J100" s="14">
        <v>3276.7554100064585</v>
      </c>
      <c r="K100" s="22">
        <v>215.09528413281316</v>
      </c>
      <c r="L100" s="13">
        <v>6000</v>
      </c>
      <c r="M100" s="13">
        <v>50</v>
      </c>
      <c r="N100" s="12">
        <v>4551.8540419161673</v>
      </c>
      <c r="O100" s="16"/>
      <c r="P100" s="13">
        <v>2030</v>
      </c>
      <c r="Q100" s="13" t="s">
        <v>438</v>
      </c>
      <c r="R100" s="4" t="s">
        <v>432</v>
      </c>
      <c r="S100" s="13">
        <v>1</v>
      </c>
      <c r="T100" s="13">
        <v>11</v>
      </c>
      <c r="U100" s="13"/>
      <c r="V100" s="106">
        <v>11.3</v>
      </c>
      <c r="W100" s="2" t="s">
        <v>119</v>
      </c>
      <c r="X100" s="16" t="s">
        <v>561</v>
      </c>
    </row>
    <row r="101" spans="1:24" ht="52.5" customHeight="1">
      <c r="A101" s="2" t="s">
        <v>335</v>
      </c>
      <c r="B101" s="3" t="s">
        <v>1</v>
      </c>
      <c r="C101" s="3" t="s">
        <v>82</v>
      </c>
      <c r="D101" s="13" t="s">
        <v>423</v>
      </c>
      <c r="E101" s="2" t="s">
        <v>66</v>
      </c>
      <c r="F101" s="13">
        <v>16</v>
      </c>
      <c r="G101" s="13"/>
      <c r="H101" s="13">
        <v>2003</v>
      </c>
      <c r="I101" s="13">
        <v>2019</v>
      </c>
      <c r="J101" s="15">
        <v>708</v>
      </c>
      <c r="K101" s="15">
        <v>32</v>
      </c>
      <c r="L101" s="13">
        <v>708</v>
      </c>
      <c r="M101" s="13">
        <v>0</v>
      </c>
      <c r="N101" s="13">
        <v>38</v>
      </c>
      <c r="O101" s="13"/>
      <c r="P101" s="13">
        <v>2030</v>
      </c>
      <c r="Q101" s="13" t="s">
        <v>438</v>
      </c>
      <c r="R101" s="4" t="s">
        <v>438</v>
      </c>
      <c r="S101" s="13">
        <v>1</v>
      </c>
      <c r="T101" s="13">
        <v>11</v>
      </c>
      <c r="U101" s="13"/>
      <c r="V101" s="28">
        <v>11.5</v>
      </c>
      <c r="W101" s="2" t="s">
        <v>10</v>
      </c>
      <c r="X101" s="16" t="s">
        <v>562</v>
      </c>
    </row>
    <row r="102" spans="1:24" ht="36" customHeight="1">
      <c r="A102" s="2" t="s">
        <v>336</v>
      </c>
      <c r="B102" s="3" t="s">
        <v>2</v>
      </c>
      <c r="C102" s="3" t="s">
        <v>82</v>
      </c>
      <c r="D102" s="13" t="s">
        <v>423</v>
      </c>
      <c r="E102" s="2" t="s">
        <v>66</v>
      </c>
      <c r="F102" s="13">
        <v>16</v>
      </c>
      <c r="G102" s="13"/>
      <c r="H102" s="13">
        <v>2003</v>
      </c>
      <c r="I102" s="13">
        <v>2019</v>
      </c>
      <c r="J102" s="15">
        <v>2898</v>
      </c>
      <c r="K102" s="15">
        <v>38</v>
      </c>
      <c r="L102" s="13">
        <v>2898</v>
      </c>
      <c r="M102" s="13">
        <v>0</v>
      </c>
      <c r="N102" s="15">
        <v>174.5</v>
      </c>
      <c r="O102" s="13"/>
      <c r="P102" s="13">
        <v>2030</v>
      </c>
      <c r="Q102" s="13" t="s">
        <v>438</v>
      </c>
      <c r="R102" s="4" t="s">
        <v>438</v>
      </c>
      <c r="S102" s="13">
        <v>1</v>
      </c>
      <c r="T102" s="13">
        <v>11</v>
      </c>
      <c r="U102" s="13"/>
      <c r="V102" s="28">
        <v>11.5</v>
      </c>
      <c r="W102" s="10" t="s">
        <v>10</v>
      </c>
      <c r="X102" s="16" t="s">
        <v>563</v>
      </c>
    </row>
    <row r="103" spans="1:24" ht="60">
      <c r="A103" s="2" t="s">
        <v>337</v>
      </c>
      <c r="B103" s="3" t="s">
        <v>122</v>
      </c>
      <c r="C103" s="3" t="s">
        <v>123</v>
      </c>
      <c r="D103" s="13" t="s">
        <v>423</v>
      </c>
      <c r="E103" s="2" t="s">
        <v>66</v>
      </c>
      <c r="F103" s="13">
        <v>9</v>
      </c>
      <c r="G103" s="13"/>
      <c r="H103" s="13">
        <v>2010</v>
      </c>
      <c r="I103" s="13">
        <v>2019</v>
      </c>
      <c r="J103" s="15">
        <v>3613906</v>
      </c>
      <c r="K103" s="15">
        <v>2503586</v>
      </c>
      <c r="L103" s="13">
        <v>8000000</v>
      </c>
      <c r="M103" s="13">
        <v>0</v>
      </c>
      <c r="N103" s="13"/>
      <c r="O103" s="13">
        <v>4153060</v>
      </c>
      <c r="P103" s="13">
        <v>2030</v>
      </c>
      <c r="Q103" s="13" t="s">
        <v>438</v>
      </c>
      <c r="R103" s="4" t="s">
        <v>438</v>
      </c>
      <c r="S103" s="13">
        <v>1</v>
      </c>
      <c r="T103" s="13">
        <v>11</v>
      </c>
      <c r="U103" s="13"/>
      <c r="V103" s="28">
        <v>11.6</v>
      </c>
      <c r="W103" s="2" t="s">
        <v>12</v>
      </c>
      <c r="X103" s="16" t="s">
        <v>564</v>
      </c>
    </row>
    <row r="104" spans="1:24" ht="60">
      <c r="A104" s="2" t="s">
        <v>338</v>
      </c>
      <c r="B104" s="3" t="s">
        <v>429</v>
      </c>
      <c r="C104" s="3" t="s">
        <v>123</v>
      </c>
      <c r="D104" s="13" t="s">
        <v>423</v>
      </c>
      <c r="E104" s="2" t="s">
        <v>428</v>
      </c>
      <c r="F104" s="13">
        <v>9</v>
      </c>
      <c r="G104" s="13"/>
      <c r="H104" s="13">
        <v>2010</v>
      </c>
      <c r="I104" s="13">
        <v>2019</v>
      </c>
      <c r="J104" s="15">
        <v>3654132</v>
      </c>
      <c r="K104" s="15">
        <v>2058381</v>
      </c>
      <c r="L104" s="13">
        <v>8000000</v>
      </c>
      <c r="M104" s="13">
        <v>0</v>
      </c>
      <c r="N104" s="13"/>
      <c r="O104" s="13">
        <v>5604494</v>
      </c>
      <c r="P104" s="13">
        <v>2030</v>
      </c>
      <c r="Q104" s="13" t="s">
        <v>438</v>
      </c>
      <c r="R104" s="4" t="s">
        <v>438</v>
      </c>
      <c r="S104" s="13">
        <v>1</v>
      </c>
      <c r="T104" s="13">
        <v>11</v>
      </c>
      <c r="U104" s="13"/>
      <c r="V104" s="28">
        <v>11.6</v>
      </c>
      <c r="W104" s="2" t="s">
        <v>12</v>
      </c>
      <c r="X104" s="16" t="s">
        <v>565</v>
      </c>
    </row>
    <row r="105" spans="1:24" ht="30">
      <c r="A105" s="2" t="s">
        <v>339</v>
      </c>
      <c r="B105" s="3" t="s">
        <v>126</v>
      </c>
      <c r="C105" s="3" t="s">
        <v>127</v>
      </c>
      <c r="D105" s="13" t="s">
        <v>430</v>
      </c>
      <c r="E105" s="2" t="s">
        <v>428</v>
      </c>
      <c r="F105" s="13">
        <v>5</v>
      </c>
      <c r="G105" s="13"/>
      <c r="H105" s="13">
        <v>2014</v>
      </c>
      <c r="I105" s="13">
        <v>2019</v>
      </c>
      <c r="J105" s="14">
        <v>70.72</v>
      </c>
      <c r="K105" s="14">
        <v>43.94</v>
      </c>
      <c r="L105" s="13">
        <v>100</v>
      </c>
      <c r="M105" s="13">
        <v>0</v>
      </c>
      <c r="N105" s="13"/>
      <c r="O105" s="14">
        <v>63.348387619999997</v>
      </c>
      <c r="P105" s="13">
        <v>2030</v>
      </c>
      <c r="Q105" s="13" t="s">
        <v>438</v>
      </c>
      <c r="R105" s="4" t="s">
        <v>438</v>
      </c>
      <c r="S105" s="13">
        <v>1</v>
      </c>
      <c r="T105" s="13">
        <v>11</v>
      </c>
      <c r="U105" s="13"/>
      <c r="V105" s="28">
        <v>11.6</v>
      </c>
      <c r="W105" s="2" t="s">
        <v>31</v>
      </c>
      <c r="X105" s="16" t="s">
        <v>566</v>
      </c>
    </row>
    <row r="106" spans="1:24" ht="45">
      <c r="A106" s="2" t="s">
        <v>341</v>
      </c>
      <c r="B106" s="3" t="s">
        <v>160</v>
      </c>
      <c r="C106" s="3" t="s">
        <v>134</v>
      </c>
      <c r="D106" s="13" t="s">
        <v>448</v>
      </c>
      <c r="E106" s="2" t="s">
        <v>66</v>
      </c>
      <c r="F106" s="13">
        <v>9</v>
      </c>
      <c r="G106" s="13">
        <v>1</v>
      </c>
      <c r="H106" s="13">
        <v>2009</v>
      </c>
      <c r="I106" s="13">
        <v>2018</v>
      </c>
      <c r="J106" s="14">
        <v>94.3</v>
      </c>
      <c r="K106" s="14">
        <v>22.1</v>
      </c>
      <c r="L106" s="13">
        <v>94.3</v>
      </c>
      <c r="M106" s="13">
        <v>0</v>
      </c>
      <c r="N106" s="13">
        <v>18.5</v>
      </c>
      <c r="O106" s="13"/>
      <c r="P106" s="13">
        <v>2030</v>
      </c>
      <c r="Q106" s="13" t="s">
        <v>438</v>
      </c>
      <c r="R106" s="4" t="s">
        <v>438</v>
      </c>
      <c r="S106" s="13">
        <v>1</v>
      </c>
      <c r="T106" s="13">
        <v>11</v>
      </c>
      <c r="U106" s="13"/>
      <c r="V106" s="96">
        <v>11.6</v>
      </c>
      <c r="W106" s="2" t="s">
        <v>159</v>
      </c>
      <c r="X106" s="16" t="s">
        <v>567</v>
      </c>
    </row>
    <row r="107" spans="1:24" ht="45">
      <c r="A107" s="2" t="s">
        <v>342</v>
      </c>
      <c r="B107" s="3" t="s">
        <v>161</v>
      </c>
      <c r="C107" s="3" t="s">
        <v>134</v>
      </c>
      <c r="D107" s="13" t="s">
        <v>448</v>
      </c>
      <c r="E107" s="2" t="s">
        <v>66</v>
      </c>
      <c r="F107" s="13">
        <v>9</v>
      </c>
      <c r="G107" s="13"/>
      <c r="H107" s="13">
        <v>2009</v>
      </c>
      <c r="I107" s="13">
        <v>2018</v>
      </c>
      <c r="J107" s="14">
        <v>133.6</v>
      </c>
      <c r="K107" s="14">
        <v>42.1</v>
      </c>
      <c r="L107" s="13">
        <v>133.6</v>
      </c>
      <c r="M107" s="13">
        <v>0</v>
      </c>
      <c r="N107" s="13">
        <v>31.8</v>
      </c>
      <c r="O107" s="13"/>
      <c r="P107" s="13">
        <v>2030</v>
      </c>
      <c r="Q107" s="13" t="s">
        <v>438</v>
      </c>
      <c r="R107" s="4" t="s">
        <v>438</v>
      </c>
      <c r="S107" s="13">
        <v>1</v>
      </c>
      <c r="T107" s="13">
        <v>11</v>
      </c>
      <c r="U107" s="13"/>
      <c r="V107" s="96">
        <v>11.6</v>
      </c>
      <c r="W107" s="2" t="s">
        <v>159</v>
      </c>
      <c r="X107" s="16" t="s">
        <v>568</v>
      </c>
    </row>
    <row r="108" spans="1:24" ht="30">
      <c r="A108" s="2" t="s">
        <v>343</v>
      </c>
      <c r="B108" s="3" t="s">
        <v>190</v>
      </c>
      <c r="C108" s="3" t="s">
        <v>198</v>
      </c>
      <c r="D108" s="13" t="s">
        <v>422</v>
      </c>
      <c r="E108" s="2" t="s">
        <v>428</v>
      </c>
      <c r="F108" s="13">
        <v>9</v>
      </c>
      <c r="G108" s="13"/>
      <c r="H108" s="13">
        <v>2010</v>
      </c>
      <c r="I108" s="13">
        <v>2019</v>
      </c>
      <c r="J108" s="14">
        <v>16.510416666666668</v>
      </c>
      <c r="K108" s="14">
        <v>9.6354166666666661</v>
      </c>
      <c r="L108" s="13">
        <v>100</v>
      </c>
      <c r="M108" s="13">
        <v>0</v>
      </c>
      <c r="N108" s="12">
        <v>15.31249999999995</v>
      </c>
      <c r="O108" s="13"/>
      <c r="P108" s="13">
        <v>2030</v>
      </c>
      <c r="Q108" s="13" t="s">
        <v>432</v>
      </c>
      <c r="R108" s="4" t="s">
        <v>438</v>
      </c>
      <c r="S108" s="13">
        <v>1</v>
      </c>
      <c r="T108" s="13">
        <v>11</v>
      </c>
      <c r="U108" s="13"/>
      <c r="V108" s="28">
        <v>11.6</v>
      </c>
      <c r="W108" s="2" t="s">
        <v>10</v>
      </c>
      <c r="X108" s="16" t="s">
        <v>569</v>
      </c>
    </row>
    <row r="109" spans="1:24" ht="45">
      <c r="A109" s="2" t="s">
        <v>344</v>
      </c>
      <c r="B109" s="3" t="s">
        <v>191</v>
      </c>
      <c r="C109" s="3" t="s">
        <v>198</v>
      </c>
      <c r="D109" s="13" t="s">
        <v>422</v>
      </c>
      <c r="E109" s="2" t="s">
        <v>428</v>
      </c>
      <c r="F109" s="13">
        <v>9</v>
      </c>
      <c r="G109" s="13"/>
      <c r="H109" s="13">
        <v>2010</v>
      </c>
      <c r="I109" s="13">
        <v>2019</v>
      </c>
      <c r="J109" s="14">
        <v>16.510416666666668</v>
      </c>
      <c r="K109" s="14">
        <v>7.7083333333333339</v>
      </c>
      <c r="L109" s="13">
        <v>100</v>
      </c>
      <c r="M109" s="13">
        <v>0</v>
      </c>
      <c r="N109" s="14">
        <v>11.562499999999995</v>
      </c>
      <c r="O109" s="13"/>
      <c r="P109" s="13">
        <v>2030</v>
      </c>
      <c r="Q109" s="13" t="s">
        <v>432</v>
      </c>
      <c r="R109" s="4" t="s">
        <v>438</v>
      </c>
      <c r="S109" s="13">
        <v>1</v>
      </c>
      <c r="T109" s="13">
        <v>11</v>
      </c>
      <c r="U109" s="13"/>
      <c r="V109" s="28">
        <v>11.6</v>
      </c>
      <c r="W109" s="2" t="s">
        <v>10</v>
      </c>
      <c r="X109" s="16" t="s">
        <v>570</v>
      </c>
    </row>
    <row r="110" spans="1:24" ht="30">
      <c r="A110" s="2" t="s">
        <v>347</v>
      </c>
      <c r="B110" s="3" t="s">
        <v>185</v>
      </c>
      <c r="C110" s="3" t="s">
        <v>198</v>
      </c>
      <c r="D110" s="13" t="s">
        <v>422</v>
      </c>
      <c r="E110" s="2" t="s">
        <v>428</v>
      </c>
      <c r="F110" s="13">
        <v>9</v>
      </c>
      <c r="G110" s="13"/>
      <c r="H110" s="13">
        <v>2010</v>
      </c>
      <c r="I110" s="13">
        <v>2019</v>
      </c>
      <c r="J110" s="14">
        <v>48.020833333333336</v>
      </c>
      <c r="K110" s="14">
        <v>28.541666666666664</v>
      </c>
      <c r="L110" s="13">
        <v>100</v>
      </c>
      <c r="M110" s="13">
        <v>0</v>
      </c>
      <c r="N110" s="12">
        <v>56.25</v>
      </c>
      <c r="O110" s="11"/>
      <c r="P110" s="13">
        <v>2030</v>
      </c>
      <c r="Q110" s="13" t="s">
        <v>432</v>
      </c>
      <c r="R110" s="4" t="s">
        <v>438</v>
      </c>
      <c r="S110" s="13">
        <v>1</v>
      </c>
      <c r="T110" s="13">
        <v>11</v>
      </c>
      <c r="U110" s="13"/>
      <c r="V110" s="28">
        <v>11.7</v>
      </c>
      <c r="W110" s="2" t="s">
        <v>10</v>
      </c>
      <c r="X110" s="16" t="s">
        <v>571</v>
      </c>
    </row>
    <row r="111" spans="1:24" ht="30">
      <c r="A111" s="2" t="s">
        <v>348</v>
      </c>
      <c r="B111" s="3" t="s">
        <v>186</v>
      </c>
      <c r="C111" s="3" t="s">
        <v>198</v>
      </c>
      <c r="D111" s="13" t="s">
        <v>422</v>
      </c>
      <c r="E111" s="2" t="s">
        <v>428</v>
      </c>
      <c r="F111" s="13">
        <v>9</v>
      </c>
      <c r="G111" s="13"/>
      <c r="H111" s="13">
        <v>2010</v>
      </c>
      <c r="I111" s="13">
        <v>2019</v>
      </c>
      <c r="J111" s="14">
        <v>17.708333333333332</v>
      </c>
      <c r="K111" s="14">
        <v>7.6081292339760296</v>
      </c>
      <c r="L111" s="13">
        <v>100</v>
      </c>
      <c r="M111" s="13">
        <v>0</v>
      </c>
      <c r="N111" s="14">
        <v>17.03125</v>
      </c>
      <c r="O111" s="11"/>
      <c r="P111" s="13">
        <v>2030</v>
      </c>
      <c r="Q111" s="13" t="s">
        <v>432</v>
      </c>
      <c r="R111" s="4" t="s">
        <v>438</v>
      </c>
      <c r="S111" s="13">
        <v>1</v>
      </c>
      <c r="T111" s="13">
        <v>11</v>
      </c>
      <c r="U111" s="13">
        <v>16</v>
      </c>
      <c r="V111" s="28">
        <v>11.7</v>
      </c>
      <c r="W111" s="2" t="s">
        <v>10</v>
      </c>
      <c r="X111" s="16" t="s">
        <v>572</v>
      </c>
    </row>
    <row r="112" spans="1:24" ht="45">
      <c r="A112" s="2" t="s">
        <v>350</v>
      </c>
      <c r="B112" s="3" t="s">
        <v>188</v>
      </c>
      <c r="C112" s="3" t="s">
        <v>198</v>
      </c>
      <c r="D112" s="13" t="s">
        <v>422</v>
      </c>
      <c r="E112" s="2" t="s">
        <v>428</v>
      </c>
      <c r="F112" s="13">
        <v>9</v>
      </c>
      <c r="G112" s="13"/>
      <c r="H112" s="13">
        <v>2010</v>
      </c>
      <c r="I112" s="13">
        <v>2019</v>
      </c>
      <c r="J112" s="14">
        <v>33.90625</v>
      </c>
      <c r="K112" s="14">
        <v>16.197916666666668</v>
      </c>
      <c r="L112" s="13">
        <v>100</v>
      </c>
      <c r="M112" s="13">
        <v>0</v>
      </c>
      <c r="N112" s="14">
        <v>24.765625</v>
      </c>
      <c r="O112" s="11"/>
      <c r="P112" s="13">
        <v>2030</v>
      </c>
      <c r="Q112" s="13" t="s">
        <v>432</v>
      </c>
      <c r="R112" s="4" t="s">
        <v>438</v>
      </c>
      <c r="S112" s="13">
        <v>1</v>
      </c>
      <c r="T112" s="13">
        <v>11</v>
      </c>
      <c r="U112" s="13"/>
      <c r="V112" s="28">
        <v>11.7</v>
      </c>
      <c r="W112" s="2" t="s">
        <v>10</v>
      </c>
      <c r="X112" s="16" t="s">
        <v>573</v>
      </c>
    </row>
    <row r="113" spans="1:24" ht="45">
      <c r="A113" s="2" t="s">
        <v>351</v>
      </c>
      <c r="B113" s="3" t="s">
        <v>189</v>
      </c>
      <c r="C113" s="3" t="s">
        <v>198</v>
      </c>
      <c r="D113" s="13" t="s">
        <v>422</v>
      </c>
      <c r="E113" s="2" t="s">
        <v>428</v>
      </c>
      <c r="F113" s="13">
        <v>9</v>
      </c>
      <c r="G113" s="13"/>
      <c r="H113" s="13">
        <v>2010</v>
      </c>
      <c r="I113" s="13">
        <v>2019</v>
      </c>
      <c r="J113" s="14">
        <v>42.083333333333336</v>
      </c>
      <c r="K113" s="14">
        <v>13.125</v>
      </c>
      <c r="L113" s="13">
        <v>100</v>
      </c>
      <c r="M113" s="13">
        <v>0</v>
      </c>
      <c r="N113" s="14">
        <v>19.6875</v>
      </c>
      <c r="O113" s="11"/>
      <c r="P113" s="13">
        <v>2030</v>
      </c>
      <c r="Q113" s="13" t="s">
        <v>432</v>
      </c>
      <c r="R113" s="4" t="s">
        <v>438</v>
      </c>
      <c r="S113" s="13">
        <v>1</v>
      </c>
      <c r="T113" s="13">
        <v>11</v>
      </c>
      <c r="U113" s="13"/>
      <c r="V113" s="28">
        <v>11.7</v>
      </c>
      <c r="W113" s="2" t="s">
        <v>10</v>
      </c>
      <c r="X113" s="16" t="s">
        <v>574</v>
      </c>
    </row>
    <row r="114" spans="1:24" ht="30">
      <c r="A114" s="2" t="s">
        <v>352</v>
      </c>
      <c r="B114" s="3" t="s">
        <v>192</v>
      </c>
      <c r="C114" s="3" t="s">
        <v>198</v>
      </c>
      <c r="D114" s="13" t="s">
        <v>422</v>
      </c>
      <c r="E114" s="2" t="s">
        <v>428</v>
      </c>
      <c r="F114" s="13">
        <v>9</v>
      </c>
      <c r="G114" s="13"/>
      <c r="H114" s="13">
        <v>2010</v>
      </c>
      <c r="I114" s="13">
        <v>2019</v>
      </c>
      <c r="J114" s="14">
        <v>16.09375</v>
      </c>
      <c r="K114" s="14">
        <v>7.1874999999999991</v>
      </c>
      <c r="L114" s="13">
        <v>100</v>
      </c>
      <c r="M114" s="13">
        <v>0</v>
      </c>
      <c r="N114" s="14">
        <v>11.171875</v>
      </c>
      <c r="O114" s="11"/>
      <c r="P114" s="13">
        <v>2030</v>
      </c>
      <c r="Q114" s="13" t="s">
        <v>432</v>
      </c>
      <c r="R114" s="4" t="s">
        <v>438</v>
      </c>
      <c r="S114" s="13">
        <v>1</v>
      </c>
      <c r="T114" s="13">
        <v>11</v>
      </c>
      <c r="U114" s="13"/>
      <c r="V114" s="28">
        <v>11.7</v>
      </c>
      <c r="W114" s="2" t="s">
        <v>10</v>
      </c>
      <c r="X114" s="16" t="s">
        <v>575</v>
      </c>
    </row>
    <row r="115" spans="1:24" ht="45">
      <c r="A115" s="2" t="s">
        <v>353</v>
      </c>
      <c r="B115" s="3" t="s">
        <v>193</v>
      </c>
      <c r="C115" s="3" t="s">
        <v>198</v>
      </c>
      <c r="D115" s="13" t="s">
        <v>422</v>
      </c>
      <c r="E115" s="2" t="s">
        <v>428</v>
      </c>
      <c r="F115" s="13">
        <v>5</v>
      </c>
      <c r="G115" s="13"/>
      <c r="H115" s="13">
        <v>2014</v>
      </c>
      <c r="I115" s="13">
        <v>2019</v>
      </c>
      <c r="J115" s="14">
        <v>36.979166666666664</v>
      </c>
      <c r="K115" s="14">
        <v>0</v>
      </c>
      <c r="L115" s="13">
        <v>100</v>
      </c>
      <c r="M115" s="13">
        <v>0</v>
      </c>
      <c r="N115" s="14">
        <v>35.625</v>
      </c>
      <c r="O115" s="11"/>
      <c r="P115" s="13">
        <v>2030</v>
      </c>
      <c r="Q115" s="13" t="s">
        <v>432</v>
      </c>
      <c r="R115" s="4" t="s">
        <v>438</v>
      </c>
      <c r="S115" s="13">
        <v>1</v>
      </c>
      <c r="T115" s="13">
        <v>11</v>
      </c>
      <c r="U115" s="13"/>
      <c r="V115" s="28">
        <v>11.7</v>
      </c>
      <c r="W115" s="2" t="s">
        <v>10</v>
      </c>
      <c r="X115" s="16" t="s">
        <v>576</v>
      </c>
    </row>
    <row r="116" spans="1:24" ht="30">
      <c r="A116" s="2" t="s">
        <v>355</v>
      </c>
      <c r="B116" s="3" t="s">
        <v>387</v>
      </c>
      <c r="C116" s="3" t="s">
        <v>197</v>
      </c>
      <c r="D116" s="13" t="s">
        <v>430</v>
      </c>
      <c r="E116" s="2" t="s">
        <v>428</v>
      </c>
      <c r="F116" s="13">
        <v>7</v>
      </c>
      <c r="G116" s="13"/>
      <c r="H116" s="13">
        <v>2012</v>
      </c>
      <c r="I116" s="13">
        <v>2019</v>
      </c>
      <c r="J116" s="14">
        <v>4.2916507261251944</v>
      </c>
      <c r="K116" s="14">
        <v>3.2160476716314426</v>
      </c>
      <c r="L116" s="13">
        <v>22.09</v>
      </c>
      <c r="M116" s="13">
        <v>0</v>
      </c>
      <c r="N116" s="13">
        <v>9</v>
      </c>
      <c r="O116" s="13"/>
      <c r="P116" s="13">
        <v>2030</v>
      </c>
      <c r="Q116" s="13" t="s">
        <v>438</v>
      </c>
      <c r="R116" s="4" t="s">
        <v>438</v>
      </c>
      <c r="S116" s="13">
        <v>1</v>
      </c>
      <c r="T116" s="13">
        <v>11</v>
      </c>
      <c r="U116" s="13"/>
      <c r="V116" s="28">
        <v>11.7</v>
      </c>
      <c r="W116" s="2" t="s">
        <v>10</v>
      </c>
      <c r="X116" s="16" t="s">
        <v>577</v>
      </c>
    </row>
    <row r="117" spans="1:24" ht="60">
      <c r="A117" s="2" t="s">
        <v>359</v>
      </c>
      <c r="B117" s="3" t="s">
        <v>440</v>
      </c>
      <c r="C117" s="3" t="s">
        <v>134</v>
      </c>
      <c r="D117" s="13" t="s">
        <v>449</v>
      </c>
      <c r="E117" s="2" t="s">
        <v>66</v>
      </c>
      <c r="F117" s="13">
        <v>12</v>
      </c>
      <c r="G117" s="13"/>
      <c r="H117" s="13">
        <v>2006</v>
      </c>
      <c r="I117" s="13">
        <v>2018</v>
      </c>
      <c r="J117" s="14">
        <v>7.8</v>
      </c>
      <c r="K117" s="14">
        <v>7.2</v>
      </c>
      <c r="L117" s="13">
        <v>8.9</v>
      </c>
      <c r="M117" s="13">
        <v>6</v>
      </c>
      <c r="N117" s="13">
        <v>7</v>
      </c>
      <c r="O117" s="13"/>
      <c r="P117" s="13">
        <v>2030</v>
      </c>
      <c r="Q117" s="13" t="s">
        <v>438</v>
      </c>
      <c r="R117" s="4" t="s">
        <v>432</v>
      </c>
      <c r="S117" s="13">
        <v>1</v>
      </c>
      <c r="T117" s="13">
        <v>14</v>
      </c>
      <c r="U117" s="13"/>
      <c r="V117" s="28">
        <v>14.3</v>
      </c>
      <c r="W117" s="2" t="s">
        <v>174</v>
      </c>
      <c r="X117" s="16" t="s">
        <v>578</v>
      </c>
    </row>
    <row r="118" spans="1:24" ht="60">
      <c r="A118" s="2" t="s">
        <v>361</v>
      </c>
      <c r="B118" s="3" t="s">
        <v>442</v>
      </c>
      <c r="C118" s="3" t="s">
        <v>134</v>
      </c>
      <c r="D118" s="13" t="s">
        <v>449</v>
      </c>
      <c r="E118" s="2" t="s">
        <v>66</v>
      </c>
      <c r="F118" s="13">
        <v>12</v>
      </c>
      <c r="G118" s="13"/>
      <c r="H118" s="13">
        <v>2006</v>
      </c>
      <c r="I118" s="13">
        <v>2018</v>
      </c>
      <c r="J118" s="14">
        <v>7.9</v>
      </c>
      <c r="K118" s="12">
        <v>0</v>
      </c>
      <c r="L118" s="13">
        <v>8.9</v>
      </c>
      <c r="M118" s="13">
        <v>6</v>
      </c>
      <c r="N118" s="13">
        <v>7</v>
      </c>
      <c r="O118" s="13"/>
      <c r="P118" s="13">
        <v>2030</v>
      </c>
      <c r="Q118" s="13" t="s">
        <v>438</v>
      </c>
      <c r="R118" s="4" t="s">
        <v>432</v>
      </c>
      <c r="S118" s="13">
        <v>1</v>
      </c>
      <c r="T118" s="13">
        <v>14</v>
      </c>
      <c r="U118" s="13"/>
      <c r="V118" s="28">
        <v>14.3</v>
      </c>
      <c r="W118" s="2" t="s">
        <v>175</v>
      </c>
      <c r="X118" s="16" t="s">
        <v>579</v>
      </c>
    </row>
    <row r="119" spans="1:24" ht="42.75" customHeight="1">
      <c r="A119" s="2" t="s">
        <v>363</v>
      </c>
      <c r="B119" s="3" t="s">
        <v>177</v>
      </c>
      <c r="C119" s="3" t="s">
        <v>181</v>
      </c>
      <c r="D119" s="13" t="s">
        <v>422</v>
      </c>
      <c r="E119" s="2" t="s">
        <v>66</v>
      </c>
      <c r="F119" s="13">
        <v>8</v>
      </c>
      <c r="G119" s="13"/>
      <c r="H119" s="13">
        <v>2010</v>
      </c>
      <c r="I119" s="13">
        <v>2018</v>
      </c>
      <c r="J119" s="14">
        <v>1.2506765064469756</v>
      </c>
      <c r="K119" s="14">
        <v>1.2394555823455193</v>
      </c>
      <c r="L119" s="13">
        <v>100</v>
      </c>
      <c r="M119" s="13">
        <v>0</v>
      </c>
      <c r="N119" s="12">
        <v>1.2305885466009203</v>
      </c>
      <c r="O119" s="4"/>
      <c r="P119" s="13">
        <v>2030</v>
      </c>
      <c r="Q119" s="13" t="s">
        <v>438</v>
      </c>
      <c r="R119" s="4" t="s">
        <v>438</v>
      </c>
      <c r="S119" s="13">
        <v>1</v>
      </c>
      <c r="T119" s="13">
        <v>15</v>
      </c>
      <c r="U119" s="13"/>
      <c r="V119" s="28">
        <v>15.1</v>
      </c>
      <c r="W119" s="2" t="s">
        <v>31</v>
      </c>
      <c r="X119" s="16" t="s">
        <v>580</v>
      </c>
    </row>
    <row r="120" spans="1:24" ht="45" customHeight="1">
      <c r="A120" s="2" t="s">
        <v>367</v>
      </c>
      <c r="B120" s="3" t="s">
        <v>180</v>
      </c>
      <c r="C120" s="3" t="s">
        <v>181</v>
      </c>
      <c r="D120" s="13" t="s">
        <v>422</v>
      </c>
      <c r="E120" s="2" t="s">
        <v>66</v>
      </c>
      <c r="F120" s="13">
        <v>3</v>
      </c>
      <c r="G120" s="13"/>
      <c r="H120" s="13">
        <v>2015</v>
      </c>
      <c r="I120" s="13">
        <v>2018</v>
      </c>
      <c r="J120" s="14">
        <v>0.35564926774897354</v>
      </c>
      <c r="K120" s="14">
        <v>0.2621236271101407</v>
      </c>
      <c r="L120" s="13">
        <v>100</v>
      </c>
      <c r="M120" s="13">
        <v>0</v>
      </c>
      <c r="N120" s="13">
        <f>0.26/2</f>
        <v>0.13</v>
      </c>
      <c r="O120" s="13"/>
      <c r="P120" s="13">
        <v>2030</v>
      </c>
      <c r="Q120" s="13" t="s">
        <v>438</v>
      </c>
      <c r="R120" s="4" t="s">
        <v>438</v>
      </c>
      <c r="S120" s="13">
        <v>1</v>
      </c>
      <c r="T120" s="13">
        <v>15</v>
      </c>
      <c r="U120" s="13"/>
      <c r="V120" s="28">
        <v>15.3</v>
      </c>
      <c r="W120" s="2" t="s">
        <v>31</v>
      </c>
      <c r="X120" s="16" t="s">
        <v>581</v>
      </c>
    </row>
    <row r="121" spans="1:24" ht="35.25" customHeight="1">
      <c r="A121" s="2" t="s">
        <v>368</v>
      </c>
      <c r="B121" s="3" t="s">
        <v>182</v>
      </c>
      <c r="C121" s="3" t="s">
        <v>183</v>
      </c>
      <c r="D121" s="13" t="s">
        <v>423</v>
      </c>
      <c r="E121" s="2" t="s">
        <v>66</v>
      </c>
      <c r="F121" s="13">
        <v>8</v>
      </c>
      <c r="G121" s="13"/>
      <c r="H121" s="13">
        <v>2010</v>
      </c>
      <c r="I121" s="13">
        <v>2018</v>
      </c>
      <c r="J121" s="14">
        <v>901.11</v>
      </c>
      <c r="K121" s="14">
        <v>89.04</v>
      </c>
      <c r="L121" s="13">
        <v>1000</v>
      </c>
      <c r="M121" s="13">
        <v>0</v>
      </c>
      <c r="N121" s="4">
        <v>89.04</v>
      </c>
      <c r="O121" s="13"/>
      <c r="P121" s="13">
        <v>2030</v>
      </c>
      <c r="Q121" s="13" t="s">
        <v>438</v>
      </c>
      <c r="R121" s="4" t="s">
        <v>438</v>
      </c>
      <c r="S121" s="13">
        <v>1</v>
      </c>
      <c r="T121" s="13">
        <v>15</v>
      </c>
      <c r="U121" s="13"/>
      <c r="V121" s="28">
        <v>15.4</v>
      </c>
      <c r="W121" s="2" t="s">
        <v>31</v>
      </c>
      <c r="X121" s="16" t="s">
        <v>582</v>
      </c>
    </row>
    <row r="122" spans="1:24">
      <c r="A122" s="2" t="s">
        <v>369</v>
      </c>
      <c r="B122" s="3" t="s">
        <v>407</v>
      </c>
      <c r="C122" s="9" t="s">
        <v>421</v>
      </c>
      <c r="D122" s="13" t="s">
        <v>422</v>
      </c>
      <c r="E122" s="25" t="s">
        <v>66</v>
      </c>
      <c r="F122" s="13">
        <v>8</v>
      </c>
      <c r="G122" s="13"/>
      <c r="H122" s="13">
        <v>2012</v>
      </c>
      <c r="I122" s="13">
        <v>2020</v>
      </c>
      <c r="J122" s="14">
        <v>40.265270000000001</v>
      </c>
      <c r="K122" s="14">
        <v>27.812080000000002</v>
      </c>
      <c r="L122" s="13">
        <v>100</v>
      </c>
      <c r="M122" s="13">
        <v>0</v>
      </c>
      <c r="N122" s="13">
        <f>27.8/2</f>
        <v>13.9</v>
      </c>
      <c r="O122" s="13"/>
      <c r="P122" s="13">
        <v>2030</v>
      </c>
      <c r="Q122" s="13" t="s">
        <v>438</v>
      </c>
      <c r="R122" s="4" t="s">
        <v>438</v>
      </c>
      <c r="S122" s="13">
        <v>1</v>
      </c>
      <c r="T122" s="13">
        <v>16</v>
      </c>
      <c r="U122" s="13"/>
      <c r="V122" s="28">
        <v>16.100000000000001</v>
      </c>
      <c r="W122" s="2" t="s">
        <v>10</v>
      </c>
      <c r="X122" s="16" t="s">
        <v>583</v>
      </c>
    </row>
    <row r="123" spans="1:24" ht="45">
      <c r="A123" s="2" t="s">
        <v>370</v>
      </c>
      <c r="B123" s="3" t="s">
        <v>408</v>
      </c>
      <c r="C123" s="9" t="s">
        <v>421</v>
      </c>
      <c r="D123" s="13" t="s">
        <v>422</v>
      </c>
      <c r="E123" s="25" t="s">
        <v>66</v>
      </c>
      <c r="F123" s="13">
        <v>8</v>
      </c>
      <c r="G123" s="13"/>
      <c r="H123" s="13">
        <v>2012</v>
      </c>
      <c r="I123" s="13">
        <v>2020</v>
      </c>
      <c r="J123" s="14">
        <v>19.674420000000001</v>
      </c>
      <c r="K123" s="14">
        <v>10.09653</v>
      </c>
      <c r="L123" s="13">
        <v>100</v>
      </c>
      <c r="M123" s="13">
        <v>0</v>
      </c>
      <c r="N123" s="13">
        <f>12.2/2</f>
        <v>6.1</v>
      </c>
      <c r="O123" s="13"/>
      <c r="P123" s="13">
        <v>2030</v>
      </c>
      <c r="Q123" s="13" t="s">
        <v>438</v>
      </c>
      <c r="R123" s="4" t="s">
        <v>438</v>
      </c>
      <c r="S123" s="13">
        <v>1</v>
      </c>
      <c r="T123" s="13">
        <v>16</v>
      </c>
      <c r="U123" s="13"/>
      <c r="V123" s="28">
        <v>16.100000000000001</v>
      </c>
      <c r="W123" s="2" t="s">
        <v>10</v>
      </c>
      <c r="X123" s="16" t="s">
        <v>584</v>
      </c>
    </row>
    <row r="124" spans="1:24" ht="45">
      <c r="A124" s="2" t="s">
        <v>371</v>
      </c>
      <c r="B124" s="3" t="s">
        <v>439</v>
      </c>
      <c r="C124" s="9" t="s">
        <v>421</v>
      </c>
      <c r="D124" s="13" t="s">
        <v>422</v>
      </c>
      <c r="E124" s="25" t="s">
        <v>66</v>
      </c>
      <c r="F124" s="13">
        <v>7</v>
      </c>
      <c r="G124" s="13"/>
      <c r="H124" s="13">
        <v>2013</v>
      </c>
      <c r="I124" s="13">
        <v>2020</v>
      </c>
      <c r="J124" s="14">
        <v>8.9692499999999988</v>
      </c>
      <c r="K124" s="14">
        <v>4.2475100000000001</v>
      </c>
      <c r="L124" s="13">
        <v>100</v>
      </c>
      <c r="M124" s="13">
        <v>0</v>
      </c>
      <c r="N124" s="12">
        <f>5.7/2</f>
        <v>2.85</v>
      </c>
      <c r="O124" s="13"/>
      <c r="P124" s="13">
        <v>2030</v>
      </c>
      <c r="Q124" s="13" t="s">
        <v>438</v>
      </c>
      <c r="R124" s="4" t="s">
        <v>438</v>
      </c>
      <c r="S124" s="13">
        <v>1</v>
      </c>
      <c r="T124" s="13">
        <v>16</v>
      </c>
      <c r="U124" s="13"/>
      <c r="V124" s="28">
        <v>16.100000000000001</v>
      </c>
      <c r="W124" s="2" t="s">
        <v>10</v>
      </c>
      <c r="X124" s="16" t="s">
        <v>585</v>
      </c>
    </row>
    <row r="125" spans="1:24">
      <c r="A125" s="2" t="s">
        <v>372</v>
      </c>
      <c r="B125" s="4" t="s">
        <v>164</v>
      </c>
      <c r="C125" s="3" t="s">
        <v>134</v>
      </c>
      <c r="D125" s="13" t="s">
        <v>424</v>
      </c>
      <c r="E125" s="2" t="s">
        <v>66</v>
      </c>
      <c r="F125" s="13">
        <v>7</v>
      </c>
      <c r="G125" s="13"/>
      <c r="H125" s="13">
        <v>2012</v>
      </c>
      <c r="I125" s="13">
        <v>2019</v>
      </c>
      <c r="J125" s="14">
        <v>7.7</v>
      </c>
      <c r="K125" s="14">
        <v>4.7</v>
      </c>
      <c r="L125" s="13">
        <v>100000</v>
      </c>
      <c r="M125" s="13">
        <v>0</v>
      </c>
      <c r="N125" s="13">
        <v>0</v>
      </c>
      <c r="O125" s="13"/>
      <c r="P125" s="13">
        <v>2030</v>
      </c>
      <c r="Q125" s="13" t="s">
        <v>438</v>
      </c>
      <c r="R125" s="4" t="s">
        <v>438</v>
      </c>
      <c r="S125" s="13">
        <v>1</v>
      </c>
      <c r="T125" s="13">
        <v>16</v>
      </c>
      <c r="U125" s="13"/>
      <c r="V125" s="96">
        <v>16.100000000000001</v>
      </c>
      <c r="W125" s="2" t="s">
        <v>12</v>
      </c>
      <c r="X125" s="13" t="s">
        <v>586</v>
      </c>
    </row>
    <row r="126" spans="1:24" ht="45">
      <c r="A126" s="2" t="s">
        <v>376</v>
      </c>
      <c r="B126" s="3" t="s">
        <v>165</v>
      </c>
      <c r="C126" s="3" t="s">
        <v>134</v>
      </c>
      <c r="D126" s="13" t="s">
        <v>422</v>
      </c>
      <c r="E126" s="2" t="s">
        <v>428</v>
      </c>
      <c r="F126" s="13">
        <v>6</v>
      </c>
      <c r="G126" s="13"/>
      <c r="H126" s="13">
        <v>2013</v>
      </c>
      <c r="I126" s="13">
        <v>2019</v>
      </c>
      <c r="J126" s="14">
        <v>40.700000000000003</v>
      </c>
      <c r="K126" s="14">
        <v>36.700000000000003</v>
      </c>
      <c r="L126" s="13">
        <v>100</v>
      </c>
      <c r="M126" s="13">
        <v>0</v>
      </c>
      <c r="N126" s="13">
        <f>37.3*0.5+37.3</f>
        <v>55.949999999999996</v>
      </c>
      <c r="O126" s="13"/>
      <c r="P126" s="13">
        <v>2030</v>
      </c>
      <c r="Q126" s="13" t="s">
        <v>438</v>
      </c>
      <c r="R126" s="4" t="s">
        <v>438</v>
      </c>
      <c r="S126" s="13">
        <v>1</v>
      </c>
      <c r="T126" s="13">
        <v>16</v>
      </c>
      <c r="U126" s="13"/>
      <c r="V126" s="96">
        <v>16.100000000000001</v>
      </c>
      <c r="W126" s="2" t="s">
        <v>12</v>
      </c>
      <c r="X126" s="16" t="s">
        <v>587</v>
      </c>
    </row>
    <row r="127" spans="1:24" ht="45">
      <c r="A127" s="2" t="s">
        <v>378</v>
      </c>
      <c r="B127" s="3" t="s">
        <v>166</v>
      </c>
      <c r="C127" s="3" t="s">
        <v>134</v>
      </c>
      <c r="D127" s="13" t="s">
        <v>422</v>
      </c>
      <c r="E127" s="2" t="s">
        <v>428</v>
      </c>
      <c r="F127" s="13">
        <v>9</v>
      </c>
      <c r="G127" s="13"/>
      <c r="H127" s="13">
        <v>2010</v>
      </c>
      <c r="I127" s="13">
        <v>2019</v>
      </c>
      <c r="J127" s="14">
        <v>18.3</v>
      </c>
      <c r="K127" s="14">
        <v>11.7</v>
      </c>
      <c r="L127" s="13">
        <v>100</v>
      </c>
      <c r="M127" s="13">
        <v>0</v>
      </c>
      <c r="N127" s="4">
        <v>36.6</v>
      </c>
      <c r="O127" s="13"/>
      <c r="P127" s="13">
        <v>2030</v>
      </c>
      <c r="Q127" s="13" t="s">
        <v>438</v>
      </c>
      <c r="R127" s="4" t="s">
        <v>432</v>
      </c>
      <c r="S127" s="13">
        <v>1</v>
      </c>
      <c r="T127" s="13">
        <v>16</v>
      </c>
      <c r="U127" s="13"/>
      <c r="V127" s="96">
        <v>16.3</v>
      </c>
      <c r="W127" s="2" t="s">
        <v>12</v>
      </c>
      <c r="X127" s="16" t="s">
        <v>588</v>
      </c>
    </row>
    <row r="128" spans="1:24" ht="45">
      <c r="A128" s="2" t="s">
        <v>379</v>
      </c>
      <c r="B128" s="3" t="s">
        <v>167</v>
      </c>
      <c r="C128" s="3" t="s">
        <v>134</v>
      </c>
      <c r="D128" s="13" t="s">
        <v>422</v>
      </c>
      <c r="E128" s="2" t="s">
        <v>66</v>
      </c>
      <c r="F128" s="13">
        <v>7</v>
      </c>
      <c r="G128" s="13"/>
      <c r="H128" s="13">
        <v>2012</v>
      </c>
      <c r="I128" s="13">
        <v>2019</v>
      </c>
      <c r="J128" s="14">
        <v>65.7</v>
      </c>
      <c r="K128" s="14">
        <v>38.4</v>
      </c>
      <c r="L128" s="13">
        <v>100</v>
      </c>
      <c r="M128" s="13">
        <v>0</v>
      </c>
      <c r="N128" s="13">
        <f>38.4/2</f>
        <v>19.2</v>
      </c>
      <c r="O128" s="13"/>
      <c r="P128" s="13">
        <v>2030</v>
      </c>
      <c r="Q128" s="13" t="s">
        <v>438</v>
      </c>
      <c r="R128" s="4" t="s">
        <v>432</v>
      </c>
      <c r="S128" s="13">
        <v>1</v>
      </c>
      <c r="T128" s="13">
        <v>16</v>
      </c>
      <c r="U128" s="13"/>
      <c r="V128" s="96">
        <v>16.3</v>
      </c>
      <c r="W128" s="2" t="s">
        <v>12</v>
      </c>
      <c r="X128" s="16" t="s">
        <v>589</v>
      </c>
    </row>
    <row r="129" spans="1:24" ht="120">
      <c r="A129" s="2" t="s">
        <v>380</v>
      </c>
      <c r="B129" s="3" t="s">
        <v>592</v>
      </c>
      <c r="C129" s="3" t="s">
        <v>134</v>
      </c>
      <c r="D129" s="13" t="s">
        <v>422</v>
      </c>
      <c r="E129" s="2" t="s">
        <v>66</v>
      </c>
      <c r="F129" s="13">
        <v>15</v>
      </c>
      <c r="G129" s="13"/>
      <c r="H129" s="13">
        <v>2004</v>
      </c>
      <c r="I129" s="13">
        <v>2019</v>
      </c>
      <c r="J129" s="14">
        <v>8.6</v>
      </c>
      <c r="K129" s="12">
        <v>2.7</v>
      </c>
      <c r="L129" s="13">
        <v>100</v>
      </c>
      <c r="M129" s="13">
        <v>0</v>
      </c>
      <c r="N129" s="13">
        <v>0</v>
      </c>
      <c r="O129" s="13"/>
      <c r="P129" s="13">
        <v>2030</v>
      </c>
      <c r="Q129" s="13" t="s">
        <v>438</v>
      </c>
      <c r="R129" s="4" t="s">
        <v>438</v>
      </c>
      <c r="S129" s="13">
        <v>1</v>
      </c>
      <c r="T129" s="13">
        <v>16</v>
      </c>
      <c r="U129" s="13"/>
      <c r="V129" s="96">
        <v>16.5</v>
      </c>
      <c r="W129" s="2" t="s">
        <v>10</v>
      </c>
      <c r="X129" s="16" t="s">
        <v>590</v>
      </c>
    </row>
  </sheetData>
  <phoneticPr fontId="71"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2AC09-18CB-41D8-B080-41E72785B4D6}">
  <dimension ref="A1:AB193"/>
  <sheetViews>
    <sheetView zoomScale="120" zoomScaleNormal="120" workbookViewId="0">
      <pane xSplit="2" ySplit="1" topLeftCell="M152" activePane="bottomRight" state="frozen"/>
      <selection pane="topRight" activeCell="C1" sqref="C1"/>
      <selection pane="bottomLeft" activeCell="A5" sqref="A5"/>
      <selection pane="bottomRight" activeCell="A175" sqref="A175"/>
    </sheetView>
  </sheetViews>
  <sheetFormatPr baseColWidth="10" defaultColWidth="11.5" defaultRowHeight="14"/>
  <cols>
    <col min="1" max="1" width="11.5" style="1"/>
    <col min="2" max="2" width="49" style="1" customWidth="1"/>
    <col min="3" max="7" width="14.1640625" style="95" customWidth="1"/>
    <col min="8" max="10" width="10.83203125" style="95" customWidth="1"/>
    <col min="11" max="11" width="11" style="95" bestFit="1" customWidth="1"/>
    <col min="12" max="12" width="9.1640625" style="95" bestFit="1" customWidth="1"/>
    <col min="13" max="13" width="8.5" style="95" customWidth="1"/>
    <col min="14" max="14" width="10" style="95" customWidth="1"/>
    <col min="15" max="15" width="10.6640625" style="95" customWidth="1"/>
    <col min="16" max="16" width="10.83203125" style="95" customWidth="1"/>
    <col min="17" max="18" width="11" style="95" bestFit="1" customWidth="1"/>
    <col min="19" max="19" width="9.6640625" style="95" customWidth="1"/>
    <col min="20" max="21" width="10.5" style="95" customWidth="1"/>
    <col min="22" max="22" width="12.33203125" style="95" customWidth="1"/>
    <col min="23" max="23" width="11.33203125" style="95" customWidth="1"/>
    <col min="24" max="24" width="12.1640625" style="95" customWidth="1"/>
    <col min="25" max="25" width="14.83203125" style="95" customWidth="1"/>
    <col min="26" max="26" width="13" style="95" customWidth="1"/>
    <col min="27" max="27" width="15" style="95" bestFit="1" customWidth="1"/>
    <col min="28" max="28" width="10.5" style="95" customWidth="1"/>
    <col min="29" max="16384" width="11.5" style="1"/>
  </cols>
  <sheetData>
    <row r="1" spans="1:28" ht="15">
      <c r="A1" s="30" t="s">
        <v>3</v>
      </c>
      <c r="B1" s="30" t="s">
        <v>4</v>
      </c>
      <c r="C1" s="36">
        <v>1995</v>
      </c>
      <c r="D1" s="36">
        <v>1996</v>
      </c>
      <c r="E1" s="36">
        <v>1997</v>
      </c>
      <c r="F1" s="36">
        <v>1998</v>
      </c>
      <c r="G1" s="36">
        <v>1999</v>
      </c>
      <c r="H1" s="36">
        <v>2000</v>
      </c>
      <c r="I1" s="36">
        <v>2001</v>
      </c>
      <c r="J1" s="36">
        <v>2002</v>
      </c>
      <c r="K1" s="36">
        <v>2003</v>
      </c>
      <c r="L1" s="36">
        <v>2004</v>
      </c>
      <c r="M1" s="36">
        <v>2005</v>
      </c>
      <c r="N1" s="36">
        <v>2006</v>
      </c>
      <c r="O1" s="36">
        <v>2007</v>
      </c>
      <c r="P1" s="36">
        <v>2008</v>
      </c>
      <c r="Q1" s="36">
        <v>2009</v>
      </c>
      <c r="R1" s="36">
        <v>2010</v>
      </c>
      <c r="S1" s="36">
        <v>2011</v>
      </c>
      <c r="T1" s="36">
        <v>2012</v>
      </c>
      <c r="U1" s="36">
        <v>2013</v>
      </c>
      <c r="V1" s="36">
        <v>2014</v>
      </c>
      <c r="W1" s="36">
        <v>2015</v>
      </c>
      <c r="X1" s="36">
        <v>2016</v>
      </c>
      <c r="Y1" s="36">
        <v>2017</v>
      </c>
      <c r="Z1" s="36">
        <v>2018</v>
      </c>
      <c r="AA1" s="36">
        <v>2019</v>
      </c>
      <c r="AB1" s="36">
        <v>2020</v>
      </c>
    </row>
    <row r="2" spans="1:28" ht="15">
      <c r="A2" s="2" t="s">
        <v>199</v>
      </c>
      <c r="B2" s="3" t="s">
        <v>8</v>
      </c>
      <c r="C2" s="8"/>
      <c r="D2" s="8"/>
      <c r="E2" s="8"/>
      <c r="F2" s="8"/>
      <c r="G2" s="8"/>
      <c r="H2" s="23"/>
      <c r="I2" s="23"/>
      <c r="J2" s="23"/>
      <c r="K2" s="23"/>
      <c r="L2" s="23"/>
      <c r="M2" s="23"/>
      <c r="N2" s="23"/>
      <c r="O2" s="23">
        <v>0.9</v>
      </c>
      <c r="P2" s="23">
        <v>1</v>
      </c>
      <c r="Q2" s="37">
        <v>0.72618439127814538</v>
      </c>
      <c r="R2" s="37">
        <v>0.84641647710588364</v>
      </c>
      <c r="S2" s="37">
        <v>0.51097999999999999</v>
      </c>
      <c r="T2" s="37">
        <v>0.69036291977192765</v>
      </c>
      <c r="U2" s="37">
        <v>0.16026120692746243</v>
      </c>
      <c r="V2" s="37">
        <v>0.17922861497269965</v>
      </c>
      <c r="W2" s="37">
        <v>0.3408065521825081</v>
      </c>
      <c r="X2" s="37">
        <v>0.17486099861123325</v>
      </c>
      <c r="Y2" s="37">
        <v>0.65108216809307129</v>
      </c>
      <c r="Z2" s="37">
        <v>0.23156119149819973</v>
      </c>
      <c r="AA2" s="37">
        <v>0.44859624199986031</v>
      </c>
      <c r="AB2" s="38">
        <v>2.71</v>
      </c>
    </row>
    <row r="3" spans="1:28" ht="15">
      <c r="A3" s="2" t="s">
        <v>200</v>
      </c>
      <c r="B3" s="3" t="s">
        <v>13</v>
      </c>
      <c r="C3" s="8"/>
      <c r="D3" s="8"/>
      <c r="E3" s="8"/>
      <c r="F3" s="8"/>
      <c r="G3" s="8"/>
      <c r="H3" s="23"/>
      <c r="I3" s="23"/>
      <c r="J3" s="23"/>
      <c r="K3" s="23"/>
      <c r="L3" s="23"/>
      <c r="M3" s="23"/>
      <c r="N3" s="23"/>
      <c r="O3" s="23">
        <v>25.1</v>
      </c>
      <c r="P3" s="23">
        <v>21.7</v>
      </c>
      <c r="Q3" s="39">
        <v>16.104297454593059</v>
      </c>
      <c r="R3" s="39">
        <v>15.840409502908892</v>
      </c>
      <c r="S3" s="40">
        <v>15.639200000000001</v>
      </c>
      <c r="T3" s="40">
        <v>14.541550000000001</v>
      </c>
      <c r="U3" s="40">
        <v>12.830769569954466</v>
      </c>
      <c r="V3" s="40">
        <v>11.782214896158008</v>
      </c>
      <c r="W3" s="40">
        <v>10.95287733362246</v>
      </c>
      <c r="X3" s="40">
        <v>10.998219397859334</v>
      </c>
      <c r="Y3" s="40">
        <v>13.294880043382156</v>
      </c>
      <c r="Z3" s="40">
        <v>13.127340442365171</v>
      </c>
      <c r="AA3" s="40">
        <v>14.199567052775848</v>
      </c>
      <c r="AB3" s="41">
        <v>26.63</v>
      </c>
    </row>
    <row r="4" spans="1:28" ht="15">
      <c r="A4" s="2" t="s">
        <v>201</v>
      </c>
      <c r="B4" s="3" t="s">
        <v>11</v>
      </c>
      <c r="C4" s="8"/>
      <c r="D4" s="8"/>
      <c r="E4" s="8"/>
      <c r="F4" s="8"/>
      <c r="G4" s="8"/>
      <c r="H4" s="23"/>
      <c r="I4" s="23"/>
      <c r="J4" s="23"/>
      <c r="K4" s="23"/>
      <c r="L4" s="23"/>
      <c r="M4" s="23"/>
      <c r="N4" s="23"/>
      <c r="O4" s="23"/>
      <c r="P4" s="23"/>
      <c r="Q4" s="39">
        <v>11.991123327059743</v>
      </c>
      <c r="R4" s="39">
        <v>9.785004184462224</v>
      </c>
      <c r="S4" s="39">
        <v>10.965757234305089</v>
      </c>
      <c r="T4" s="39">
        <v>9.5272559492380875</v>
      </c>
      <c r="U4" s="39">
        <v>9.2769195030842599</v>
      </c>
      <c r="V4" s="39">
        <v>9.6362110170511421</v>
      </c>
      <c r="W4" s="39">
        <v>8.4150988697245772</v>
      </c>
      <c r="X4" s="39">
        <v>8.2421405265468231</v>
      </c>
      <c r="Y4" s="39">
        <v>8.224004847991889</v>
      </c>
      <c r="Z4" s="39">
        <v>8.4165677112587147</v>
      </c>
      <c r="AA4" s="39">
        <v>8.4319068611147898</v>
      </c>
      <c r="AB4" s="42">
        <v>9.08</v>
      </c>
    </row>
    <row r="5" spans="1:28" ht="15">
      <c r="A5" s="2" t="s">
        <v>202</v>
      </c>
      <c r="B5" s="3" t="s">
        <v>11</v>
      </c>
      <c r="C5" s="8"/>
      <c r="D5" s="8"/>
      <c r="E5" s="8"/>
      <c r="F5" s="8"/>
      <c r="G5" s="8"/>
      <c r="H5" s="23"/>
      <c r="I5" s="23"/>
      <c r="J5" s="23"/>
      <c r="K5" s="23"/>
      <c r="L5" s="23"/>
      <c r="M5" s="23"/>
      <c r="N5" s="23"/>
      <c r="O5" s="23"/>
      <c r="P5" s="23"/>
      <c r="Q5" s="39">
        <v>11.946984421411678</v>
      </c>
      <c r="R5" s="39">
        <v>9.69343699319362</v>
      </c>
      <c r="S5" s="39">
        <v>11.123649422429812</v>
      </c>
      <c r="T5" s="39">
        <v>9.6343692973256516</v>
      </c>
      <c r="U5" s="39">
        <v>9.4481432516884549</v>
      </c>
      <c r="V5" s="39">
        <v>9.6012517174833771</v>
      </c>
      <c r="W5" s="39">
        <v>8.3659017780180882</v>
      </c>
      <c r="X5" s="39">
        <v>8.3852711332745535</v>
      </c>
      <c r="Y5" s="39">
        <v>8.0698743890978033</v>
      </c>
      <c r="Z5" s="39">
        <v>8.7161395429578992</v>
      </c>
      <c r="AA5" s="39">
        <v>8.8051078478939644</v>
      </c>
      <c r="AB5" s="42">
        <v>9.08</v>
      </c>
    </row>
    <row r="6" spans="1:28" ht="30">
      <c r="A6" s="2" t="s">
        <v>203</v>
      </c>
      <c r="B6" s="3" t="s">
        <v>14</v>
      </c>
      <c r="C6" s="8"/>
      <c r="D6" s="8"/>
      <c r="E6" s="8"/>
      <c r="F6" s="8"/>
      <c r="G6" s="8"/>
      <c r="H6" s="23"/>
      <c r="I6" s="23"/>
      <c r="J6" s="23"/>
      <c r="K6" s="23"/>
      <c r="L6" s="23"/>
      <c r="M6" s="23"/>
      <c r="N6" s="23"/>
      <c r="O6" s="23"/>
      <c r="P6" s="23"/>
      <c r="Q6" s="43">
        <v>47.732192445348126</v>
      </c>
      <c r="R6" s="43">
        <v>46.55877391220023</v>
      </c>
      <c r="S6" s="43">
        <v>52.979146097117564</v>
      </c>
      <c r="T6" s="43">
        <v>49.662878015812645</v>
      </c>
      <c r="U6" s="43">
        <v>47.804731462079083</v>
      </c>
      <c r="V6" s="43">
        <v>46.566670180645275</v>
      </c>
      <c r="W6" s="43">
        <v>38.369765331437719</v>
      </c>
      <c r="X6" s="43">
        <v>47.971638992649311</v>
      </c>
      <c r="Y6" s="43">
        <v>48.926333314372428</v>
      </c>
      <c r="Z6" s="43">
        <v>52.384494291824318</v>
      </c>
      <c r="AA6" s="43">
        <v>56.957700616721986</v>
      </c>
      <c r="AB6" s="43">
        <v>32.700000000000003</v>
      </c>
    </row>
    <row r="7" spans="1:28" ht="30">
      <c r="A7" s="2" t="s">
        <v>204</v>
      </c>
      <c r="B7" s="3" t="s">
        <v>129</v>
      </c>
      <c r="C7" s="8"/>
      <c r="D7" s="8"/>
      <c r="E7" s="8"/>
      <c r="F7" s="8"/>
      <c r="G7" s="8"/>
      <c r="H7" s="32"/>
      <c r="I7" s="32"/>
      <c r="J7" s="32"/>
      <c r="K7" s="32"/>
      <c r="L7" s="32"/>
      <c r="M7" s="32"/>
      <c r="N7" s="32"/>
      <c r="O7" s="23">
        <v>33.5</v>
      </c>
      <c r="P7" s="23">
        <v>33.299999999999997</v>
      </c>
      <c r="Q7" s="23">
        <v>34.9</v>
      </c>
      <c r="R7" s="23">
        <v>35.9</v>
      </c>
      <c r="S7" s="23">
        <v>37.299999999999997</v>
      </c>
      <c r="T7" s="23">
        <v>39.6</v>
      </c>
      <c r="U7" s="23">
        <v>38.1</v>
      </c>
      <c r="V7" s="23">
        <v>41.3</v>
      </c>
      <c r="W7" s="23">
        <v>39.799999999999997</v>
      </c>
      <c r="X7" s="23">
        <v>39.799999999999997</v>
      </c>
      <c r="Y7" s="23">
        <v>41.9</v>
      </c>
      <c r="Z7" s="23">
        <v>41.9</v>
      </c>
      <c r="AA7" s="23">
        <v>41.1</v>
      </c>
      <c r="AB7" s="44">
        <v>40.770000000000003</v>
      </c>
    </row>
    <row r="8" spans="1:28" ht="30">
      <c r="A8" s="2" t="s">
        <v>205</v>
      </c>
      <c r="B8" s="3" t="s">
        <v>129</v>
      </c>
      <c r="C8" s="8"/>
      <c r="D8" s="8"/>
      <c r="E8" s="8"/>
      <c r="F8" s="8"/>
      <c r="G8" s="8"/>
      <c r="H8" s="32"/>
      <c r="I8" s="32"/>
      <c r="J8" s="32"/>
      <c r="K8" s="32"/>
      <c r="L8" s="32"/>
      <c r="M8" s="32"/>
      <c r="N8" s="32"/>
      <c r="O8" s="23">
        <v>33.799999999999997</v>
      </c>
      <c r="P8" s="23">
        <v>33.700000000000003</v>
      </c>
      <c r="Q8" s="23">
        <v>35.799999999999997</v>
      </c>
      <c r="R8" s="23">
        <v>36.6</v>
      </c>
      <c r="S8" s="23">
        <v>37.4</v>
      </c>
      <c r="T8" s="23">
        <v>39.6</v>
      </c>
      <c r="U8" s="23">
        <v>38.6</v>
      </c>
      <c r="V8" s="23">
        <v>41.6</v>
      </c>
      <c r="W8" s="23">
        <v>40.200000000000003</v>
      </c>
      <c r="X8" s="23">
        <v>40.200000000000003</v>
      </c>
      <c r="Y8" s="23">
        <v>42.4</v>
      </c>
      <c r="Z8" s="23">
        <v>42.3</v>
      </c>
      <c r="AA8" s="23">
        <v>41.5</v>
      </c>
      <c r="AB8" s="44">
        <v>41.01</v>
      </c>
    </row>
    <row r="9" spans="1:28" ht="15">
      <c r="A9" s="2" t="s">
        <v>206</v>
      </c>
      <c r="B9" s="3" t="s">
        <v>15</v>
      </c>
      <c r="C9" s="8"/>
      <c r="D9" s="8"/>
      <c r="E9" s="8"/>
      <c r="F9" s="8"/>
      <c r="G9" s="8"/>
      <c r="H9" s="23"/>
      <c r="I9" s="23"/>
      <c r="J9" s="23"/>
      <c r="K9" s="23"/>
      <c r="L9" s="23"/>
      <c r="M9" s="23"/>
      <c r="N9" s="23"/>
      <c r="O9" s="23"/>
      <c r="P9" s="45">
        <v>27.759555678794481</v>
      </c>
      <c r="Q9" s="45">
        <v>29.494659350018164</v>
      </c>
      <c r="R9" s="45">
        <v>29.719773669176284</v>
      </c>
      <c r="S9" s="45">
        <v>30.613160558624447</v>
      </c>
      <c r="T9" s="45">
        <v>33.51745909802456</v>
      </c>
      <c r="U9" s="45">
        <v>33.326634697211745</v>
      </c>
      <c r="V9" s="45">
        <v>34.451988743014887</v>
      </c>
      <c r="W9" s="46">
        <v>35.009803709582812</v>
      </c>
      <c r="X9" s="46">
        <v>34.106096908354004</v>
      </c>
      <c r="Y9" s="46">
        <v>34.831293730273444</v>
      </c>
      <c r="Z9" s="46">
        <v>32.81646672188252</v>
      </c>
      <c r="AA9" s="46">
        <v>33.067511267849042</v>
      </c>
      <c r="AB9" s="46">
        <v>33.82</v>
      </c>
    </row>
    <row r="10" spans="1:28" ht="15">
      <c r="A10" s="2" t="s">
        <v>207</v>
      </c>
      <c r="B10" s="3" t="s">
        <v>16</v>
      </c>
      <c r="C10" s="8"/>
      <c r="D10" s="8"/>
      <c r="E10" s="8"/>
      <c r="F10" s="8"/>
      <c r="G10" s="8"/>
      <c r="H10" s="23"/>
      <c r="I10" s="23"/>
      <c r="J10" s="23"/>
      <c r="K10" s="23"/>
      <c r="L10" s="23"/>
      <c r="M10" s="23"/>
      <c r="N10" s="23"/>
      <c r="O10" s="23"/>
      <c r="P10" s="45">
        <v>8.8399930056854092</v>
      </c>
      <c r="Q10" s="45">
        <v>10.867447583694146</v>
      </c>
      <c r="R10" s="45">
        <v>12.322889015961556</v>
      </c>
      <c r="S10" s="45">
        <v>12.523101276541279</v>
      </c>
      <c r="T10" s="45">
        <v>11.236233285532599</v>
      </c>
      <c r="U10" s="45">
        <v>16.347667281834092</v>
      </c>
      <c r="V10" s="45">
        <v>19.489861352400279</v>
      </c>
      <c r="W10" s="46">
        <v>23.701908777476511</v>
      </c>
      <c r="X10" s="46">
        <v>27.121648644254496</v>
      </c>
      <c r="Y10" s="46">
        <v>27.81694741766098</v>
      </c>
      <c r="Z10" s="46">
        <v>28.824118176257688</v>
      </c>
      <c r="AA10" s="46">
        <v>30.775345762392103</v>
      </c>
      <c r="AB10" s="46">
        <v>34.6</v>
      </c>
    </row>
    <row r="11" spans="1:28" ht="30">
      <c r="A11" s="2" t="s">
        <v>419</v>
      </c>
      <c r="B11" s="3" t="s">
        <v>130</v>
      </c>
      <c r="C11" s="8"/>
      <c r="D11" s="8"/>
      <c r="E11" s="8"/>
      <c r="F11" s="8"/>
      <c r="G11" s="8"/>
      <c r="H11" s="23"/>
      <c r="I11" s="23"/>
      <c r="J11" s="23"/>
      <c r="K11" s="23"/>
      <c r="L11" s="23"/>
      <c r="M11" s="23"/>
      <c r="N11" s="23"/>
      <c r="O11" s="23"/>
      <c r="P11" s="45"/>
      <c r="Q11" s="45"/>
      <c r="R11" s="45"/>
      <c r="S11" s="45"/>
      <c r="T11" s="45"/>
      <c r="U11" s="23">
        <v>91.2</v>
      </c>
      <c r="V11" s="23">
        <v>91.5</v>
      </c>
      <c r="W11" s="23">
        <v>93.5</v>
      </c>
      <c r="X11" s="23">
        <v>95.3</v>
      </c>
      <c r="Y11" s="23">
        <v>93.9</v>
      </c>
      <c r="Z11" s="23">
        <v>95</v>
      </c>
      <c r="AA11" s="23">
        <v>95.7</v>
      </c>
      <c r="AB11" s="46">
        <v>97.09</v>
      </c>
    </row>
    <row r="12" spans="1:28" ht="15">
      <c r="A12" s="2" t="s">
        <v>208</v>
      </c>
      <c r="B12" s="3" t="s">
        <v>18</v>
      </c>
      <c r="C12" s="8"/>
      <c r="D12" s="8"/>
      <c r="E12" s="8"/>
      <c r="F12" s="8"/>
      <c r="G12" s="8"/>
      <c r="H12" s="23"/>
      <c r="I12" s="23"/>
      <c r="J12" s="23"/>
      <c r="K12" s="23"/>
      <c r="L12" s="23"/>
      <c r="M12" s="23"/>
      <c r="N12" s="23"/>
      <c r="O12" s="23"/>
      <c r="P12" s="8"/>
      <c r="Q12" s="45">
        <v>66</v>
      </c>
      <c r="R12" s="45">
        <v>66</v>
      </c>
      <c r="S12" s="45">
        <v>65.7</v>
      </c>
      <c r="T12" s="45">
        <v>67.900000000000006</v>
      </c>
      <c r="U12" s="45">
        <v>69.400000000000006</v>
      </c>
      <c r="V12" s="45">
        <v>68.3</v>
      </c>
      <c r="W12" s="45">
        <v>66.5</v>
      </c>
      <c r="X12" s="45">
        <v>64.2</v>
      </c>
      <c r="Y12" s="45">
        <v>65.7</v>
      </c>
      <c r="Z12" s="45">
        <v>65</v>
      </c>
      <c r="AA12" s="45">
        <v>66</v>
      </c>
      <c r="AB12" s="46">
        <v>68.290000000000006</v>
      </c>
    </row>
    <row r="13" spans="1:28" ht="30">
      <c r="A13" s="2" t="s">
        <v>209</v>
      </c>
      <c r="B13" s="3" t="s">
        <v>17</v>
      </c>
      <c r="C13" s="8"/>
      <c r="D13" s="8"/>
      <c r="E13" s="8"/>
      <c r="F13" s="8"/>
      <c r="G13" s="8"/>
      <c r="H13" s="23"/>
      <c r="I13" s="23"/>
      <c r="J13" s="23"/>
      <c r="K13" s="23"/>
      <c r="L13" s="23"/>
      <c r="M13" s="23"/>
      <c r="N13" s="23"/>
      <c r="O13" s="23"/>
      <c r="P13" s="23"/>
      <c r="Q13" s="39">
        <v>78.5</v>
      </c>
      <c r="R13" s="39">
        <v>76.400000000000006</v>
      </c>
      <c r="S13" s="39">
        <v>76</v>
      </c>
      <c r="T13" s="39">
        <v>77</v>
      </c>
      <c r="U13" s="39">
        <v>77.400000000000006</v>
      </c>
      <c r="V13" s="39">
        <v>75.3</v>
      </c>
      <c r="W13" s="39">
        <v>74.5</v>
      </c>
      <c r="X13" s="39">
        <v>74.599999999999994</v>
      </c>
      <c r="Y13" s="39">
        <v>74.400000000000006</v>
      </c>
      <c r="Z13" s="39">
        <v>74.599999999999994</v>
      </c>
      <c r="AA13" s="39">
        <v>73.2</v>
      </c>
      <c r="AB13" s="39">
        <v>68.680000000000007</v>
      </c>
    </row>
    <row r="14" spans="1:28" ht="15">
      <c r="A14" s="2" t="s">
        <v>210</v>
      </c>
      <c r="B14" s="3" t="s">
        <v>131</v>
      </c>
      <c r="C14" s="8"/>
      <c r="D14" s="8"/>
      <c r="E14" s="8"/>
      <c r="F14" s="8"/>
      <c r="G14" s="8"/>
      <c r="H14" s="23"/>
      <c r="I14" s="23"/>
      <c r="J14" s="23"/>
      <c r="K14" s="23"/>
      <c r="L14" s="23"/>
      <c r="M14" s="23"/>
      <c r="N14" s="23"/>
      <c r="O14" s="23"/>
      <c r="P14" s="23">
        <v>7297</v>
      </c>
      <c r="Q14" s="23">
        <v>2512</v>
      </c>
      <c r="R14" s="23">
        <v>4678</v>
      </c>
      <c r="S14" s="23">
        <v>689</v>
      </c>
      <c r="T14" s="23">
        <v>18579</v>
      </c>
      <c r="U14" s="23">
        <v>2534</v>
      </c>
      <c r="V14" s="23">
        <v>2252</v>
      </c>
      <c r="W14" s="23">
        <v>10811</v>
      </c>
      <c r="X14" s="23">
        <v>26032</v>
      </c>
      <c r="Y14" s="23">
        <v>73537</v>
      </c>
      <c r="Z14" s="23">
        <v>18715</v>
      </c>
      <c r="AA14" s="23">
        <v>1330</v>
      </c>
      <c r="AB14" s="32"/>
    </row>
    <row r="15" spans="1:28" ht="15">
      <c r="A15" s="2" t="s">
        <v>211</v>
      </c>
      <c r="B15" s="7" t="s">
        <v>389</v>
      </c>
      <c r="C15" s="47"/>
      <c r="D15" s="47"/>
      <c r="E15" s="47"/>
      <c r="F15" s="47"/>
      <c r="G15" s="47"/>
      <c r="H15" s="8">
        <v>0</v>
      </c>
      <c r="I15" s="8">
        <v>0</v>
      </c>
      <c r="J15" s="8">
        <v>0</v>
      </c>
      <c r="K15" s="8">
        <v>2.213E-2</v>
      </c>
      <c r="L15" s="8">
        <v>8.3899999999999999E-3</v>
      </c>
      <c r="M15" s="8">
        <v>9.4500000000000001E-3</v>
      </c>
      <c r="N15" s="8">
        <v>1.272E-2</v>
      </c>
      <c r="O15" s="8">
        <v>1.384E-2</v>
      </c>
      <c r="P15" s="8">
        <v>1.0749999999999999E-2</v>
      </c>
      <c r="Q15" s="8">
        <v>9.0299999999999998E-3</v>
      </c>
      <c r="R15" s="8">
        <v>1.048E-2</v>
      </c>
      <c r="S15" s="8">
        <v>1.1690000000000001E-2</v>
      </c>
      <c r="T15" s="8">
        <v>4.9320000000000003E-2</v>
      </c>
      <c r="U15" s="8">
        <v>1.2200000000000001E-2</v>
      </c>
      <c r="V15" s="8">
        <v>1.0460000000000001E-2</v>
      </c>
      <c r="W15" s="8">
        <v>1.2749999999999999E-2</v>
      </c>
      <c r="X15" s="8">
        <v>2.085E-2</v>
      </c>
      <c r="Y15" s="8">
        <v>2.9510000000000002E-2</v>
      </c>
      <c r="Z15" s="8">
        <v>9.0299999999999998E-3</v>
      </c>
      <c r="AA15" s="8">
        <v>1.1129999999999999E-2</v>
      </c>
      <c r="AB15" s="8"/>
    </row>
    <row r="16" spans="1:28" ht="15">
      <c r="A16" s="2" t="s">
        <v>212</v>
      </c>
      <c r="B16" s="7" t="s">
        <v>390</v>
      </c>
      <c r="C16" s="47"/>
      <c r="D16" s="47"/>
      <c r="E16" s="47"/>
      <c r="F16" s="47"/>
      <c r="G16" s="47"/>
      <c r="H16" s="8">
        <v>0</v>
      </c>
      <c r="I16" s="8">
        <v>0</v>
      </c>
      <c r="J16" s="8">
        <v>0</v>
      </c>
      <c r="K16" s="8">
        <v>6.8900000000000003E-3</v>
      </c>
      <c r="L16" s="8">
        <v>5.4900000000000001E-3</v>
      </c>
      <c r="M16" s="8">
        <v>6.3099999999999996E-3</v>
      </c>
      <c r="N16" s="8">
        <v>3.2000000000000002E-3</v>
      </c>
      <c r="O16" s="8">
        <v>4.3699999999999998E-3</v>
      </c>
      <c r="P16" s="8">
        <v>2.0289999999999999E-2</v>
      </c>
      <c r="Q16" s="8">
        <v>1.31E-3</v>
      </c>
      <c r="R16" s="8">
        <v>1.1900000000000001E-2</v>
      </c>
      <c r="S16" s="8">
        <v>5.0000000000000001E-3</v>
      </c>
      <c r="T16" s="8">
        <v>5.8369999999999998E-2</v>
      </c>
      <c r="U16" s="8">
        <v>3.3899999999999998E-3</v>
      </c>
      <c r="V16" s="8">
        <v>6.8100000000000001E-3</v>
      </c>
      <c r="W16" s="8">
        <v>1.545E-2</v>
      </c>
      <c r="X16" s="8">
        <v>1.384E-2</v>
      </c>
      <c r="Y16" s="8">
        <v>0.15936</v>
      </c>
      <c r="Z16" s="8">
        <v>5.1950000000000003E-2</v>
      </c>
      <c r="AA16" s="8">
        <v>1.112E-2</v>
      </c>
      <c r="AB16" s="8"/>
    </row>
    <row r="17" spans="1:28" ht="30">
      <c r="A17" s="2" t="s">
        <v>213</v>
      </c>
      <c r="B17" s="7" t="s">
        <v>20</v>
      </c>
      <c r="C17" s="47"/>
      <c r="D17" s="47"/>
      <c r="E17" s="47"/>
      <c r="F17" s="47"/>
      <c r="G17" s="47"/>
      <c r="H17" s="23"/>
      <c r="I17" s="23"/>
      <c r="J17" s="23"/>
      <c r="K17" s="8"/>
      <c r="L17" s="8"/>
      <c r="M17" s="8"/>
      <c r="N17" s="8"/>
      <c r="O17" s="8"/>
      <c r="P17" s="8"/>
      <c r="Q17" s="32">
        <v>1.5</v>
      </c>
      <c r="R17" s="32">
        <v>1.6</v>
      </c>
      <c r="S17" s="32">
        <v>1.3</v>
      </c>
      <c r="T17" s="32">
        <v>2.6</v>
      </c>
      <c r="U17" s="32">
        <v>2.9</v>
      </c>
      <c r="V17" s="32">
        <v>3.4</v>
      </c>
      <c r="W17" s="32">
        <v>3.1</v>
      </c>
      <c r="X17" s="32">
        <v>3</v>
      </c>
      <c r="Y17" s="32">
        <v>3.1</v>
      </c>
      <c r="Z17" s="32">
        <v>3</v>
      </c>
      <c r="AA17" s="8">
        <v>3.3</v>
      </c>
      <c r="AB17" s="8">
        <v>7</v>
      </c>
    </row>
    <row r="18" spans="1:28" ht="15">
      <c r="A18" s="2" t="s">
        <v>214</v>
      </c>
      <c r="B18" s="7" t="s">
        <v>391</v>
      </c>
      <c r="C18" s="47"/>
      <c r="D18" s="47"/>
      <c r="E18" s="47"/>
      <c r="F18" s="47"/>
      <c r="G18" s="47"/>
      <c r="H18" s="23"/>
      <c r="I18" s="23"/>
      <c r="J18" s="23"/>
      <c r="K18" s="8"/>
      <c r="L18" s="8"/>
      <c r="M18" s="31"/>
      <c r="N18" s="31"/>
      <c r="O18" s="31">
        <v>15.3</v>
      </c>
      <c r="P18" s="31">
        <v>19.600000000000001</v>
      </c>
      <c r="Q18" s="31">
        <v>17.3</v>
      </c>
      <c r="R18" s="31">
        <v>17.5</v>
      </c>
      <c r="S18" s="31">
        <v>20.8</v>
      </c>
      <c r="T18" s="31">
        <v>22.4</v>
      </c>
      <c r="U18" s="31">
        <v>22</v>
      </c>
      <c r="V18" s="31">
        <v>20</v>
      </c>
      <c r="W18" s="31">
        <v>19.7</v>
      </c>
      <c r="X18" s="31">
        <v>23.9</v>
      </c>
      <c r="Y18" s="31">
        <v>26.8</v>
      </c>
      <c r="Z18" s="31">
        <v>26.4</v>
      </c>
      <c r="AA18" s="31">
        <v>29.9</v>
      </c>
      <c r="AB18" s="8"/>
    </row>
    <row r="19" spans="1:28" ht="15">
      <c r="A19" s="2" t="s">
        <v>215</v>
      </c>
      <c r="B19" s="3" t="s">
        <v>19</v>
      </c>
      <c r="C19" s="8"/>
      <c r="D19" s="8"/>
      <c r="E19" s="8"/>
      <c r="F19" s="8"/>
      <c r="G19" s="8"/>
      <c r="H19" s="23"/>
      <c r="I19" s="23"/>
      <c r="J19" s="23"/>
      <c r="K19" s="8"/>
      <c r="L19" s="8"/>
      <c r="M19" s="8"/>
      <c r="N19" s="8"/>
      <c r="O19" s="8"/>
      <c r="P19" s="8"/>
      <c r="Q19" s="43">
        <v>7.5</v>
      </c>
      <c r="R19" s="43">
        <v>8.6</v>
      </c>
      <c r="S19" s="43">
        <v>6.8</v>
      </c>
      <c r="T19" s="43">
        <v>4.0999999999999996</v>
      </c>
      <c r="U19" s="48">
        <v>4.0999999999999996</v>
      </c>
      <c r="V19" s="8"/>
      <c r="W19" s="48">
        <v>5.4446199704548039</v>
      </c>
      <c r="X19" s="48">
        <v>5.0999999999999996</v>
      </c>
      <c r="Y19" s="48">
        <v>5.0999999999999996</v>
      </c>
      <c r="Z19" s="48">
        <v>4.6823035569699067</v>
      </c>
      <c r="AA19" s="48">
        <v>4.9000000000000004</v>
      </c>
      <c r="AB19" s="48"/>
    </row>
    <row r="20" spans="1:28" ht="55.5" customHeight="1">
      <c r="A20" s="2" t="s">
        <v>216</v>
      </c>
      <c r="B20" s="3" t="s">
        <v>19</v>
      </c>
      <c r="C20" s="8"/>
      <c r="D20" s="8"/>
      <c r="E20" s="8"/>
      <c r="F20" s="8"/>
      <c r="G20" s="8"/>
      <c r="H20" s="23"/>
      <c r="I20" s="23"/>
      <c r="J20" s="23"/>
      <c r="K20" s="8"/>
      <c r="L20" s="8"/>
      <c r="M20" s="8"/>
      <c r="N20" s="8"/>
      <c r="O20" s="8"/>
      <c r="P20" s="8"/>
      <c r="Q20" s="8"/>
      <c r="R20" s="8"/>
      <c r="S20" s="8"/>
      <c r="T20" s="8"/>
      <c r="U20" s="45">
        <v>3.7</v>
      </c>
      <c r="V20" s="8"/>
      <c r="W20" s="45">
        <v>5.3136166254454897</v>
      </c>
      <c r="X20" s="45">
        <v>4.9372936016322724</v>
      </c>
      <c r="Y20" s="45">
        <v>5.0999999999999996</v>
      </c>
      <c r="Z20" s="45">
        <v>4.5172854871875359</v>
      </c>
      <c r="AA20" s="45">
        <v>5</v>
      </c>
      <c r="AB20" s="45"/>
    </row>
    <row r="21" spans="1:28" ht="30.75" customHeight="1">
      <c r="A21" s="2" t="s">
        <v>217</v>
      </c>
      <c r="B21" s="3" t="s">
        <v>132</v>
      </c>
      <c r="C21" s="8"/>
      <c r="D21" s="8"/>
      <c r="E21" s="8"/>
      <c r="F21" s="8"/>
      <c r="G21" s="8"/>
      <c r="H21" s="32"/>
      <c r="I21" s="32"/>
      <c r="J21" s="32"/>
      <c r="K21" s="32"/>
      <c r="L21" s="32"/>
      <c r="M21" s="32"/>
      <c r="N21" s="32"/>
      <c r="O21" s="32"/>
      <c r="P21" s="32"/>
      <c r="Q21" s="32"/>
      <c r="R21" s="23">
        <v>0.2</v>
      </c>
      <c r="S21" s="23">
        <v>0.2</v>
      </c>
      <c r="T21" s="23">
        <v>0.7</v>
      </c>
      <c r="U21" s="23">
        <v>0.1</v>
      </c>
      <c r="V21" s="23">
        <v>0.1</v>
      </c>
      <c r="W21" s="23">
        <v>0.3</v>
      </c>
      <c r="X21" s="23">
        <v>0.3</v>
      </c>
      <c r="Y21" s="23">
        <v>0.2</v>
      </c>
      <c r="Z21" s="23">
        <v>0.3</v>
      </c>
      <c r="AA21" s="23">
        <v>0.3</v>
      </c>
      <c r="AB21" s="32"/>
    </row>
    <row r="22" spans="1:28" ht="26.25" customHeight="1">
      <c r="A22" s="2" t="s">
        <v>218</v>
      </c>
      <c r="B22" s="3" t="s">
        <v>132</v>
      </c>
      <c r="C22" s="8"/>
      <c r="D22" s="8"/>
      <c r="E22" s="8"/>
      <c r="F22" s="8"/>
      <c r="G22" s="8"/>
      <c r="H22" s="32"/>
      <c r="I22" s="32"/>
      <c r="J22" s="32"/>
      <c r="K22" s="32"/>
      <c r="L22" s="32"/>
      <c r="M22" s="32"/>
      <c r="N22" s="32"/>
      <c r="O22" s="32"/>
      <c r="P22" s="32"/>
      <c r="Q22" s="32"/>
      <c r="R22" s="32"/>
      <c r="S22" s="32"/>
      <c r="T22" s="32"/>
      <c r="U22" s="32"/>
      <c r="V22" s="23">
        <v>0.2</v>
      </c>
      <c r="W22" s="23">
        <v>0.3</v>
      </c>
      <c r="X22" s="23">
        <v>0.3</v>
      </c>
      <c r="Y22" s="23">
        <v>0.2</v>
      </c>
      <c r="Z22" s="23">
        <v>0.3</v>
      </c>
      <c r="AA22" s="23">
        <v>0.3</v>
      </c>
      <c r="AB22" s="32"/>
    </row>
    <row r="23" spans="1:28" ht="15">
      <c r="A23" s="2" t="s">
        <v>219</v>
      </c>
      <c r="B23" s="3" t="s">
        <v>21</v>
      </c>
      <c r="C23" s="8"/>
      <c r="D23" s="8"/>
      <c r="E23" s="8"/>
      <c r="F23" s="8"/>
      <c r="G23" s="8"/>
      <c r="H23" s="23"/>
      <c r="I23" s="23"/>
      <c r="J23" s="23"/>
      <c r="K23" s="8"/>
      <c r="L23" s="8"/>
      <c r="M23" s="8"/>
      <c r="N23" s="8"/>
      <c r="O23" s="8"/>
      <c r="P23" s="8"/>
      <c r="Q23" s="8">
        <v>29.5</v>
      </c>
      <c r="R23" s="8">
        <v>28.6</v>
      </c>
      <c r="S23" s="8">
        <v>18.5</v>
      </c>
      <c r="T23" s="8">
        <v>23.6</v>
      </c>
      <c r="U23" s="8">
        <v>26.2</v>
      </c>
      <c r="V23" s="8">
        <v>25.4</v>
      </c>
      <c r="W23" s="8">
        <v>25.9</v>
      </c>
      <c r="X23" s="8">
        <v>26.1</v>
      </c>
      <c r="Y23" s="8">
        <v>26.4</v>
      </c>
      <c r="Z23" s="8">
        <v>26.8</v>
      </c>
      <c r="AA23" s="8">
        <v>21.7</v>
      </c>
      <c r="AB23" s="8"/>
    </row>
    <row r="24" spans="1:28" ht="15">
      <c r="A24" s="2" t="s">
        <v>220</v>
      </c>
      <c r="B24" s="3" t="s">
        <v>23</v>
      </c>
      <c r="C24" s="8"/>
      <c r="D24" s="8"/>
      <c r="E24" s="8"/>
      <c r="F24" s="8"/>
      <c r="G24" s="8"/>
      <c r="H24" s="23"/>
      <c r="I24" s="23"/>
      <c r="J24" s="23"/>
      <c r="K24" s="8"/>
      <c r="L24" s="8"/>
      <c r="M24" s="8"/>
      <c r="N24" s="8"/>
      <c r="O24" s="8"/>
      <c r="P24" s="8"/>
      <c r="Q24" s="8"/>
      <c r="R24" s="8"/>
      <c r="S24" s="8"/>
      <c r="T24" s="8">
        <v>25</v>
      </c>
      <c r="U24" s="8">
        <v>20</v>
      </c>
      <c r="V24" s="8">
        <v>21</v>
      </c>
      <c r="W24" s="8">
        <v>28</v>
      </c>
      <c r="X24" s="8">
        <v>17</v>
      </c>
      <c r="Y24" s="8">
        <v>14</v>
      </c>
      <c r="Z24" s="8">
        <v>25</v>
      </c>
      <c r="AA24" s="8">
        <v>24</v>
      </c>
      <c r="AB24" s="8">
        <v>19</v>
      </c>
    </row>
    <row r="25" spans="1:28" ht="15">
      <c r="A25" s="2" t="s">
        <v>221</v>
      </c>
      <c r="B25" s="3" t="s">
        <v>409</v>
      </c>
      <c r="C25" s="8"/>
      <c r="D25" s="8"/>
      <c r="E25" s="8"/>
      <c r="F25" s="8"/>
      <c r="G25" s="8"/>
      <c r="H25" s="23"/>
      <c r="I25" s="23"/>
      <c r="J25" s="23"/>
      <c r="K25" s="8"/>
      <c r="L25" s="8"/>
      <c r="M25" s="8"/>
      <c r="N25" s="8"/>
      <c r="O25" s="8"/>
      <c r="P25" s="8"/>
      <c r="Q25" s="8"/>
      <c r="R25" s="8"/>
      <c r="S25" s="8"/>
      <c r="T25" s="8">
        <v>32</v>
      </c>
      <c r="U25" s="8">
        <v>18</v>
      </c>
      <c r="V25" s="8">
        <v>18</v>
      </c>
      <c r="W25" s="8">
        <v>21</v>
      </c>
      <c r="X25" s="8">
        <v>22</v>
      </c>
      <c r="Y25" s="8">
        <v>18</v>
      </c>
      <c r="Z25" s="8">
        <v>16</v>
      </c>
      <c r="AA25" s="8">
        <v>16</v>
      </c>
      <c r="AB25" s="8">
        <v>41</v>
      </c>
    </row>
    <row r="26" spans="1:28" ht="15">
      <c r="A26" s="2" t="s">
        <v>222</v>
      </c>
      <c r="B26" s="3" t="s">
        <v>444</v>
      </c>
      <c r="C26" s="8"/>
      <c r="D26" s="8"/>
      <c r="E26" s="8"/>
      <c r="F26" s="8"/>
      <c r="G26" s="8"/>
      <c r="H26" s="23"/>
      <c r="I26" s="23"/>
      <c r="J26" s="23"/>
      <c r="K26" s="8"/>
      <c r="L26" s="8"/>
      <c r="M26" s="8"/>
      <c r="N26" s="8"/>
      <c r="O26" s="8"/>
      <c r="P26" s="8"/>
      <c r="Q26" s="31">
        <v>98.6</v>
      </c>
      <c r="R26" s="31">
        <v>99</v>
      </c>
      <c r="S26" s="31">
        <v>99</v>
      </c>
      <c r="T26" s="31">
        <v>99.2</v>
      </c>
      <c r="U26" s="31">
        <v>99.7</v>
      </c>
      <c r="V26" s="31">
        <v>99</v>
      </c>
      <c r="W26" s="31">
        <v>99.3</v>
      </c>
      <c r="X26" s="31">
        <v>99.5</v>
      </c>
      <c r="Y26" s="31">
        <v>99.6</v>
      </c>
      <c r="Z26" s="31">
        <v>99.5</v>
      </c>
      <c r="AA26" s="8">
        <v>99.7</v>
      </c>
      <c r="AB26" s="49"/>
    </row>
    <row r="27" spans="1:28" ht="15">
      <c r="A27" s="2" t="s">
        <v>223</v>
      </c>
      <c r="B27" s="3" t="s">
        <v>99</v>
      </c>
      <c r="C27" s="8"/>
      <c r="D27" s="8"/>
      <c r="E27" s="8"/>
      <c r="F27" s="8"/>
      <c r="G27" s="8"/>
      <c r="H27" s="23"/>
      <c r="I27" s="23"/>
      <c r="J27" s="23"/>
      <c r="K27" s="8"/>
      <c r="L27" s="8"/>
      <c r="M27" s="8"/>
      <c r="N27" s="8"/>
      <c r="O27" s="8"/>
      <c r="P27" s="8"/>
      <c r="Q27" s="8"/>
      <c r="R27" s="8"/>
      <c r="S27" s="8"/>
      <c r="T27" s="8"/>
      <c r="U27" s="8"/>
      <c r="V27" s="31">
        <v>97.7</v>
      </c>
      <c r="W27" s="31">
        <v>98.2</v>
      </c>
      <c r="X27" s="31">
        <v>98.5</v>
      </c>
      <c r="Y27" s="31">
        <v>98.8</v>
      </c>
      <c r="Z27" s="31">
        <v>97.7</v>
      </c>
      <c r="AA27" s="31">
        <v>95</v>
      </c>
      <c r="AB27" s="49"/>
    </row>
    <row r="28" spans="1:28" ht="15.75" customHeight="1">
      <c r="A28" s="2" t="s">
        <v>224</v>
      </c>
      <c r="B28" s="3" t="s">
        <v>445</v>
      </c>
      <c r="C28" s="8"/>
      <c r="D28" s="8"/>
      <c r="E28" s="8"/>
      <c r="F28" s="8"/>
      <c r="G28" s="8"/>
      <c r="H28" s="23"/>
      <c r="I28" s="23"/>
      <c r="J28" s="23"/>
      <c r="K28" s="8"/>
      <c r="L28" s="8"/>
      <c r="M28" s="8"/>
      <c r="N28" s="8"/>
      <c r="O28" s="8"/>
      <c r="P28" s="8"/>
      <c r="Q28" s="49">
        <v>11</v>
      </c>
      <c r="R28" s="49">
        <v>9</v>
      </c>
      <c r="S28" s="49">
        <v>8</v>
      </c>
      <c r="T28" s="49">
        <v>9</v>
      </c>
      <c r="U28" s="49">
        <v>11</v>
      </c>
      <c r="V28" s="49">
        <v>10</v>
      </c>
      <c r="W28" s="49">
        <v>10</v>
      </c>
      <c r="X28" s="49"/>
      <c r="Y28" s="49">
        <v>10</v>
      </c>
      <c r="Z28" s="49">
        <v>10</v>
      </c>
      <c r="AA28" s="49"/>
      <c r="AB28" s="49">
        <v>8</v>
      </c>
    </row>
    <row r="29" spans="1:28" ht="30">
      <c r="A29" s="2" t="s">
        <v>225</v>
      </c>
      <c r="B29" s="3" t="s">
        <v>25</v>
      </c>
      <c r="C29" s="8"/>
      <c r="D29" s="8"/>
      <c r="E29" s="8"/>
      <c r="F29" s="8"/>
      <c r="G29" s="8"/>
      <c r="H29" s="50">
        <v>1870</v>
      </c>
      <c r="I29" s="50">
        <v>2154</v>
      </c>
      <c r="J29" s="50">
        <v>2010</v>
      </c>
      <c r="K29" s="50">
        <v>2666</v>
      </c>
      <c r="L29" s="50">
        <v>2913</v>
      </c>
      <c r="M29" s="50">
        <v>2910</v>
      </c>
      <c r="N29" s="50">
        <v>2779</v>
      </c>
      <c r="O29" s="50">
        <v>2653</v>
      </c>
      <c r="P29" s="50">
        <v>3234</v>
      </c>
      <c r="Q29" s="50">
        <v>2803</v>
      </c>
      <c r="R29" s="50">
        <v>2474</v>
      </c>
      <c r="S29" s="50">
        <v>2228</v>
      </c>
      <c r="T29" s="50">
        <v>2230</v>
      </c>
      <c r="U29" s="50">
        <v>2539</v>
      </c>
      <c r="V29" s="50">
        <v>2791</v>
      </c>
      <c r="W29" s="50">
        <v>3542</v>
      </c>
      <c r="X29" s="50">
        <v>3184</v>
      </c>
      <c r="Y29" s="50">
        <v>2368</v>
      </c>
      <c r="Z29" s="50">
        <v>3069</v>
      </c>
      <c r="AA29" s="50">
        <v>3658</v>
      </c>
      <c r="AB29" s="50"/>
    </row>
    <row r="30" spans="1:28" ht="30">
      <c r="A30" s="2" t="s">
        <v>226</v>
      </c>
      <c r="B30" s="3" t="s">
        <v>26</v>
      </c>
      <c r="C30" s="8"/>
      <c r="D30" s="8"/>
      <c r="E30" s="8"/>
      <c r="F30" s="8"/>
      <c r="G30" s="8"/>
      <c r="H30" s="51"/>
      <c r="I30" s="51"/>
      <c r="J30" s="51"/>
      <c r="K30" s="50">
        <v>848</v>
      </c>
      <c r="L30" s="50">
        <v>932</v>
      </c>
      <c r="M30" s="50">
        <v>877</v>
      </c>
      <c r="N30" s="50">
        <v>857</v>
      </c>
      <c r="O30" s="50">
        <v>775</v>
      </c>
      <c r="P30" s="50">
        <v>916</v>
      </c>
      <c r="Q30" s="50">
        <v>803</v>
      </c>
      <c r="R30" s="50">
        <v>683</v>
      </c>
      <c r="S30" s="50">
        <v>590</v>
      </c>
      <c r="T30" s="50">
        <v>533</v>
      </c>
      <c r="U30" s="50">
        <v>495</v>
      </c>
      <c r="V30" s="50">
        <v>571</v>
      </c>
      <c r="W30" s="50">
        <v>721</v>
      </c>
      <c r="X30" s="50">
        <v>598</v>
      </c>
      <c r="Y30" s="50">
        <v>496</v>
      </c>
      <c r="Z30" s="50">
        <v>616</v>
      </c>
      <c r="AA30" s="50">
        <v>597</v>
      </c>
      <c r="AB30" s="50"/>
    </row>
    <row r="31" spans="1:28" ht="30">
      <c r="A31" s="2" t="s">
        <v>420</v>
      </c>
      <c r="B31" s="3" t="s">
        <v>27</v>
      </c>
      <c r="C31" s="8"/>
      <c r="D31" s="8"/>
      <c r="E31" s="8"/>
      <c r="F31" s="8"/>
      <c r="G31" s="8"/>
      <c r="H31" s="51"/>
      <c r="I31" s="51"/>
      <c r="J31" s="51"/>
      <c r="K31" s="50">
        <v>1799</v>
      </c>
      <c r="L31" s="50">
        <v>1970</v>
      </c>
      <c r="M31" s="50">
        <v>2026</v>
      </c>
      <c r="N31" s="50">
        <v>1907</v>
      </c>
      <c r="O31" s="50">
        <v>1864</v>
      </c>
      <c r="P31" s="50">
        <v>2291</v>
      </c>
      <c r="Q31" s="50">
        <v>1976</v>
      </c>
      <c r="R31" s="50">
        <v>1779</v>
      </c>
      <c r="S31" s="50">
        <v>1629</v>
      </c>
      <c r="T31" s="50">
        <v>1679</v>
      </c>
      <c r="U31" s="50">
        <v>2030</v>
      </c>
      <c r="V31" s="50">
        <v>2216</v>
      </c>
      <c r="W31" s="50">
        <v>2820</v>
      </c>
      <c r="X31" s="50">
        <v>2586</v>
      </c>
      <c r="Y31" s="50">
        <v>1872</v>
      </c>
      <c r="Z31" s="50">
        <v>2453</v>
      </c>
      <c r="AA31" s="50">
        <v>3061</v>
      </c>
      <c r="AB31" s="50"/>
    </row>
    <row r="32" spans="1:28" ht="15">
      <c r="A32" s="2" t="s">
        <v>227</v>
      </c>
      <c r="B32" s="3" t="s">
        <v>28</v>
      </c>
      <c r="C32" s="8"/>
      <c r="D32" s="8"/>
      <c r="E32" s="8"/>
      <c r="F32" s="8"/>
      <c r="G32" s="8"/>
      <c r="H32" s="51"/>
      <c r="I32" s="51"/>
      <c r="J32" s="51"/>
      <c r="K32" s="8"/>
      <c r="L32" s="8"/>
      <c r="M32" s="8"/>
      <c r="N32" s="8"/>
      <c r="O32" s="8"/>
      <c r="P32" s="8"/>
      <c r="Q32" s="8"/>
      <c r="R32" s="8"/>
      <c r="S32" s="52">
        <v>12930</v>
      </c>
      <c r="T32" s="52">
        <v>11729</v>
      </c>
      <c r="U32" s="52">
        <v>11414</v>
      </c>
      <c r="V32" s="52">
        <v>11114</v>
      </c>
      <c r="W32" s="52">
        <v>10815</v>
      </c>
      <c r="X32" s="52">
        <v>10965</v>
      </c>
      <c r="Y32" s="52">
        <v>10944</v>
      </c>
      <c r="Z32" s="52">
        <v>11440</v>
      </c>
      <c r="AA32" s="52">
        <v>11292</v>
      </c>
      <c r="AB32" s="8"/>
    </row>
    <row r="33" spans="1:28" ht="15">
      <c r="A33" s="2" t="s">
        <v>228</v>
      </c>
      <c r="B33" s="3" t="s">
        <v>133</v>
      </c>
      <c r="C33" s="8"/>
      <c r="D33" s="8"/>
      <c r="E33" s="8"/>
      <c r="F33" s="8"/>
      <c r="G33" s="8"/>
      <c r="H33" s="51"/>
      <c r="I33" s="51"/>
      <c r="J33" s="51"/>
      <c r="K33" s="23">
        <v>207</v>
      </c>
      <c r="L33" s="23">
        <v>207</v>
      </c>
      <c r="M33" s="23">
        <v>163</v>
      </c>
      <c r="N33" s="23">
        <v>148</v>
      </c>
      <c r="O33" s="23">
        <v>147</v>
      </c>
      <c r="P33" s="23">
        <v>154</v>
      </c>
      <c r="Q33" s="23">
        <v>143</v>
      </c>
      <c r="R33" s="23">
        <v>139</v>
      </c>
      <c r="S33" s="23">
        <v>155</v>
      </c>
      <c r="T33" s="23">
        <v>139</v>
      </c>
      <c r="U33" s="23">
        <v>134</v>
      </c>
      <c r="V33" s="23">
        <v>128</v>
      </c>
      <c r="W33" s="23">
        <v>123</v>
      </c>
      <c r="X33" s="23">
        <v>122</v>
      </c>
      <c r="Y33" s="23">
        <v>119</v>
      </c>
      <c r="Z33" s="23">
        <v>121</v>
      </c>
      <c r="AA33" s="23">
        <v>117</v>
      </c>
      <c r="AB33" s="32"/>
    </row>
    <row r="34" spans="1:28" ht="15">
      <c r="A34" s="2" t="s">
        <v>229</v>
      </c>
      <c r="B34" s="3" t="s">
        <v>29</v>
      </c>
      <c r="C34" s="8"/>
      <c r="D34" s="8"/>
      <c r="E34" s="8"/>
      <c r="F34" s="8"/>
      <c r="G34" s="8"/>
      <c r="H34" s="51"/>
      <c r="I34" s="51"/>
      <c r="J34" s="51"/>
      <c r="K34" s="8"/>
      <c r="L34" s="8"/>
      <c r="M34" s="8"/>
      <c r="N34" s="8"/>
      <c r="O34" s="8"/>
      <c r="P34" s="8"/>
      <c r="Q34" s="8"/>
      <c r="R34" s="8"/>
      <c r="S34" s="8"/>
      <c r="T34" s="8"/>
      <c r="U34" s="8"/>
      <c r="V34" s="8"/>
      <c r="W34" s="50">
        <v>0</v>
      </c>
      <c r="X34" s="50">
        <v>0</v>
      </c>
      <c r="Y34" s="50">
        <v>0</v>
      </c>
      <c r="Z34" s="50">
        <v>3</v>
      </c>
      <c r="AA34" s="50">
        <v>2</v>
      </c>
      <c r="AB34" s="50">
        <v>1</v>
      </c>
    </row>
    <row r="35" spans="1:28" ht="15">
      <c r="A35" s="2" t="s">
        <v>230</v>
      </c>
      <c r="B35" s="3" t="s">
        <v>135</v>
      </c>
      <c r="C35" s="8"/>
      <c r="D35" s="8"/>
      <c r="E35" s="8"/>
      <c r="F35" s="8"/>
      <c r="G35" s="8"/>
      <c r="H35" s="32"/>
      <c r="I35" s="32"/>
      <c r="J35" s="32"/>
      <c r="K35" s="23">
        <v>5</v>
      </c>
      <c r="L35" s="23">
        <v>5</v>
      </c>
      <c r="M35" s="23">
        <v>4</v>
      </c>
      <c r="N35" s="23">
        <v>4</v>
      </c>
      <c r="O35" s="23">
        <v>4</v>
      </c>
      <c r="P35" s="23">
        <v>5</v>
      </c>
      <c r="Q35" s="23">
        <v>4</v>
      </c>
      <c r="R35" s="23">
        <v>6</v>
      </c>
      <c r="S35" s="23">
        <v>4</v>
      </c>
      <c r="T35" s="23">
        <v>5</v>
      </c>
      <c r="U35" s="23">
        <v>6</v>
      </c>
      <c r="V35" s="23">
        <v>6</v>
      </c>
      <c r="W35" s="23">
        <v>7</v>
      </c>
      <c r="X35" s="23">
        <v>7</v>
      </c>
      <c r="Y35" s="23">
        <v>7</v>
      </c>
      <c r="Z35" s="23">
        <v>7</v>
      </c>
      <c r="AA35" s="23">
        <v>6</v>
      </c>
      <c r="AB35" s="50"/>
    </row>
    <row r="36" spans="1:28" ht="15">
      <c r="A36" s="2" t="s">
        <v>231</v>
      </c>
      <c r="B36" s="3" t="s">
        <v>100</v>
      </c>
      <c r="C36" s="8"/>
      <c r="D36" s="8"/>
      <c r="E36" s="8"/>
      <c r="F36" s="8"/>
      <c r="G36" s="8"/>
      <c r="H36" s="51"/>
      <c r="I36" s="51"/>
      <c r="J36" s="51"/>
      <c r="K36" s="8"/>
      <c r="L36" s="8"/>
      <c r="M36" s="8"/>
      <c r="N36" s="8"/>
      <c r="O36" s="8"/>
      <c r="P36" s="8"/>
      <c r="Q36" s="8"/>
      <c r="R36" s="8"/>
      <c r="S36" s="8"/>
      <c r="T36" s="8"/>
      <c r="U36" s="8"/>
      <c r="V36" s="8"/>
      <c r="W36" s="52">
        <v>279</v>
      </c>
      <c r="X36" s="52">
        <v>311</v>
      </c>
      <c r="Y36" s="52">
        <v>303</v>
      </c>
      <c r="Z36" s="52">
        <v>398</v>
      </c>
      <c r="AA36" s="52">
        <v>363</v>
      </c>
      <c r="AB36" s="52"/>
    </row>
    <row r="37" spans="1:28" ht="15">
      <c r="A37" s="2" t="s">
        <v>232</v>
      </c>
      <c r="B37" s="3" t="s">
        <v>101</v>
      </c>
      <c r="C37" s="8"/>
      <c r="D37" s="8"/>
      <c r="E37" s="8"/>
      <c r="F37" s="8"/>
      <c r="G37" s="8"/>
      <c r="H37" s="51"/>
      <c r="I37" s="51"/>
      <c r="J37" s="51"/>
      <c r="K37" s="8"/>
      <c r="L37" s="8"/>
      <c r="M37" s="8"/>
      <c r="N37" s="8"/>
      <c r="O37" s="8"/>
      <c r="P37" s="8"/>
      <c r="Q37" s="8"/>
      <c r="R37" s="8"/>
      <c r="S37" s="8"/>
      <c r="T37" s="8"/>
      <c r="U37" s="8"/>
      <c r="V37" s="8"/>
      <c r="W37" s="52"/>
      <c r="X37" s="52"/>
      <c r="Y37" s="52"/>
      <c r="Z37" s="52"/>
      <c r="AA37" s="52"/>
      <c r="AB37" s="52">
        <v>758957</v>
      </c>
    </row>
    <row r="38" spans="1:28" ht="30">
      <c r="A38" s="2" t="s">
        <v>233</v>
      </c>
      <c r="B38" s="3" t="s">
        <v>102</v>
      </c>
      <c r="C38" s="8"/>
      <c r="D38" s="8"/>
      <c r="E38" s="8"/>
      <c r="F38" s="8"/>
      <c r="G38" s="8"/>
      <c r="H38" s="51"/>
      <c r="I38" s="51"/>
      <c r="J38" s="51"/>
      <c r="K38" s="8"/>
      <c r="L38" s="8"/>
      <c r="M38" s="8"/>
      <c r="N38" s="8"/>
      <c r="O38" s="8"/>
      <c r="P38" s="8"/>
      <c r="Q38" s="8"/>
      <c r="R38" s="8"/>
      <c r="S38" s="8"/>
      <c r="T38" s="8"/>
      <c r="U38" s="8"/>
      <c r="V38" s="53">
        <v>6.8</v>
      </c>
      <c r="W38" s="53">
        <v>5.2</v>
      </c>
      <c r="X38" s="53">
        <v>5.5</v>
      </c>
      <c r="Y38" s="53">
        <v>3.4</v>
      </c>
      <c r="Z38" s="53">
        <v>4.5</v>
      </c>
      <c r="AA38" s="53">
        <v>4.2</v>
      </c>
      <c r="AB38" s="52"/>
    </row>
    <row r="39" spans="1:28" ht="15">
      <c r="A39" s="2" t="s">
        <v>234</v>
      </c>
      <c r="B39" s="3" t="s">
        <v>136</v>
      </c>
      <c r="C39" s="8"/>
      <c r="D39" s="8"/>
      <c r="E39" s="8"/>
      <c r="F39" s="8"/>
      <c r="G39" s="8"/>
      <c r="H39" s="32"/>
      <c r="I39" s="32"/>
      <c r="J39" s="32"/>
      <c r="K39" s="32"/>
      <c r="L39" s="32"/>
      <c r="M39" s="32"/>
      <c r="N39" s="32"/>
      <c r="O39" s="32"/>
      <c r="P39" s="32"/>
      <c r="Q39" s="32"/>
      <c r="R39" s="32"/>
      <c r="S39" s="23">
        <v>6.7</v>
      </c>
      <c r="T39" s="23">
        <v>4</v>
      </c>
      <c r="U39" s="23">
        <v>3.4</v>
      </c>
      <c r="V39" s="23">
        <v>3.7</v>
      </c>
      <c r="W39" s="23">
        <v>8.5</v>
      </c>
      <c r="X39" s="23">
        <v>4.2</v>
      </c>
      <c r="Y39" s="23">
        <v>3.8</v>
      </c>
      <c r="Z39" s="53"/>
      <c r="AA39" s="53"/>
      <c r="AB39" s="52"/>
    </row>
    <row r="40" spans="1:28" ht="30">
      <c r="A40" s="2" t="s">
        <v>235</v>
      </c>
      <c r="B40" s="3" t="s">
        <v>114</v>
      </c>
      <c r="C40" s="8"/>
      <c r="D40" s="8"/>
      <c r="E40" s="8"/>
      <c r="F40" s="8"/>
      <c r="G40" s="8"/>
      <c r="H40" s="51"/>
      <c r="I40" s="51"/>
      <c r="J40" s="51"/>
      <c r="K40" s="8"/>
      <c r="L40" s="8"/>
      <c r="M40" s="8"/>
      <c r="N40" s="8"/>
      <c r="O40" s="8"/>
      <c r="P40" s="8"/>
      <c r="Q40" s="8"/>
      <c r="R40" s="8"/>
      <c r="S40" s="54">
        <v>51.1</v>
      </c>
      <c r="T40" s="54">
        <v>51.8</v>
      </c>
      <c r="U40" s="54">
        <v>51.3</v>
      </c>
      <c r="V40" s="54">
        <v>52.2</v>
      </c>
      <c r="W40" s="54">
        <v>53.3</v>
      </c>
      <c r="X40" s="54">
        <v>54.3</v>
      </c>
      <c r="Y40" s="54">
        <v>59.9</v>
      </c>
      <c r="Z40" s="54">
        <v>58.5</v>
      </c>
      <c r="AA40" s="54">
        <v>60.1</v>
      </c>
      <c r="AB40" s="55"/>
    </row>
    <row r="41" spans="1:28" ht="15">
      <c r="A41" s="2" t="s">
        <v>236</v>
      </c>
      <c r="B41" s="3" t="s">
        <v>138</v>
      </c>
      <c r="C41" s="8"/>
      <c r="D41" s="8"/>
      <c r="E41" s="8"/>
      <c r="F41" s="8"/>
      <c r="G41" s="8"/>
      <c r="H41" s="32"/>
      <c r="I41" s="32"/>
      <c r="J41" s="32"/>
      <c r="K41" s="32"/>
      <c r="L41" s="32"/>
      <c r="M41" s="32"/>
      <c r="N41" s="32"/>
      <c r="O41" s="23">
        <v>45.1</v>
      </c>
      <c r="P41" s="23">
        <v>48.7</v>
      </c>
      <c r="Q41" s="23">
        <v>52.4</v>
      </c>
      <c r="R41" s="23">
        <v>53.7</v>
      </c>
      <c r="S41" s="23">
        <v>56</v>
      </c>
      <c r="T41" s="23">
        <v>58.6</v>
      </c>
      <c r="U41" s="23">
        <v>62.3</v>
      </c>
      <c r="V41" s="23">
        <v>66.7</v>
      </c>
      <c r="W41" s="23">
        <v>69.8</v>
      </c>
      <c r="X41" s="23">
        <v>72.7</v>
      </c>
      <c r="Y41" s="23">
        <v>73.7</v>
      </c>
      <c r="Z41" s="23">
        <v>72.8</v>
      </c>
      <c r="AA41" s="23">
        <v>74.400000000000006</v>
      </c>
      <c r="AB41" s="49">
        <v>72.989999999999995</v>
      </c>
    </row>
    <row r="42" spans="1:28" ht="30">
      <c r="A42" s="2" t="s">
        <v>237</v>
      </c>
      <c r="B42" s="3" t="s">
        <v>33</v>
      </c>
      <c r="C42" s="8"/>
      <c r="D42" s="8"/>
      <c r="E42" s="8"/>
      <c r="F42" s="8"/>
      <c r="G42" s="8"/>
      <c r="H42" s="51"/>
      <c r="I42" s="51"/>
      <c r="J42" s="51"/>
      <c r="K42" s="8"/>
      <c r="L42" s="8"/>
      <c r="M42" s="8"/>
      <c r="N42" s="8"/>
      <c r="O42" s="53">
        <v>8.3000000000000007</v>
      </c>
      <c r="P42" s="53">
        <v>9</v>
      </c>
      <c r="Q42" s="53">
        <v>8.9</v>
      </c>
      <c r="R42" s="53">
        <v>9</v>
      </c>
      <c r="S42" s="53">
        <v>8.9</v>
      </c>
      <c r="T42" s="53">
        <v>8.9</v>
      </c>
      <c r="U42" s="53">
        <v>7.9</v>
      </c>
      <c r="V42" s="53">
        <v>7.6</v>
      </c>
      <c r="W42" s="53">
        <v>7.5</v>
      </c>
      <c r="X42" s="53">
        <v>7.9</v>
      </c>
      <c r="Y42" s="53">
        <v>8.1</v>
      </c>
      <c r="Z42" s="53">
        <v>8.3000000000000007</v>
      </c>
      <c r="AA42" s="53">
        <v>8.1</v>
      </c>
      <c r="AB42" s="8">
        <v>5.68</v>
      </c>
    </row>
    <row r="43" spans="1:28" ht="30">
      <c r="A43" s="2" t="s">
        <v>238</v>
      </c>
      <c r="B43" s="3" t="s">
        <v>104</v>
      </c>
      <c r="C43" s="8"/>
      <c r="D43" s="8"/>
      <c r="E43" s="8"/>
      <c r="F43" s="8"/>
      <c r="G43" s="8"/>
      <c r="H43" s="51"/>
      <c r="I43" s="51"/>
      <c r="J43" s="51"/>
      <c r="K43" s="8"/>
      <c r="L43" s="8"/>
      <c r="M43" s="8"/>
      <c r="N43" s="8"/>
      <c r="O43" s="53"/>
      <c r="P43" s="53"/>
      <c r="Q43" s="53"/>
      <c r="R43" s="53"/>
      <c r="S43" s="53"/>
      <c r="T43" s="53"/>
      <c r="U43" s="53"/>
      <c r="V43" s="53">
        <v>2.8</v>
      </c>
      <c r="W43" s="53">
        <v>2.8</v>
      </c>
      <c r="X43" s="53">
        <v>2.6</v>
      </c>
      <c r="Y43" s="53">
        <v>2.4</v>
      </c>
      <c r="Z43" s="53">
        <v>2.4</v>
      </c>
      <c r="AA43" s="53"/>
      <c r="AB43" s="49"/>
    </row>
    <row r="44" spans="1:28" ht="15">
      <c r="A44" s="2" t="s">
        <v>239</v>
      </c>
      <c r="B44" s="3" t="s">
        <v>30</v>
      </c>
      <c r="C44" s="8"/>
      <c r="D44" s="8"/>
      <c r="E44" s="8"/>
      <c r="F44" s="8"/>
      <c r="G44" s="8"/>
      <c r="H44" s="51"/>
      <c r="I44" s="51"/>
      <c r="J44" s="51"/>
      <c r="K44" s="8"/>
      <c r="L44" s="8"/>
      <c r="M44" s="8"/>
      <c r="N44" s="8"/>
      <c r="O44" s="8"/>
      <c r="P44" s="8"/>
      <c r="Q44" s="8"/>
      <c r="R44" s="56">
        <v>270.05998476770753</v>
      </c>
      <c r="S44" s="56">
        <v>262.93047909101557</v>
      </c>
      <c r="T44" s="56">
        <v>255.00580547453444</v>
      </c>
      <c r="U44" s="56">
        <v>248.68291366421073</v>
      </c>
      <c r="V44" s="56">
        <v>241.35745438591962</v>
      </c>
      <c r="W44" s="56">
        <v>236.55861657425595</v>
      </c>
      <c r="X44" s="56">
        <v>232.37199119490836</v>
      </c>
      <c r="Y44" s="56">
        <v>228.15693430656935</v>
      </c>
      <c r="Z44" s="56">
        <v>223.5047420417124</v>
      </c>
      <c r="AA44" s="56">
        <v>219.44883598440956</v>
      </c>
      <c r="AB44" s="8"/>
    </row>
    <row r="45" spans="1:28" ht="15">
      <c r="A45" s="2" t="s">
        <v>240</v>
      </c>
      <c r="B45" s="3" t="s">
        <v>32</v>
      </c>
      <c r="C45" s="8"/>
      <c r="D45" s="8"/>
      <c r="E45" s="8"/>
      <c r="F45" s="8"/>
      <c r="G45" s="8"/>
      <c r="H45" s="51"/>
      <c r="I45" s="51"/>
      <c r="J45" s="51"/>
      <c r="K45" s="8"/>
      <c r="L45" s="8"/>
      <c r="M45" s="8"/>
      <c r="N45" s="8"/>
      <c r="O45" s="8"/>
      <c r="P45" s="8"/>
      <c r="Q45" s="8"/>
      <c r="R45" s="57">
        <v>368.04446566470148</v>
      </c>
      <c r="S45" s="57">
        <v>355.19226204604797</v>
      </c>
      <c r="T45" s="57">
        <v>343.78731851179674</v>
      </c>
      <c r="U45" s="57">
        <v>334.08679888328925</v>
      </c>
      <c r="V45" s="57">
        <v>323.43200995988383</v>
      </c>
      <c r="W45" s="57">
        <v>314.3615066908971</v>
      </c>
      <c r="X45" s="57">
        <v>307.67479803579914</v>
      </c>
      <c r="Y45" s="57">
        <v>301.89476082004558</v>
      </c>
      <c r="Z45" s="57">
        <v>299.50108849140975</v>
      </c>
      <c r="AA45" s="57">
        <v>295.78699417861708</v>
      </c>
      <c r="AB45" s="8"/>
    </row>
    <row r="46" spans="1:28" ht="45">
      <c r="A46" s="2" t="s">
        <v>241</v>
      </c>
      <c r="B46" s="3" t="s">
        <v>140</v>
      </c>
      <c r="C46" s="8"/>
      <c r="D46" s="8"/>
      <c r="E46" s="8"/>
      <c r="F46" s="8"/>
      <c r="G46" s="8"/>
      <c r="H46" s="51"/>
      <c r="I46" s="51"/>
      <c r="J46" s="51"/>
      <c r="K46" s="8"/>
      <c r="L46" s="8"/>
      <c r="M46" s="8"/>
      <c r="N46" s="8"/>
      <c r="O46" s="58">
        <v>26.6</v>
      </c>
      <c r="P46" s="58">
        <v>28.228020088777999</v>
      </c>
      <c r="Q46" s="58">
        <v>35.091358712966013</v>
      </c>
      <c r="R46" s="58">
        <v>42.063129922051004</v>
      </c>
      <c r="S46" s="58">
        <v>45.298056917049138</v>
      </c>
      <c r="T46" s="58">
        <v>48.65849338521879</v>
      </c>
      <c r="U46" s="58">
        <v>46.367244354967902</v>
      </c>
      <c r="V46" s="58">
        <v>55.761290369193603</v>
      </c>
      <c r="W46" s="58">
        <v>61.221463262980194</v>
      </c>
      <c r="X46" s="58">
        <v>55.6</v>
      </c>
      <c r="Y46" s="58"/>
      <c r="Z46" s="58"/>
      <c r="AA46" s="58">
        <v>44.9</v>
      </c>
      <c r="AB46" s="58"/>
    </row>
    <row r="47" spans="1:28" ht="30">
      <c r="A47" s="2" t="s">
        <v>242</v>
      </c>
      <c r="B47" s="3" t="s">
        <v>139</v>
      </c>
      <c r="C47" s="8"/>
      <c r="D47" s="8"/>
      <c r="E47" s="8"/>
      <c r="F47" s="8"/>
      <c r="G47" s="8"/>
      <c r="H47" s="51"/>
      <c r="I47" s="51"/>
      <c r="J47" s="51"/>
      <c r="K47" s="8"/>
      <c r="L47" s="8"/>
      <c r="M47" s="8"/>
      <c r="N47" s="8"/>
      <c r="O47" s="58">
        <v>8.0124865752067667</v>
      </c>
      <c r="P47" s="58">
        <v>10.562150913426303</v>
      </c>
      <c r="Q47" s="58">
        <v>17.967300864791245</v>
      </c>
      <c r="R47" s="58">
        <v>17.725195876634366</v>
      </c>
      <c r="S47" s="58">
        <v>18.494360069087215</v>
      </c>
      <c r="T47" s="58">
        <v>19.326947337273172</v>
      </c>
      <c r="U47" s="58">
        <v>23.265750635650058</v>
      </c>
      <c r="V47" s="58">
        <v>31.3046960367551</v>
      </c>
      <c r="W47" s="58">
        <v>28.970570875468944</v>
      </c>
      <c r="X47" s="58">
        <v>34.5</v>
      </c>
      <c r="Y47" s="57"/>
      <c r="Z47" s="57"/>
      <c r="AA47" s="58">
        <v>18</v>
      </c>
      <c r="AB47" s="8"/>
    </row>
    <row r="48" spans="1:28" ht="45">
      <c r="A48" s="2" t="s">
        <v>243</v>
      </c>
      <c r="B48" s="3" t="s">
        <v>141</v>
      </c>
      <c r="C48" s="8"/>
      <c r="D48" s="8"/>
      <c r="E48" s="8"/>
      <c r="F48" s="8"/>
      <c r="G48" s="8"/>
      <c r="H48" s="51"/>
      <c r="I48" s="51"/>
      <c r="J48" s="51"/>
      <c r="K48" s="8"/>
      <c r="L48" s="8"/>
      <c r="M48" s="8"/>
      <c r="N48" s="8"/>
      <c r="O48" s="58"/>
      <c r="P48" s="58"/>
      <c r="Q48" s="58"/>
      <c r="R48" s="58"/>
      <c r="S48" s="58"/>
      <c r="T48" s="58"/>
      <c r="U48" s="58"/>
      <c r="V48" s="58"/>
      <c r="W48" s="58">
        <v>23.7</v>
      </c>
      <c r="X48" s="58">
        <v>21.9</v>
      </c>
      <c r="Y48" s="57"/>
      <c r="Z48" s="58">
        <v>25</v>
      </c>
      <c r="AA48" s="58">
        <v>22.5</v>
      </c>
      <c r="AB48" s="8"/>
    </row>
    <row r="49" spans="1:28" ht="30">
      <c r="A49" s="2" t="s">
        <v>244</v>
      </c>
      <c r="B49" s="3" t="s">
        <v>142</v>
      </c>
      <c r="C49" s="8"/>
      <c r="D49" s="8"/>
      <c r="E49" s="8"/>
      <c r="F49" s="8"/>
      <c r="G49" s="8"/>
      <c r="H49" s="51"/>
      <c r="I49" s="51"/>
      <c r="J49" s="51"/>
      <c r="K49" s="8"/>
      <c r="L49" s="8"/>
      <c r="M49" s="8"/>
      <c r="N49" s="8"/>
      <c r="O49" s="58"/>
      <c r="P49" s="58"/>
      <c r="Q49" s="58"/>
      <c r="R49" s="58"/>
      <c r="S49" s="58"/>
      <c r="T49" s="58"/>
      <c r="U49" s="58"/>
      <c r="V49" s="58"/>
      <c r="W49" s="58">
        <v>14.3</v>
      </c>
      <c r="X49" s="58">
        <v>15.2</v>
      </c>
      <c r="Y49" s="57"/>
      <c r="Z49" s="58">
        <v>20.2</v>
      </c>
      <c r="AA49" s="58">
        <v>24.9</v>
      </c>
      <c r="AB49" s="8"/>
    </row>
    <row r="50" spans="1:28" ht="30">
      <c r="A50" s="2" t="s">
        <v>245</v>
      </c>
      <c r="B50" s="3" t="s">
        <v>34</v>
      </c>
      <c r="C50" s="8"/>
      <c r="D50" s="8"/>
      <c r="E50" s="8"/>
      <c r="F50" s="8"/>
      <c r="G50" s="8"/>
      <c r="H50" s="43"/>
      <c r="I50" s="43"/>
      <c r="J50" s="43"/>
      <c r="K50" s="8"/>
      <c r="L50" s="8"/>
      <c r="M50" s="8"/>
      <c r="N50" s="8"/>
      <c r="O50" s="8"/>
      <c r="P50" s="52">
        <v>11.017791757810668</v>
      </c>
      <c r="Q50" s="52">
        <v>11.040238576305816</v>
      </c>
      <c r="R50" s="52">
        <v>11.022342905591707</v>
      </c>
      <c r="S50" s="52">
        <v>11.090141327796976</v>
      </c>
      <c r="T50" s="52">
        <v>10.088805095969782</v>
      </c>
      <c r="U50" s="52">
        <v>11.171426066568618</v>
      </c>
      <c r="V50" s="52">
        <v>11.238734556639294</v>
      </c>
      <c r="W50" s="52">
        <v>11.267751674600028</v>
      </c>
      <c r="X50" s="52">
        <v>11.315891321943679</v>
      </c>
      <c r="Y50" s="52">
        <v>11.353992445449078</v>
      </c>
      <c r="Z50" s="52">
        <v>11.363151711804182</v>
      </c>
      <c r="AA50" s="52">
        <v>11.406502384229062</v>
      </c>
      <c r="AB50" s="8">
        <v>10.97</v>
      </c>
    </row>
    <row r="51" spans="1:28" ht="30">
      <c r="A51" s="2" t="s">
        <v>246</v>
      </c>
      <c r="B51" s="3" t="s">
        <v>35</v>
      </c>
      <c r="C51" s="8"/>
      <c r="D51" s="8"/>
      <c r="E51" s="8"/>
      <c r="F51" s="8"/>
      <c r="G51" s="8"/>
      <c r="H51" s="23"/>
      <c r="I51" s="23"/>
      <c r="J51" s="23"/>
      <c r="K51" s="8"/>
      <c r="L51" s="8"/>
      <c r="M51" s="8"/>
      <c r="N51" s="8"/>
      <c r="O51" s="8"/>
      <c r="P51" s="59">
        <v>12.681348858735326</v>
      </c>
      <c r="Q51" s="59">
        <v>12.227978789674564</v>
      </c>
      <c r="R51" s="59">
        <v>12.194740840561563</v>
      </c>
      <c r="S51" s="59">
        <v>12.278227121431614</v>
      </c>
      <c r="T51" s="59">
        <v>11.437699226081044</v>
      </c>
      <c r="U51" s="59">
        <v>11.534896921364684</v>
      </c>
      <c r="V51" s="59">
        <v>10.796856487994033</v>
      </c>
      <c r="W51" s="59">
        <v>10.480995923820329</v>
      </c>
      <c r="X51" s="59">
        <v>10.808218420678999</v>
      </c>
      <c r="Y51" s="59">
        <v>10.080594789733011</v>
      </c>
      <c r="Z51" s="59">
        <v>10.581821573155684</v>
      </c>
      <c r="AA51" s="60">
        <v>10.406863631778918</v>
      </c>
      <c r="AB51" s="8">
        <v>11.69</v>
      </c>
    </row>
    <row r="52" spans="1:28" ht="30">
      <c r="A52" s="2" t="s">
        <v>247</v>
      </c>
      <c r="B52" s="3" t="s">
        <v>36</v>
      </c>
      <c r="C52" s="8"/>
      <c r="D52" s="8"/>
      <c r="E52" s="8"/>
      <c r="F52" s="8"/>
      <c r="G52" s="8"/>
      <c r="H52" s="23"/>
      <c r="I52" s="23"/>
      <c r="J52" s="23"/>
      <c r="K52" s="8"/>
      <c r="L52" s="8"/>
      <c r="M52" s="8"/>
      <c r="N52" s="8"/>
      <c r="O52" s="8"/>
      <c r="P52" s="59">
        <v>49.27711332789886</v>
      </c>
      <c r="Q52" s="59">
        <v>47.947152727593512</v>
      </c>
      <c r="R52" s="59">
        <v>48.446498377443028</v>
      </c>
      <c r="S52" s="59">
        <v>46.993972205598858</v>
      </c>
      <c r="T52" s="59">
        <v>47.302924287891642</v>
      </c>
      <c r="U52" s="59">
        <v>48.30418111413546</v>
      </c>
      <c r="V52" s="59">
        <v>49.377129997913187</v>
      </c>
      <c r="W52" s="59">
        <v>49.996557278038125</v>
      </c>
      <c r="X52" s="59">
        <v>47.312669832955336</v>
      </c>
      <c r="Y52" s="59">
        <v>48.203424352886628</v>
      </c>
      <c r="Z52" s="59">
        <v>47.460100639600732</v>
      </c>
      <c r="AA52" s="60">
        <v>46.558658234265131</v>
      </c>
      <c r="AB52" s="8">
        <v>49.7</v>
      </c>
    </row>
    <row r="53" spans="1:28" ht="30">
      <c r="A53" s="2" t="s">
        <v>248</v>
      </c>
      <c r="B53" s="3" t="s">
        <v>37</v>
      </c>
      <c r="C53" s="8"/>
      <c r="D53" s="8"/>
      <c r="E53" s="8"/>
      <c r="F53" s="8"/>
      <c r="G53" s="8"/>
      <c r="H53" s="23"/>
      <c r="I53" s="23"/>
      <c r="J53" s="23"/>
      <c r="K53" s="8"/>
      <c r="L53" s="8"/>
      <c r="M53" s="8"/>
      <c r="N53" s="8"/>
      <c r="O53" s="8"/>
      <c r="P53" s="59">
        <v>16.185443840662838</v>
      </c>
      <c r="Q53" s="59">
        <v>17.103094434957697</v>
      </c>
      <c r="R53" s="59">
        <v>17.551273539233659</v>
      </c>
      <c r="S53" s="59">
        <v>18.536185980108382</v>
      </c>
      <c r="T53" s="59">
        <v>17.4999950813251</v>
      </c>
      <c r="U53" s="59">
        <v>16.374289439261442</v>
      </c>
      <c r="V53" s="59">
        <v>15.54955305213217</v>
      </c>
      <c r="W53" s="59">
        <v>15.13760924184484</v>
      </c>
      <c r="X53" s="59">
        <v>16.805961064220096</v>
      </c>
      <c r="Y53" s="59">
        <v>16.017521666637411</v>
      </c>
      <c r="Z53" s="59">
        <v>16.16283814907765</v>
      </c>
      <c r="AA53" s="60">
        <v>17.235271028573624</v>
      </c>
      <c r="AB53" s="8">
        <v>16</v>
      </c>
    </row>
    <row r="54" spans="1:28" ht="30">
      <c r="A54" s="2" t="s">
        <v>249</v>
      </c>
      <c r="B54" s="3" t="s">
        <v>38</v>
      </c>
      <c r="C54" s="8"/>
      <c r="D54" s="8"/>
      <c r="E54" s="8"/>
      <c r="F54" s="8"/>
      <c r="G54" s="8"/>
      <c r="H54" s="23"/>
      <c r="I54" s="23"/>
      <c r="J54" s="23"/>
      <c r="K54" s="8"/>
      <c r="L54" s="8"/>
      <c r="M54" s="8"/>
      <c r="N54" s="8"/>
      <c r="O54" s="8"/>
      <c r="P54" s="59">
        <v>19.837504023222547</v>
      </c>
      <c r="Q54" s="59">
        <v>20.715246294151211</v>
      </c>
      <c r="R54" s="59">
        <v>19.702135424524403</v>
      </c>
      <c r="S54" s="59">
        <v>20.214673821182146</v>
      </c>
      <c r="T54" s="59">
        <v>22.114015923008509</v>
      </c>
      <c r="U54" s="59">
        <v>22.215665278617013</v>
      </c>
      <c r="V54" s="59">
        <v>22.637799210732766</v>
      </c>
      <c r="W54" s="59">
        <v>22.894561587435781</v>
      </c>
      <c r="X54" s="59">
        <v>23.47354838445548</v>
      </c>
      <c r="Y54" s="59">
        <v>24.150445288925752</v>
      </c>
      <c r="Z54" s="59">
        <v>24.55494088276744</v>
      </c>
      <c r="AA54" s="60">
        <v>24.248760350831724</v>
      </c>
      <c r="AB54" s="8">
        <v>21.7</v>
      </c>
    </row>
    <row r="55" spans="1:28" ht="30">
      <c r="A55" s="2" t="s">
        <v>250</v>
      </c>
      <c r="B55" s="3" t="s">
        <v>39</v>
      </c>
      <c r="C55" s="8"/>
      <c r="D55" s="8"/>
      <c r="E55" s="8"/>
      <c r="F55" s="8"/>
      <c r="G55" s="8"/>
      <c r="H55" s="61"/>
      <c r="I55" s="61"/>
      <c r="J55" s="61"/>
      <c r="K55" s="8"/>
      <c r="L55" s="8"/>
      <c r="M55" s="8"/>
      <c r="N55" s="8"/>
      <c r="O55" s="8"/>
      <c r="P55" s="8"/>
      <c r="Q55" s="8"/>
      <c r="R55" s="8"/>
      <c r="S55" s="8"/>
      <c r="T55" s="61">
        <v>85.788661837220175</v>
      </c>
      <c r="U55" s="62">
        <v>82.74949142008407</v>
      </c>
      <c r="V55" s="62">
        <v>90.993101370606951</v>
      </c>
      <c r="W55" s="62">
        <v>88.573699410192503</v>
      </c>
      <c r="X55" s="61">
        <v>89.418017397083332</v>
      </c>
      <c r="Y55" s="61">
        <v>92.87064756780029</v>
      </c>
      <c r="Z55" s="61">
        <v>93.119224759370596</v>
      </c>
      <c r="AA55" s="61">
        <v>95.102331701478064</v>
      </c>
      <c r="AB55" s="8"/>
    </row>
    <row r="56" spans="1:28" ht="15">
      <c r="A56" s="2" t="s">
        <v>251</v>
      </c>
      <c r="B56" s="3" t="s">
        <v>40</v>
      </c>
      <c r="C56" s="8"/>
      <c r="D56" s="8"/>
      <c r="E56" s="8"/>
      <c r="F56" s="8"/>
      <c r="G56" s="8"/>
      <c r="H56" s="62"/>
      <c r="I56" s="62"/>
      <c r="J56" s="62"/>
      <c r="K56" s="63">
        <v>76.545982240993069</v>
      </c>
      <c r="L56" s="63">
        <v>85.052436921364773</v>
      </c>
      <c r="M56" s="63">
        <v>78.472200615070918</v>
      </c>
      <c r="N56" s="63">
        <v>83.700883715798014</v>
      </c>
      <c r="O56" s="63">
        <v>85.051622801335654</v>
      </c>
      <c r="P56" s="63">
        <v>86.872627635998171</v>
      </c>
      <c r="Q56" s="63">
        <v>86.642456839302582</v>
      </c>
      <c r="R56" s="63">
        <v>88.755019176573725</v>
      </c>
      <c r="S56" s="63">
        <v>89.486268414322168</v>
      </c>
      <c r="T56" s="63">
        <v>92.611838771378302</v>
      </c>
      <c r="U56" s="64">
        <v>91.053945068431915</v>
      </c>
      <c r="V56" s="64">
        <v>93.675918676342945</v>
      </c>
      <c r="W56" s="64">
        <v>88.597353724301911</v>
      </c>
      <c r="X56" s="61">
        <v>91.3771732575578</v>
      </c>
      <c r="Y56" s="62">
        <v>94.58504559061484</v>
      </c>
      <c r="Z56" s="62">
        <v>93.504704872915596</v>
      </c>
      <c r="AA56" s="62">
        <v>95.931204598259214</v>
      </c>
      <c r="AB56" s="8"/>
    </row>
    <row r="57" spans="1:28" ht="15">
      <c r="A57" s="2" t="s">
        <v>392</v>
      </c>
      <c r="B57" s="3" t="s">
        <v>105</v>
      </c>
      <c r="C57" s="8"/>
      <c r="D57" s="8"/>
      <c r="E57" s="8"/>
      <c r="F57" s="8"/>
      <c r="G57" s="8"/>
      <c r="H57" s="62"/>
      <c r="I57" s="62"/>
      <c r="J57" s="62"/>
      <c r="K57" s="63"/>
      <c r="L57" s="63"/>
      <c r="M57" s="63"/>
      <c r="N57" s="63"/>
      <c r="O57" s="63"/>
      <c r="P57" s="65">
        <v>53261</v>
      </c>
      <c r="Q57" s="65">
        <v>52576</v>
      </c>
      <c r="R57" s="65">
        <v>52841</v>
      </c>
      <c r="S57" s="65">
        <v>53661</v>
      </c>
      <c r="T57" s="65">
        <v>50964</v>
      </c>
      <c r="U57" s="65">
        <v>51362</v>
      </c>
      <c r="V57" s="65">
        <v>51010</v>
      </c>
      <c r="W57" s="65">
        <v>51002</v>
      </c>
      <c r="X57" s="65">
        <v>52412</v>
      </c>
      <c r="Y57" s="65">
        <v>53506</v>
      </c>
      <c r="Z57" s="65">
        <v>54847</v>
      </c>
      <c r="AA57" s="65">
        <v>55021</v>
      </c>
      <c r="AB57" s="8"/>
    </row>
    <row r="58" spans="1:28" ht="15">
      <c r="A58" s="2" t="s">
        <v>252</v>
      </c>
      <c r="B58" s="3" t="s">
        <v>106</v>
      </c>
      <c r="C58" s="8"/>
      <c r="D58" s="8"/>
      <c r="E58" s="8"/>
      <c r="F58" s="8"/>
      <c r="G58" s="8"/>
      <c r="H58" s="62"/>
      <c r="I58" s="62"/>
      <c r="J58" s="62"/>
      <c r="K58" s="63"/>
      <c r="L58" s="63"/>
      <c r="M58" s="63"/>
      <c r="N58" s="63"/>
      <c r="O58" s="63"/>
      <c r="P58" s="65">
        <v>70739</v>
      </c>
      <c r="Q58" s="65">
        <v>74113</v>
      </c>
      <c r="R58" s="65">
        <v>78708</v>
      </c>
      <c r="S58" s="65">
        <v>69756</v>
      </c>
      <c r="T58" s="65">
        <v>69445</v>
      </c>
      <c r="U58" s="65">
        <v>75545</v>
      </c>
      <c r="V58" s="65">
        <v>92732</v>
      </c>
      <c r="W58" s="65">
        <v>78630</v>
      </c>
      <c r="X58" s="65">
        <v>82462</v>
      </c>
      <c r="Y58" s="65">
        <v>82449</v>
      </c>
      <c r="Z58" s="65">
        <v>82367</v>
      </c>
      <c r="AA58" s="65">
        <v>84726</v>
      </c>
      <c r="AB58" s="8"/>
    </row>
    <row r="59" spans="1:28" ht="30">
      <c r="A59" s="2" t="s">
        <v>253</v>
      </c>
      <c r="B59" s="3" t="s">
        <v>143</v>
      </c>
      <c r="C59" s="8"/>
      <c r="D59" s="8"/>
      <c r="E59" s="8"/>
      <c r="F59" s="8"/>
      <c r="G59" s="8"/>
      <c r="H59" s="32"/>
      <c r="I59" s="32"/>
      <c r="J59" s="32"/>
      <c r="K59" s="32"/>
      <c r="L59" s="32"/>
      <c r="M59" s="23">
        <v>19.899999999999999</v>
      </c>
      <c r="N59" s="23">
        <v>24.6</v>
      </c>
      <c r="O59" s="23">
        <v>26.6</v>
      </c>
      <c r="P59" s="23">
        <v>25.9</v>
      </c>
      <c r="Q59" s="23">
        <v>25.8</v>
      </c>
      <c r="R59" s="23">
        <v>24.9</v>
      </c>
      <c r="S59" s="23">
        <v>27.6</v>
      </c>
      <c r="T59" s="23">
        <v>29</v>
      </c>
      <c r="U59" s="23">
        <v>30.2</v>
      </c>
      <c r="V59" s="23">
        <v>32.5</v>
      </c>
      <c r="W59" s="23">
        <v>31.4</v>
      </c>
      <c r="X59" s="23">
        <v>35.200000000000003</v>
      </c>
      <c r="Y59" s="23">
        <v>32.299999999999997</v>
      </c>
      <c r="Z59" s="23">
        <v>34.1</v>
      </c>
      <c r="AA59" s="23">
        <v>31.9</v>
      </c>
      <c r="AB59" s="49">
        <v>27.86</v>
      </c>
    </row>
    <row r="60" spans="1:28" ht="30">
      <c r="A60" s="2" t="s">
        <v>254</v>
      </c>
      <c r="B60" s="3" t="s">
        <v>143</v>
      </c>
      <c r="C60" s="8"/>
      <c r="D60" s="8"/>
      <c r="E60" s="8"/>
      <c r="F60" s="8"/>
      <c r="G60" s="8"/>
      <c r="H60" s="32"/>
      <c r="I60" s="32"/>
      <c r="J60" s="32"/>
      <c r="K60" s="32"/>
      <c r="L60" s="32"/>
      <c r="M60" s="23">
        <v>19.5</v>
      </c>
      <c r="N60" s="23">
        <v>24.4</v>
      </c>
      <c r="O60" s="23">
        <v>25.9</v>
      </c>
      <c r="P60" s="23">
        <v>25.7</v>
      </c>
      <c r="Q60" s="23">
        <v>25.5</v>
      </c>
      <c r="R60" s="23">
        <v>24.8</v>
      </c>
      <c r="S60" s="23">
        <v>27.2</v>
      </c>
      <c r="T60" s="23">
        <v>28.7</v>
      </c>
      <c r="U60" s="23">
        <v>29.8</v>
      </c>
      <c r="V60" s="23">
        <v>31.8</v>
      </c>
      <c r="W60" s="23">
        <v>30.6</v>
      </c>
      <c r="X60" s="23">
        <v>34</v>
      </c>
      <c r="Y60" s="23">
        <v>31.6</v>
      </c>
      <c r="Z60" s="23">
        <v>33.299999999999997</v>
      </c>
      <c r="AA60" s="23">
        <v>31.7</v>
      </c>
      <c r="AB60" s="49">
        <v>28.56</v>
      </c>
    </row>
    <row r="61" spans="1:28" ht="45">
      <c r="A61" s="2" t="s">
        <v>255</v>
      </c>
      <c r="B61" s="3" t="s">
        <v>51</v>
      </c>
      <c r="C61" s="8"/>
      <c r="D61" s="8"/>
      <c r="E61" s="8"/>
      <c r="F61" s="8"/>
      <c r="G61" s="8"/>
      <c r="H61" s="66"/>
      <c r="I61" s="66"/>
      <c r="J61" s="66"/>
      <c r="K61" s="8"/>
      <c r="L61" s="8"/>
      <c r="M61" s="8"/>
      <c r="N61" s="8"/>
      <c r="O61" s="8"/>
      <c r="P61" s="8"/>
      <c r="Q61" s="8"/>
      <c r="R61" s="8"/>
      <c r="S61" s="67">
        <v>0.9050598962989439</v>
      </c>
      <c r="T61" s="67">
        <v>0.81765435859483016</v>
      </c>
      <c r="U61" s="67">
        <v>0.89712626715573185</v>
      </c>
      <c r="V61" s="67">
        <v>1.2667424738006847</v>
      </c>
      <c r="W61" s="67">
        <v>1.296159248860542</v>
      </c>
      <c r="X61" s="68">
        <v>1.2861352681044771</v>
      </c>
      <c r="Y61" s="68">
        <v>0.98098889091643859</v>
      </c>
      <c r="Z61" s="69">
        <v>1.2166103117448148</v>
      </c>
      <c r="AA61" s="69">
        <v>1.3289355452053475</v>
      </c>
      <c r="AB61" s="69">
        <v>1.2370192989556681</v>
      </c>
    </row>
    <row r="62" spans="1:28" ht="15">
      <c r="A62" s="2" t="s">
        <v>256</v>
      </c>
      <c r="B62" s="3" t="s">
        <v>55</v>
      </c>
      <c r="C62" s="8"/>
      <c r="D62" s="8"/>
      <c r="E62" s="8"/>
      <c r="F62" s="8"/>
      <c r="G62" s="8"/>
      <c r="H62" s="70"/>
      <c r="I62" s="70"/>
      <c r="J62" s="70"/>
      <c r="K62" s="71">
        <v>2.7896533806728248</v>
      </c>
      <c r="L62" s="71">
        <v>3.4123196616496254</v>
      </c>
      <c r="M62" s="71">
        <v>3.116969764407914</v>
      </c>
      <c r="N62" s="71">
        <v>3.4432043712122904</v>
      </c>
      <c r="O62" s="71">
        <v>3.1760914664218145</v>
      </c>
      <c r="P62" s="71">
        <v>3.2973629621936436</v>
      </c>
      <c r="Q62" s="71">
        <v>2.9906196579833351</v>
      </c>
      <c r="R62" s="71">
        <v>2.9384482428688004</v>
      </c>
      <c r="S62" s="71">
        <v>2.8628160996271816</v>
      </c>
      <c r="T62" s="71">
        <v>2.0118987879216252</v>
      </c>
      <c r="U62" s="71">
        <v>2.0781748157819222</v>
      </c>
      <c r="V62" s="71">
        <v>2.3245598929534945</v>
      </c>
      <c r="W62" s="71">
        <v>2.0518619667482256</v>
      </c>
      <c r="X62" s="70">
        <v>2.0606976975040099</v>
      </c>
      <c r="Y62" s="70">
        <v>1.9557797453936279</v>
      </c>
      <c r="Z62" s="70">
        <v>4.3768649885343223</v>
      </c>
      <c r="AA62" s="70">
        <v>2.0925086581205119</v>
      </c>
      <c r="AB62" s="8"/>
    </row>
    <row r="63" spans="1:28" ht="30">
      <c r="A63" s="2" t="s">
        <v>257</v>
      </c>
      <c r="B63" s="3" t="s">
        <v>41</v>
      </c>
      <c r="C63" s="8"/>
      <c r="D63" s="8"/>
      <c r="E63" s="8"/>
      <c r="F63" s="8"/>
      <c r="G63" s="8"/>
      <c r="H63" s="23"/>
      <c r="I63" s="23"/>
      <c r="J63" s="23"/>
      <c r="K63" s="72">
        <v>95.755305867665413</v>
      </c>
      <c r="L63" s="72">
        <v>95.730607336139499</v>
      </c>
      <c r="M63" s="72">
        <v>96.112173358827278</v>
      </c>
      <c r="N63" s="72">
        <v>96.599878567091679</v>
      </c>
      <c r="O63" s="72">
        <v>92.710170487948261</v>
      </c>
      <c r="P63" s="72">
        <v>98.074608904933811</v>
      </c>
      <c r="Q63" s="72">
        <v>97.813866333541526</v>
      </c>
      <c r="R63" s="72">
        <v>98.288843258042434</v>
      </c>
      <c r="S63" s="72">
        <v>98.089956869993841</v>
      </c>
      <c r="T63" s="72">
        <v>96.133254015466989</v>
      </c>
      <c r="U63" s="72">
        <v>98.7</v>
      </c>
      <c r="V63" s="72">
        <v>98.661233993015131</v>
      </c>
      <c r="W63" s="72">
        <v>94.341669999999993</v>
      </c>
      <c r="X63" s="73">
        <v>91.929450000000003</v>
      </c>
      <c r="Y63" s="73">
        <v>93.191268191268193</v>
      </c>
      <c r="Z63" s="73">
        <v>93.236213684082003</v>
      </c>
      <c r="AA63" s="73">
        <v>94.936708860759495</v>
      </c>
      <c r="AB63" s="8"/>
    </row>
    <row r="64" spans="1:28" ht="45" customHeight="1">
      <c r="A64" s="2" t="s">
        <v>258</v>
      </c>
      <c r="B64" s="3" t="s">
        <v>42</v>
      </c>
      <c r="C64" s="8"/>
      <c r="D64" s="8"/>
      <c r="E64" s="8"/>
      <c r="F64" s="8"/>
      <c r="G64" s="8"/>
      <c r="H64" s="23"/>
      <c r="I64" s="23"/>
      <c r="J64" s="23"/>
      <c r="K64" s="72">
        <v>89.283489096573206</v>
      </c>
      <c r="L64" s="72">
        <v>88.835534213685477</v>
      </c>
      <c r="M64" s="72">
        <v>88.145315487571708</v>
      </c>
      <c r="N64" s="72">
        <v>87.85670916818458</v>
      </c>
      <c r="O64" s="72">
        <v>82.833627278071717</v>
      </c>
      <c r="P64" s="72">
        <v>88.507821901323709</v>
      </c>
      <c r="Q64" s="72">
        <v>90.693316677076837</v>
      </c>
      <c r="R64" s="72">
        <v>91.307323750855574</v>
      </c>
      <c r="S64" s="72">
        <v>92.421441774491683</v>
      </c>
      <c r="T64" s="72">
        <v>93.694229625223073</v>
      </c>
      <c r="U64" s="72">
        <v>93.7</v>
      </c>
      <c r="V64" s="72">
        <v>92.549476135040749</v>
      </c>
      <c r="W64" s="72">
        <v>90.261150000000001</v>
      </c>
      <c r="X64" s="73">
        <v>88.615719999999996</v>
      </c>
      <c r="Y64" s="73">
        <v>88.981288981288984</v>
      </c>
      <c r="Z64" s="73">
        <v>87.929237365722699</v>
      </c>
      <c r="AA64" s="73">
        <v>86.814345991561183</v>
      </c>
      <c r="AB64" s="8"/>
    </row>
    <row r="65" spans="1:28" ht="55.5" customHeight="1">
      <c r="A65" s="2" t="s">
        <v>259</v>
      </c>
      <c r="B65" s="3" t="s">
        <v>43</v>
      </c>
      <c r="C65" s="8"/>
      <c r="D65" s="8"/>
      <c r="E65" s="8"/>
      <c r="F65" s="8"/>
      <c r="G65" s="8"/>
      <c r="H65" s="23"/>
      <c r="I65" s="23"/>
      <c r="J65" s="23"/>
      <c r="K65" s="72">
        <v>86.338116032439174</v>
      </c>
      <c r="L65" s="72">
        <v>84.378698224852073</v>
      </c>
      <c r="M65" s="72">
        <v>86.297004461440409</v>
      </c>
      <c r="N65" s="72">
        <v>85.549483910139642</v>
      </c>
      <c r="O65" s="72">
        <v>91.358024691358025</v>
      </c>
      <c r="P65" s="72">
        <v>93.983152827918175</v>
      </c>
      <c r="Q65" s="72">
        <v>93.9375</v>
      </c>
      <c r="R65" s="72">
        <v>93.360711841204662</v>
      </c>
      <c r="S65" s="72">
        <v>95.625385089340725</v>
      </c>
      <c r="T65" s="72">
        <v>90.838786436644853</v>
      </c>
      <c r="U65" s="72">
        <v>95.8</v>
      </c>
      <c r="V65" s="74">
        <v>95.867287543655408</v>
      </c>
      <c r="W65" s="74">
        <v>94.504900000000006</v>
      </c>
      <c r="X65" s="73">
        <v>93.425970000000007</v>
      </c>
      <c r="Y65" s="73">
        <v>94.802494802494806</v>
      </c>
      <c r="Z65" s="73">
        <v>94.640998840332003</v>
      </c>
      <c r="AA65" s="73">
        <v>97.362869198312239</v>
      </c>
      <c r="AB65" s="8"/>
    </row>
    <row r="66" spans="1:28" ht="30" customHeight="1">
      <c r="A66" s="2" t="s">
        <v>260</v>
      </c>
      <c r="B66" s="3" t="s">
        <v>44</v>
      </c>
      <c r="C66" s="8"/>
      <c r="D66" s="8"/>
      <c r="E66" s="8"/>
      <c r="F66" s="8"/>
      <c r="G66" s="8"/>
      <c r="H66" s="23"/>
      <c r="I66" s="23"/>
      <c r="J66" s="23"/>
      <c r="K66" s="72">
        <v>84.302689180737971</v>
      </c>
      <c r="L66" s="72">
        <v>83.925346177001799</v>
      </c>
      <c r="M66" s="72">
        <v>84.002549394518795</v>
      </c>
      <c r="N66" s="72">
        <v>83.36369156041286</v>
      </c>
      <c r="O66" s="72">
        <v>79.247501469723687</v>
      </c>
      <c r="P66" s="72">
        <v>87.36462093862815</v>
      </c>
      <c r="Q66" s="72">
        <v>88.9375</v>
      </c>
      <c r="R66" s="72">
        <v>89.664613278576326</v>
      </c>
      <c r="S66" s="72">
        <v>86.752926678989525</v>
      </c>
      <c r="T66" s="72">
        <v>89.173111243307559</v>
      </c>
      <c r="U66" s="72">
        <v>92.5</v>
      </c>
      <c r="V66" s="74">
        <v>91.559953434225847</v>
      </c>
      <c r="W66" s="74">
        <v>88.248090000000005</v>
      </c>
      <c r="X66" s="73">
        <v>86.050240000000002</v>
      </c>
      <c r="Y66" s="73">
        <v>85.810810810810807</v>
      </c>
      <c r="Z66" s="73">
        <v>85.796043395996094</v>
      </c>
      <c r="AA66" s="73">
        <v>85.337552742616026</v>
      </c>
      <c r="AB66" s="8"/>
    </row>
    <row r="67" spans="1:28" ht="33.75" customHeight="1">
      <c r="A67" s="2" t="s">
        <v>261</v>
      </c>
      <c r="B67" s="3" t="s">
        <v>45</v>
      </c>
      <c r="C67" s="8"/>
      <c r="D67" s="8"/>
      <c r="E67" s="8"/>
      <c r="F67" s="8"/>
      <c r="G67" s="8"/>
      <c r="H67" s="23"/>
      <c r="I67" s="23"/>
      <c r="J67" s="23"/>
      <c r="K67" s="75">
        <v>9.1057352541451486</v>
      </c>
      <c r="L67" s="75">
        <v>2.5142857142857142</v>
      </c>
      <c r="M67" s="75">
        <v>18.426685693899394</v>
      </c>
      <c r="N67" s="75">
        <v>39.54746679783571</v>
      </c>
      <c r="O67" s="75">
        <v>13.936927772126145</v>
      </c>
      <c r="P67" s="75">
        <v>45.815702867889044</v>
      </c>
      <c r="Q67" s="75">
        <v>43.775201612903224</v>
      </c>
      <c r="R67" s="75">
        <v>60.825587752870419</v>
      </c>
      <c r="S67" s="75">
        <v>51.057268722466965</v>
      </c>
      <c r="T67" s="75">
        <v>74.059543041772443</v>
      </c>
      <c r="U67" s="75">
        <v>68.743145426628644</v>
      </c>
      <c r="V67" s="75">
        <v>74.342819900065166</v>
      </c>
      <c r="W67" s="68">
        <v>75.445760000000007</v>
      </c>
      <c r="X67" s="73">
        <v>80.815709999999996</v>
      </c>
      <c r="Y67" s="73">
        <v>81.551317763016925</v>
      </c>
      <c r="Z67" s="73">
        <v>88.267684936523395</v>
      </c>
      <c r="AA67" s="73">
        <v>85.168587281263342</v>
      </c>
      <c r="AB67" s="8"/>
    </row>
    <row r="68" spans="1:28" ht="33" customHeight="1">
      <c r="A68" s="2" t="s">
        <v>262</v>
      </c>
      <c r="B68" s="3" t="s">
        <v>46</v>
      </c>
      <c r="C68" s="8"/>
      <c r="D68" s="8"/>
      <c r="E68" s="8"/>
      <c r="F68" s="8"/>
      <c r="G68" s="8"/>
      <c r="H68" s="23"/>
      <c r="I68" s="23"/>
      <c r="J68" s="23"/>
      <c r="K68" s="75">
        <v>22.03647416413374</v>
      </c>
      <c r="L68" s="75">
        <v>9.4395280235988199</v>
      </c>
      <c r="M68" s="75">
        <v>32.697947214076244</v>
      </c>
      <c r="N68" s="75">
        <v>57.855251544571935</v>
      </c>
      <c r="O68" s="75">
        <v>33.25</v>
      </c>
      <c r="P68" s="75">
        <v>63.674147963424772</v>
      </c>
      <c r="Q68" s="75">
        <v>57.824013870827919</v>
      </c>
      <c r="R68" s="75">
        <v>76.796338672768883</v>
      </c>
      <c r="S68" s="75">
        <v>64.854517611026026</v>
      </c>
      <c r="T68" s="75">
        <v>83.32682545880516</v>
      </c>
      <c r="U68" s="75">
        <v>81.024096385542165</v>
      </c>
      <c r="V68" s="75">
        <v>83.89705882352942</v>
      </c>
      <c r="W68" s="68">
        <v>84.892089999999996</v>
      </c>
      <c r="X68" s="73">
        <v>88.68665</v>
      </c>
      <c r="Y68" s="73">
        <v>88.541300527240779</v>
      </c>
      <c r="Z68" s="73">
        <v>93.830154418945298</v>
      </c>
      <c r="AA68" s="73">
        <v>89.996538594669445</v>
      </c>
      <c r="AB68" s="8"/>
    </row>
    <row r="69" spans="1:28" ht="15">
      <c r="A69" s="2" t="s">
        <v>263</v>
      </c>
      <c r="B69" s="3" t="s">
        <v>47</v>
      </c>
      <c r="C69" s="8"/>
      <c r="D69" s="8"/>
      <c r="E69" s="8"/>
      <c r="F69" s="8"/>
      <c r="G69" s="8"/>
      <c r="H69" s="23"/>
      <c r="I69" s="23"/>
      <c r="J69" s="23"/>
      <c r="K69" s="64">
        <v>48.156284153005416</v>
      </c>
      <c r="L69" s="64">
        <v>41.283605014120859</v>
      </c>
      <c r="M69" s="64">
        <v>57</v>
      </c>
      <c r="N69" s="64">
        <v>20.17411897516439</v>
      </c>
      <c r="O69" s="64">
        <v>17.920011187246544</v>
      </c>
      <c r="P69" s="64">
        <v>20.273827134403984</v>
      </c>
      <c r="Q69" s="64">
        <v>19.192067004544587</v>
      </c>
      <c r="R69" s="64">
        <v>12</v>
      </c>
      <c r="S69" s="64">
        <v>11</v>
      </c>
      <c r="T69" s="64">
        <v>10.121732448128562</v>
      </c>
      <c r="U69" s="64">
        <v>8.0452665075576668</v>
      </c>
      <c r="V69" s="64">
        <v>10.117720993800969</v>
      </c>
      <c r="W69" s="64">
        <v>11</v>
      </c>
      <c r="X69" s="76">
        <v>11</v>
      </c>
      <c r="Y69" s="77">
        <v>10</v>
      </c>
      <c r="Z69" s="76">
        <v>10</v>
      </c>
      <c r="AA69" s="76">
        <v>8.7951679661179671</v>
      </c>
      <c r="AB69" s="76">
        <v>9.1581956429207061</v>
      </c>
    </row>
    <row r="70" spans="1:28" ht="15">
      <c r="A70" s="2" t="s">
        <v>264</v>
      </c>
      <c r="B70" s="3" t="s">
        <v>48</v>
      </c>
      <c r="C70" s="8"/>
      <c r="D70" s="8"/>
      <c r="E70" s="8"/>
      <c r="F70" s="8"/>
      <c r="G70" s="8"/>
      <c r="H70" s="23"/>
      <c r="I70" s="23"/>
      <c r="J70" s="23"/>
      <c r="K70" s="64">
        <v>26.389864136295035</v>
      </c>
      <c r="L70" s="64">
        <v>22.432771589758481</v>
      </c>
      <c r="M70" s="64">
        <v>37</v>
      </c>
      <c r="N70" s="64">
        <v>16.938852072950372</v>
      </c>
      <c r="O70" s="64">
        <v>16.44878099013977</v>
      </c>
      <c r="P70" s="64">
        <v>18.595290063182009</v>
      </c>
      <c r="Q70" s="64">
        <v>17.608948950546765</v>
      </c>
      <c r="R70" s="64">
        <v>15</v>
      </c>
      <c r="S70" s="64">
        <v>9</v>
      </c>
      <c r="T70" s="64">
        <v>7.3421225239406551</v>
      </c>
      <c r="U70" s="64">
        <v>7.8709844024377542</v>
      </c>
      <c r="V70" s="64">
        <v>7.0994978902484007</v>
      </c>
      <c r="W70" s="64">
        <v>8</v>
      </c>
      <c r="X70" s="73">
        <v>8</v>
      </c>
      <c r="Y70" s="73">
        <v>7</v>
      </c>
      <c r="Z70" s="73">
        <v>7</v>
      </c>
      <c r="AA70" s="73">
        <v>6</v>
      </c>
      <c r="AB70" s="73">
        <v>5.9540891759396146</v>
      </c>
    </row>
    <row r="71" spans="1:28" ht="30">
      <c r="A71" s="2" t="s">
        <v>265</v>
      </c>
      <c r="B71" s="3" t="s">
        <v>49</v>
      </c>
      <c r="C71" s="8"/>
      <c r="D71" s="8"/>
      <c r="E71" s="8"/>
      <c r="F71" s="8"/>
      <c r="G71" s="8"/>
      <c r="H71" s="23"/>
      <c r="I71" s="23"/>
      <c r="J71" s="23"/>
      <c r="K71" s="8"/>
      <c r="L71" s="8"/>
      <c r="M71" s="8"/>
      <c r="N71" s="8"/>
      <c r="O71" s="8"/>
      <c r="P71" s="8"/>
      <c r="Q71" s="8"/>
      <c r="R71" s="8"/>
      <c r="S71" s="68">
        <v>67.280285035629447</v>
      </c>
      <c r="T71" s="68">
        <v>68.507560815253115</v>
      </c>
      <c r="U71" s="68">
        <v>54.900781719783524</v>
      </c>
      <c r="V71" s="68">
        <v>53.948896631823459</v>
      </c>
      <c r="W71" s="68">
        <v>48.167539267015705</v>
      </c>
      <c r="X71" s="78">
        <v>47.244094488188971</v>
      </c>
      <c r="Y71" s="78">
        <v>40.595611285266465</v>
      </c>
      <c r="Z71" s="69">
        <v>52.811950790861161</v>
      </c>
      <c r="AA71" s="69">
        <v>38.215648854961835</v>
      </c>
      <c r="AB71" s="69">
        <v>34.079601990049746</v>
      </c>
    </row>
    <row r="72" spans="1:28" ht="15">
      <c r="A72" s="2" t="s">
        <v>266</v>
      </c>
      <c r="B72" s="3" t="s">
        <v>52</v>
      </c>
      <c r="C72" s="8"/>
      <c r="D72" s="8"/>
      <c r="E72" s="8"/>
      <c r="F72" s="8"/>
      <c r="G72" s="8"/>
      <c r="H72" s="23"/>
      <c r="I72" s="23"/>
      <c r="J72" s="23"/>
      <c r="K72" s="8"/>
      <c r="L72" s="8"/>
      <c r="M72" s="8"/>
      <c r="N72" s="8"/>
      <c r="O72" s="8"/>
      <c r="P72" s="8"/>
      <c r="Q72" s="8"/>
      <c r="R72" s="8"/>
      <c r="S72" s="8"/>
      <c r="T72" s="8"/>
      <c r="U72" s="8"/>
      <c r="V72" s="8"/>
      <c r="W72" s="8"/>
      <c r="X72" s="68">
        <v>14.869210000000001</v>
      </c>
      <c r="Y72" s="68">
        <v>15.15854</v>
      </c>
      <c r="Z72" s="68">
        <v>15.239979999999999</v>
      </c>
      <c r="AA72" s="68">
        <v>15.43787</v>
      </c>
      <c r="AB72" s="68">
        <v>13.766799010040367</v>
      </c>
    </row>
    <row r="73" spans="1:28" ht="15">
      <c r="A73" s="2" t="s">
        <v>267</v>
      </c>
      <c r="B73" s="3" t="s">
        <v>53</v>
      </c>
      <c r="C73" s="8"/>
      <c r="D73" s="8"/>
      <c r="E73" s="8"/>
      <c r="F73" s="8"/>
      <c r="G73" s="8"/>
      <c r="H73" s="23"/>
      <c r="I73" s="23"/>
      <c r="J73" s="23"/>
      <c r="K73" s="8"/>
      <c r="L73" s="8"/>
      <c r="M73" s="8"/>
      <c r="N73" s="8"/>
      <c r="O73" s="8"/>
      <c r="P73" s="8"/>
      <c r="Q73" s="8"/>
      <c r="R73" s="8"/>
      <c r="S73" s="8"/>
      <c r="T73" s="8"/>
      <c r="U73" s="8"/>
      <c r="V73" s="8"/>
      <c r="W73" s="8"/>
      <c r="X73" s="72">
        <v>13.057589999999999</v>
      </c>
      <c r="Y73" s="72">
        <v>13.112909999999999</v>
      </c>
      <c r="Z73" s="72">
        <v>13.33614</v>
      </c>
      <c r="AA73" s="72">
        <v>13.411020000000001</v>
      </c>
      <c r="AB73" s="72">
        <v>13.148940274818912</v>
      </c>
    </row>
    <row r="74" spans="1:28" ht="15">
      <c r="A74" s="2" t="s">
        <v>268</v>
      </c>
      <c r="B74" s="3" t="s">
        <v>54</v>
      </c>
      <c r="C74" s="8"/>
      <c r="D74" s="8"/>
      <c r="E74" s="8"/>
      <c r="F74" s="8"/>
      <c r="G74" s="8"/>
      <c r="H74" s="23"/>
      <c r="I74" s="23"/>
      <c r="J74" s="23"/>
      <c r="K74" s="8"/>
      <c r="L74" s="8"/>
      <c r="M74" s="8"/>
      <c r="N74" s="8"/>
      <c r="O74" s="8"/>
      <c r="P74" s="8"/>
      <c r="Q74" s="8"/>
      <c r="R74" s="8"/>
      <c r="S74" s="8"/>
      <c r="T74" s="8"/>
      <c r="U74" s="8"/>
      <c r="V74" s="8"/>
      <c r="W74" s="8"/>
      <c r="X74" s="72">
        <v>15.53524</v>
      </c>
      <c r="Y74" s="72">
        <v>15.31244</v>
      </c>
      <c r="Z74" s="72">
        <v>15.84792</v>
      </c>
      <c r="AA74" s="72">
        <v>16.158529999999999</v>
      </c>
      <c r="AB74" s="72">
        <v>16.818870369452849</v>
      </c>
    </row>
    <row r="75" spans="1:28" ht="15">
      <c r="A75" s="2" t="s">
        <v>269</v>
      </c>
      <c r="B75" s="3" t="s">
        <v>84</v>
      </c>
      <c r="C75" s="8"/>
      <c r="D75" s="8"/>
      <c r="E75" s="8"/>
      <c r="F75" s="8"/>
      <c r="G75" s="8"/>
      <c r="H75" s="79"/>
      <c r="I75" s="79"/>
      <c r="J75" s="79"/>
      <c r="K75" s="8"/>
      <c r="L75" s="8"/>
      <c r="M75" s="8"/>
      <c r="N75" s="8"/>
      <c r="O75" s="8"/>
      <c r="P75" s="8"/>
      <c r="Q75" s="8"/>
      <c r="R75" s="8"/>
      <c r="S75" s="8"/>
      <c r="T75" s="8"/>
      <c r="U75" s="8"/>
      <c r="V75" s="8"/>
      <c r="W75" s="79">
        <v>31</v>
      </c>
      <c r="X75" s="79">
        <v>34</v>
      </c>
      <c r="Y75" s="79">
        <v>30</v>
      </c>
      <c r="Z75" s="79">
        <v>32</v>
      </c>
      <c r="AA75" s="79">
        <v>29</v>
      </c>
      <c r="AB75" s="8"/>
    </row>
    <row r="76" spans="1:28" ht="42" customHeight="1">
      <c r="A76" s="2" t="s">
        <v>270</v>
      </c>
      <c r="B76" s="3" t="s">
        <v>144</v>
      </c>
      <c r="C76" s="8"/>
      <c r="D76" s="8"/>
      <c r="E76" s="8"/>
      <c r="F76" s="8"/>
      <c r="G76" s="8"/>
      <c r="H76" s="79"/>
      <c r="I76" s="79"/>
      <c r="J76" s="79"/>
      <c r="K76" s="8"/>
      <c r="L76" s="8"/>
      <c r="M76" s="8"/>
      <c r="N76" s="8"/>
      <c r="O76" s="8"/>
      <c r="P76" s="8"/>
      <c r="Q76" s="8"/>
      <c r="R76" s="8"/>
      <c r="S76" s="56">
        <v>12</v>
      </c>
      <c r="T76" s="56">
        <v>11.6</v>
      </c>
      <c r="U76" s="56">
        <v>11.3</v>
      </c>
      <c r="V76" s="56">
        <v>11.5</v>
      </c>
      <c r="W76" s="56">
        <v>10</v>
      </c>
      <c r="X76" s="56">
        <v>9.1</v>
      </c>
      <c r="Y76" s="56">
        <v>8.8105530382201991</v>
      </c>
      <c r="Z76" s="56">
        <v>9.3018530137730302</v>
      </c>
      <c r="AA76" s="56">
        <v>8.9558263929759878</v>
      </c>
      <c r="AB76" s="80"/>
    </row>
    <row r="77" spans="1:28" ht="33" customHeight="1">
      <c r="A77" s="2" t="s">
        <v>271</v>
      </c>
      <c r="B77" s="3" t="s">
        <v>85</v>
      </c>
      <c r="C77" s="8"/>
      <c r="D77" s="8"/>
      <c r="E77" s="8"/>
      <c r="F77" s="8"/>
      <c r="G77" s="8"/>
      <c r="H77" s="79"/>
      <c r="I77" s="79"/>
      <c r="J77" s="79"/>
      <c r="K77" s="8"/>
      <c r="L77" s="8"/>
      <c r="M77" s="8"/>
      <c r="N77" s="8"/>
      <c r="O77" s="8"/>
      <c r="P77" s="8"/>
      <c r="Q77" s="81">
        <v>11</v>
      </c>
      <c r="R77" s="81">
        <v>19</v>
      </c>
      <c r="S77" s="81">
        <v>14</v>
      </c>
      <c r="T77" s="81">
        <v>31</v>
      </c>
      <c r="U77" s="81">
        <v>40</v>
      </c>
      <c r="V77" s="81">
        <v>35</v>
      </c>
      <c r="W77" s="81">
        <v>27</v>
      </c>
      <c r="X77" s="81">
        <v>19</v>
      </c>
      <c r="Y77" s="81">
        <v>17</v>
      </c>
      <c r="Z77" s="81">
        <v>19</v>
      </c>
      <c r="AA77" s="81">
        <v>102</v>
      </c>
      <c r="AB77" s="8"/>
    </row>
    <row r="78" spans="1:28" ht="30">
      <c r="A78" s="2" t="s">
        <v>272</v>
      </c>
      <c r="B78" s="3" t="s">
        <v>446</v>
      </c>
      <c r="C78" s="8"/>
      <c r="D78" s="8"/>
      <c r="E78" s="8"/>
      <c r="F78" s="8"/>
      <c r="G78" s="8"/>
      <c r="H78" s="23"/>
      <c r="I78" s="23"/>
      <c r="J78" s="23"/>
      <c r="K78" s="8"/>
      <c r="L78" s="8"/>
      <c r="M78" s="8"/>
      <c r="N78" s="8"/>
      <c r="O78" s="8"/>
      <c r="P78" s="8"/>
      <c r="Q78" s="8"/>
      <c r="R78" s="8"/>
      <c r="S78" s="8"/>
      <c r="T78" s="8"/>
      <c r="U78" s="8"/>
      <c r="V78" s="43">
        <v>11.4</v>
      </c>
      <c r="W78" s="43">
        <v>7.9</v>
      </c>
      <c r="X78" s="43">
        <v>6.1600153320518229</v>
      </c>
      <c r="Y78" s="43">
        <v>9.6</v>
      </c>
      <c r="Z78" s="43">
        <v>9.1</v>
      </c>
      <c r="AA78" s="82">
        <v>9.1</v>
      </c>
      <c r="AB78" s="8"/>
    </row>
    <row r="79" spans="1:28" ht="15">
      <c r="A79" s="2" t="s">
        <v>273</v>
      </c>
      <c r="B79" s="3" t="s">
        <v>61</v>
      </c>
      <c r="C79" s="8"/>
      <c r="D79" s="8"/>
      <c r="E79" s="8"/>
      <c r="F79" s="8"/>
      <c r="G79" s="8"/>
      <c r="H79" s="79"/>
      <c r="I79" s="79"/>
      <c r="J79" s="79"/>
      <c r="K79" s="8"/>
      <c r="L79" s="8"/>
      <c r="M79" s="8"/>
      <c r="N79" s="8"/>
      <c r="O79" s="8"/>
      <c r="P79" s="8"/>
      <c r="Q79" s="83">
        <v>19.357894428211363</v>
      </c>
      <c r="R79" s="83">
        <v>18.693071947784865</v>
      </c>
      <c r="S79" s="83">
        <v>19.460102445120352</v>
      </c>
      <c r="T79" s="83">
        <v>18.852629239300814</v>
      </c>
      <c r="U79" s="83">
        <v>19.742807515150439</v>
      </c>
      <c r="V79" s="83">
        <v>19.541498235320311</v>
      </c>
      <c r="W79" s="83">
        <v>20.122492415519808</v>
      </c>
      <c r="X79" s="83">
        <v>19.143150730095783</v>
      </c>
      <c r="Y79" s="83">
        <v>19.753984276738315</v>
      </c>
      <c r="Z79" s="83">
        <v>19.14019633624277</v>
      </c>
      <c r="AA79" s="83">
        <v>19.366100022652954</v>
      </c>
      <c r="AB79" s="8"/>
    </row>
    <row r="80" spans="1:28" ht="15">
      <c r="A80" s="2" t="s">
        <v>274</v>
      </c>
      <c r="B80" s="3" t="s">
        <v>62</v>
      </c>
      <c r="C80" s="8"/>
      <c r="D80" s="8"/>
      <c r="E80" s="8"/>
      <c r="F80" s="8"/>
      <c r="G80" s="8"/>
      <c r="H80" s="79"/>
      <c r="I80" s="79"/>
      <c r="J80" s="79"/>
      <c r="K80" s="8"/>
      <c r="L80" s="8"/>
      <c r="M80" s="8"/>
      <c r="N80" s="8"/>
      <c r="O80" s="8"/>
      <c r="P80" s="8"/>
      <c r="Q80" s="83">
        <v>26.943467252316541</v>
      </c>
      <c r="R80" s="83">
        <v>26.044168241201387</v>
      </c>
      <c r="S80" s="83">
        <v>26.779117690834635</v>
      </c>
      <c r="T80" s="83">
        <v>27.133920580454788</v>
      </c>
      <c r="U80" s="83">
        <v>27.675915405154822</v>
      </c>
      <c r="V80" s="83">
        <v>25.96464650270115</v>
      </c>
      <c r="W80" s="83">
        <v>27.489328045128545</v>
      </c>
      <c r="X80" s="83">
        <v>27.007748440060567</v>
      </c>
      <c r="Y80" s="83">
        <v>26.776391386341</v>
      </c>
      <c r="Z80" s="83">
        <v>25.658891362337961</v>
      </c>
      <c r="AA80" s="83">
        <v>26.493191786658308</v>
      </c>
      <c r="AB80" s="8"/>
    </row>
    <row r="81" spans="1:28" ht="15">
      <c r="A81" s="2" t="s">
        <v>275</v>
      </c>
      <c r="B81" s="3" t="s">
        <v>63</v>
      </c>
      <c r="C81" s="8"/>
      <c r="D81" s="8"/>
      <c r="E81" s="8"/>
      <c r="F81" s="8"/>
      <c r="G81" s="8"/>
      <c r="H81" s="79"/>
      <c r="I81" s="79"/>
      <c r="J81" s="79"/>
      <c r="K81" s="8"/>
      <c r="L81" s="8"/>
      <c r="M81" s="8"/>
      <c r="N81" s="8"/>
      <c r="O81" s="8"/>
      <c r="P81" s="8"/>
      <c r="Q81" s="83">
        <v>11.14013953533382</v>
      </c>
      <c r="R81" s="83">
        <v>10.722061696861353</v>
      </c>
      <c r="S81" s="83">
        <v>11.554382145491664</v>
      </c>
      <c r="T81" s="83">
        <v>9.868618467188945</v>
      </c>
      <c r="U81" s="83">
        <v>11.173238057129073</v>
      </c>
      <c r="V81" s="83">
        <v>12.575339051210815</v>
      </c>
      <c r="W81" s="83">
        <v>12.088626039523691</v>
      </c>
      <c r="X81" s="83">
        <v>10.592827184811531</v>
      </c>
      <c r="Y81" s="83">
        <v>12.07893667801337</v>
      </c>
      <c r="Z81" s="83">
        <v>12.043898791459361</v>
      </c>
      <c r="AA81" s="83">
        <v>11.606681131975947</v>
      </c>
      <c r="AB81" s="8"/>
    </row>
    <row r="82" spans="1:28" ht="15">
      <c r="A82" s="2" t="s">
        <v>276</v>
      </c>
      <c r="B82" s="3" t="s">
        <v>146</v>
      </c>
      <c r="C82" s="8"/>
      <c r="D82" s="8"/>
      <c r="E82" s="8"/>
      <c r="F82" s="8"/>
      <c r="G82" s="8"/>
      <c r="H82" s="32"/>
      <c r="I82" s="32"/>
      <c r="J82" s="32"/>
      <c r="K82" s="32"/>
      <c r="L82" s="32"/>
      <c r="M82" s="32"/>
      <c r="N82" s="32"/>
      <c r="O82" s="23">
        <v>28.2</v>
      </c>
      <c r="P82" s="23">
        <v>8.5</v>
      </c>
      <c r="Q82" s="23">
        <v>34</v>
      </c>
      <c r="R82" s="23">
        <v>36.299999999999997</v>
      </c>
      <c r="S82" s="23">
        <v>40.4</v>
      </c>
      <c r="T82" s="23">
        <v>33.4</v>
      </c>
      <c r="U82" s="23">
        <v>37</v>
      </c>
      <c r="V82" s="23">
        <v>24.5</v>
      </c>
      <c r="W82" s="23">
        <v>44.4</v>
      </c>
      <c r="X82" s="23">
        <v>35.6</v>
      </c>
      <c r="Y82" s="23">
        <v>38.5</v>
      </c>
      <c r="Z82" s="23">
        <v>39.299999999999997</v>
      </c>
      <c r="AA82" s="23">
        <v>37</v>
      </c>
      <c r="AB82" s="8"/>
    </row>
    <row r="83" spans="1:28" ht="15">
      <c r="A83" s="2" t="s">
        <v>277</v>
      </c>
      <c r="B83" s="3" t="s">
        <v>65</v>
      </c>
      <c r="C83" s="8"/>
      <c r="D83" s="8"/>
      <c r="E83" s="8"/>
      <c r="F83" s="8"/>
      <c r="G83" s="8"/>
      <c r="H83" s="79"/>
      <c r="I83" s="79"/>
      <c r="J83" s="79"/>
      <c r="K83" s="84"/>
      <c r="L83" s="84"/>
      <c r="M83" s="84"/>
      <c r="N83" s="84"/>
      <c r="O83" s="84"/>
      <c r="P83" s="84"/>
      <c r="Q83" s="84"/>
      <c r="R83" s="84"/>
      <c r="S83" s="85">
        <v>36</v>
      </c>
      <c r="T83" s="85">
        <v>36</v>
      </c>
      <c r="U83" s="85">
        <v>36</v>
      </c>
      <c r="V83" s="85">
        <v>36</v>
      </c>
      <c r="W83" s="85">
        <v>36</v>
      </c>
      <c r="X83" s="85">
        <v>36</v>
      </c>
      <c r="Y83" s="85">
        <v>36</v>
      </c>
      <c r="Z83" s="85">
        <v>36</v>
      </c>
      <c r="AA83" s="85">
        <v>36</v>
      </c>
      <c r="AB83" s="85">
        <v>36</v>
      </c>
    </row>
    <row r="84" spans="1:28" ht="15">
      <c r="A84" s="2" t="s">
        <v>278</v>
      </c>
      <c r="B84" s="3" t="s">
        <v>72</v>
      </c>
      <c r="C84" s="8"/>
      <c r="D84" s="8"/>
      <c r="E84" s="8"/>
      <c r="F84" s="8"/>
      <c r="G84" s="8"/>
      <c r="H84" s="79"/>
      <c r="I84" s="79"/>
      <c r="J84" s="79"/>
      <c r="K84" s="84"/>
      <c r="L84" s="84"/>
      <c r="M84" s="84"/>
      <c r="N84" s="84"/>
      <c r="O84" s="84"/>
      <c r="P84" s="84"/>
      <c r="Q84" s="84"/>
      <c r="R84" s="84"/>
      <c r="S84" s="85">
        <v>12</v>
      </c>
      <c r="T84" s="85">
        <v>12</v>
      </c>
      <c r="U84" s="85">
        <v>12</v>
      </c>
      <c r="V84" s="85">
        <v>12</v>
      </c>
      <c r="W84" s="85">
        <v>12</v>
      </c>
      <c r="X84" s="85">
        <v>12</v>
      </c>
      <c r="Y84" s="85">
        <v>12</v>
      </c>
      <c r="Z84" s="85">
        <v>12</v>
      </c>
      <c r="AA84" s="85">
        <v>12</v>
      </c>
      <c r="AB84" s="85">
        <v>13</v>
      </c>
    </row>
    <row r="85" spans="1:28" ht="15">
      <c r="A85" s="2" t="s">
        <v>279</v>
      </c>
      <c r="B85" s="3" t="s">
        <v>64</v>
      </c>
      <c r="C85" s="8"/>
      <c r="D85" s="8"/>
      <c r="E85" s="8"/>
      <c r="F85" s="8"/>
      <c r="G85" s="8"/>
      <c r="H85" s="79"/>
      <c r="I85" s="79"/>
      <c r="J85" s="79"/>
      <c r="K85" s="84"/>
      <c r="L85" s="84"/>
      <c r="M85" s="84"/>
      <c r="N85" s="84"/>
      <c r="O85" s="84"/>
      <c r="P85" s="84"/>
      <c r="Q85" s="84"/>
      <c r="R85" s="84"/>
      <c r="S85" s="85">
        <v>24</v>
      </c>
      <c r="T85" s="85">
        <v>24</v>
      </c>
      <c r="U85" s="85">
        <v>24</v>
      </c>
      <c r="V85" s="85">
        <v>24</v>
      </c>
      <c r="W85" s="85">
        <v>24</v>
      </c>
      <c r="X85" s="85">
        <v>24</v>
      </c>
      <c r="Y85" s="85">
        <v>24</v>
      </c>
      <c r="Z85" s="85">
        <v>24</v>
      </c>
      <c r="AA85" s="85">
        <v>24</v>
      </c>
      <c r="AB85" s="85">
        <v>23</v>
      </c>
    </row>
    <row r="86" spans="1:28" ht="15">
      <c r="A86" s="2" t="s">
        <v>280</v>
      </c>
      <c r="B86" s="3" t="s">
        <v>67</v>
      </c>
      <c r="C86" s="8"/>
      <c r="D86" s="8"/>
      <c r="E86" s="8"/>
      <c r="F86" s="8"/>
      <c r="G86" s="8"/>
      <c r="H86" s="79"/>
      <c r="I86" s="79"/>
      <c r="J86" s="79"/>
      <c r="K86" s="8"/>
      <c r="L86" s="8"/>
      <c r="M86" s="8"/>
      <c r="N86" s="8"/>
      <c r="O86" s="84"/>
      <c r="P86" s="84"/>
      <c r="Q86" s="84"/>
      <c r="R86" s="84"/>
      <c r="S86" s="84">
        <v>5</v>
      </c>
      <c r="T86" s="84">
        <v>5</v>
      </c>
      <c r="U86" s="84">
        <v>5</v>
      </c>
      <c r="V86" s="84">
        <v>5</v>
      </c>
      <c r="W86" s="84">
        <v>1</v>
      </c>
      <c r="X86" s="84">
        <v>1</v>
      </c>
      <c r="Y86" s="84">
        <v>1</v>
      </c>
      <c r="Z86" s="84">
        <v>1</v>
      </c>
      <c r="AA86" s="84">
        <v>1</v>
      </c>
      <c r="AB86" s="84">
        <v>1</v>
      </c>
    </row>
    <row r="87" spans="1:28" ht="15">
      <c r="A87" s="2" t="s">
        <v>281</v>
      </c>
      <c r="B87" s="3" t="s">
        <v>68</v>
      </c>
      <c r="C87" s="8"/>
      <c r="D87" s="8"/>
      <c r="E87" s="8"/>
      <c r="F87" s="8"/>
      <c r="G87" s="8"/>
      <c r="H87" s="79"/>
      <c r="I87" s="79"/>
      <c r="J87" s="79"/>
      <c r="K87" s="8"/>
      <c r="L87" s="8"/>
      <c r="M87" s="8"/>
      <c r="N87" s="8"/>
      <c r="O87" s="84">
        <v>43</v>
      </c>
      <c r="P87" s="84">
        <v>43</v>
      </c>
      <c r="Q87" s="84">
        <v>43</v>
      </c>
      <c r="R87" s="84">
        <v>43</v>
      </c>
      <c r="S87" s="84">
        <v>38</v>
      </c>
      <c r="T87" s="84">
        <v>38</v>
      </c>
      <c r="U87" s="84">
        <v>38</v>
      </c>
      <c r="V87" s="84">
        <v>38</v>
      </c>
      <c r="W87" s="84">
        <v>42</v>
      </c>
      <c r="X87" s="84">
        <v>42</v>
      </c>
      <c r="Y87" s="84">
        <v>42</v>
      </c>
      <c r="Z87" s="84">
        <v>42</v>
      </c>
      <c r="AA87" s="84">
        <v>42</v>
      </c>
      <c r="AB87" s="84">
        <v>42</v>
      </c>
    </row>
    <row r="88" spans="1:28" ht="15">
      <c r="A88" s="2" t="s">
        <v>282</v>
      </c>
      <c r="B88" s="3" t="s">
        <v>69</v>
      </c>
      <c r="C88" s="8"/>
      <c r="D88" s="8"/>
      <c r="E88" s="8"/>
      <c r="F88" s="8"/>
      <c r="G88" s="8"/>
      <c r="H88" s="79"/>
      <c r="I88" s="79"/>
      <c r="J88" s="79"/>
      <c r="K88" s="8"/>
      <c r="L88" s="8"/>
      <c r="M88" s="8"/>
      <c r="N88" s="8"/>
      <c r="O88" s="84">
        <v>138</v>
      </c>
      <c r="P88" s="84">
        <v>138</v>
      </c>
      <c r="Q88" s="84">
        <v>138</v>
      </c>
      <c r="R88" s="84">
        <v>138</v>
      </c>
      <c r="S88" s="84">
        <v>137</v>
      </c>
      <c r="T88" s="84">
        <v>137</v>
      </c>
      <c r="U88" s="84">
        <v>137</v>
      </c>
      <c r="V88" s="84">
        <v>137</v>
      </c>
      <c r="W88" s="84">
        <v>166</v>
      </c>
      <c r="X88" s="84">
        <v>166</v>
      </c>
      <c r="Y88" s="84">
        <v>166</v>
      </c>
      <c r="Z88" s="84">
        <v>166</v>
      </c>
      <c r="AA88" s="84">
        <v>183</v>
      </c>
      <c r="AB88" s="84">
        <v>183</v>
      </c>
    </row>
    <row r="89" spans="1:28" ht="15">
      <c r="A89" s="2" t="s">
        <v>283</v>
      </c>
      <c r="B89" s="3" t="s">
        <v>70</v>
      </c>
      <c r="C89" s="8"/>
      <c r="D89" s="8"/>
      <c r="E89" s="8"/>
      <c r="F89" s="8"/>
      <c r="G89" s="8"/>
      <c r="H89" s="79"/>
      <c r="I89" s="79"/>
      <c r="J89" s="79"/>
      <c r="K89" s="8"/>
      <c r="L89" s="8"/>
      <c r="M89" s="8"/>
      <c r="N89" s="8"/>
      <c r="O89" s="84">
        <v>303</v>
      </c>
      <c r="P89" s="84">
        <v>303</v>
      </c>
      <c r="Q89" s="84">
        <v>303</v>
      </c>
      <c r="R89" s="84">
        <v>303</v>
      </c>
      <c r="S89" s="84">
        <v>309</v>
      </c>
      <c r="T89" s="84">
        <v>309</v>
      </c>
      <c r="U89" s="84">
        <v>309</v>
      </c>
      <c r="V89" s="84">
        <v>309</v>
      </c>
      <c r="W89" s="84">
        <v>293</v>
      </c>
      <c r="X89" s="84">
        <v>293</v>
      </c>
      <c r="Y89" s="84">
        <v>293</v>
      </c>
      <c r="Z89" s="84">
        <v>293</v>
      </c>
      <c r="AA89" s="84">
        <v>278</v>
      </c>
      <c r="AB89" s="84">
        <v>278</v>
      </c>
    </row>
    <row r="90" spans="1:28" ht="30">
      <c r="A90" s="2" t="s">
        <v>284</v>
      </c>
      <c r="B90" s="3" t="s">
        <v>58</v>
      </c>
      <c r="C90" s="8"/>
      <c r="D90" s="8"/>
      <c r="E90" s="8"/>
      <c r="F90" s="8"/>
      <c r="G90" s="8"/>
      <c r="H90" s="86"/>
      <c r="I90" s="86"/>
      <c r="J90" s="86"/>
      <c r="K90" s="8"/>
      <c r="L90" s="8"/>
      <c r="M90" s="8"/>
      <c r="N90" s="8"/>
      <c r="O90" s="8"/>
      <c r="P90" s="8"/>
      <c r="Q90" s="8"/>
      <c r="R90" s="8"/>
      <c r="S90" s="8"/>
      <c r="T90" s="8"/>
      <c r="U90" s="8"/>
      <c r="V90" s="86">
        <v>7.4947378228084229</v>
      </c>
      <c r="W90" s="86">
        <v>5.8861045724653671</v>
      </c>
      <c r="X90" s="86">
        <v>5.2</v>
      </c>
      <c r="Y90" s="86">
        <v>6.5566681623470364</v>
      </c>
      <c r="Z90" s="86">
        <v>6.8</v>
      </c>
      <c r="AA90" s="86">
        <v>6.4</v>
      </c>
      <c r="AB90" s="42"/>
    </row>
    <row r="91" spans="1:28" ht="30">
      <c r="A91" s="2" t="s">
        <v>285</v>
      </c>
      <c r="B91" s="3" t="s">
        <v>147</v>
      </c>
      <c r="C91" s="8"/>
      <c r="D91" s="8"/>
      <c r="E91" s="8"/>
      <c r="F91" s="8"/>
      <c r="G91" s="8"/>
      <c r="H91" s="32"/>
      <c r="I91" s="32"/>
      <c r="J91" s="32"/>
      <c r="K91" s="32"/>
      <c r="L91" s="32"/>
      <c r="M91" s="32"/>
      <c r="N91" s="32"/>
      <c r="O91" s="32"/>
      <c r="P91" s="32"/>
      <c r="Q91" s="32"/>
      <c r="R91" s="32"/>
      <c r="S91" s="32"/>
      <c r="T91" s="32"/>
      <c r="U91" s="32"/>
      <c r="V91" s="23">
        <v>10</v>
      </c>
      <c r="W91" s="23">
        <v>15.1</v>
      </c>
      <c r="X91" s="23">
        <v>9.4</v>
      </c>
      <c r="Y91" s="23">
        <v>10.5</v>
      </c>
      <c r="Z91" s="23">
        <v>10.8</v>
      </c>
      <c r="AA91" s="23">
        <v>13.6</v>
      </c>
      <c r="AB91" s="8"/>
    </row>
    <row r="92" spans="1:28" ht="15">
      <c r="A92" s="2" t="s">
        <v>286</v>
      </c>
      <c r="B92" s="3" t="s">
        <v>71</v>
      </c>
      <c r="C92" s="8"/>
      <c r="D92" s="8"/>
      <c r="E92" s="8"/>
      <c r="F92" s="8"/>
      <c r="G92" s="8"/>
      <c r="H92" s="23"/>
      <c r="I92" s="23"/>
      <c r="J92" s="23"/>
      <c r="K92" s="8"/>
      <c r="L92" s="8"/>
      <c r="M92" s="8"/>
      <c r="N92" s="8"/>
      <c r="O92" s="8"/>
      <c r="P92" s="8"/>
      <c r="Q92" s="43">
        <v>62.979304419754968</v>
      </c>
      <c r="R92" s="43">
        <v>63.687750114852939</v>
      </c>
      <c r="S92" s="43">
        <v>59.337164951960254</v>
      </c>
      <c r="T92" s="43">
        <v>59.932485363787535</v>
      </c>
      <c r="U92" s="43">
        <v>58.952910830208481</v>
      </c>
      <c r="V92" s="43">
        <v>55.050010772306038</v>
      </c>
      <c r="W92" s="43">
        <v>56.094496061180678</v>
      </c>
      <c r="X92" s="43">
        <v>53.695460615995998</v>
      </c>
      <c r="Y92" s="43">
        <v>56.694775332301148</v>
      </c>
      <c r="Z92" s="43">
        <v>56.93709449621123</v>
      </c>
      <c r="AA92" s="43">
        <v>58.687475844263062</v>
      </c>
      <c r="AB92" s="8">
        <v>57.98</v>
      </c>
    </row>
    <row r="93" spans="1:28" ht="15">
      <c r="A93" s="2" t="s">
        <v>287</v>
      </c>
      <c r="B93" s="3" t="s">
        <v>426</v>
      </c>
      <c r="C93" s="8"/>
      <c r="D93" s="8"/>
      <c r="E93" s="8"/>
      <c r="F93" s="8"/>
      <c r="G93" s="8"/>
      <c r="H93" s="23"/>
      <c r="I93" s="23"/>
      <c r="J93" s="23"/>
      <c r="K93" s="8"/>
      <c r="L93" s="8"/>
      <c r="M93" s="8"/>
      <c r="N93" s="8"/>
      <c r="O93" s="8"/>
      <c r="P93" s="8"/>
      <c r="Q93" s="43">
        <v>69.613975059920023</v>
      </c>
      <c r="R93" s="43">
        <v>70.589363108925724</v>
      </c>
      <c r="S93" s="43">
        <v>63.468442089540034</v>
      </c>
      <c r="T93" s="43">
        <v>66.078565782024299</v>
      </c>
      <c r="U93" s="43">
        <v>63.174440606682239</v>
      </c>
      <c r="V93" s="43">
        <v>59.504831920653146</v>
      </c>
      <c r="W93" s="43">
        <v>58.99148687372179</v>
      </c>
      <c r="X93" s="43">
        <v>58.066661972119206</v>
      </c>
      <c r="Y93" s="43">
        <v>62.858961315770465</v>
      </c>
      <c r="Z93" s="43">
        <v>61.388821112727371</v>
      </c>
      <c r="AA93" s="43">
        <v>61.601369934635038</v>
      </c>
      <c r="AB93" s="8">
        <v>60.58</v>
      </c>
    </row>
    <row r="94" spans="1:28" ht="15">
      <c r="A94" s="2" t="s">
        <v>288</v>
      </c>
      <c r="B94" s="3" t="s">
        <v>427</v>
      </c>
      <c r="C94" s="8"/>
      <c r="D94" s="8"/>
      <c r="E94" s="8"/>
      <c r="F94" s="8"/>
      <c r="G94" s="8"/>
      <c r="H94" s="23"/>
      <c r="I94" s="23"/>
      <c r="J94" s="23"/>
      <c r="K94" s="8"/>
      <c r="L94" s="8"/>
      <c r="M94" s="8"/>
      <c r="N94" s="8"/>
      <c r="O94" s="8"/>
      <c r="P94" s="8"/>
      <c r="Q94" s="43">
        <v>57.523663995141852</v>
      </c>
      <c r="R94" s="43">
        <v>58.021361421401039</v>
      </c>
      <c r="S94" s="43">
        <v>55.864365801760471</v>
      </c>
      <c r="T94" s="43">
        <v>54.788604260855223</v>
      </c>
      <c r="U94" s="43">
        <v>55.452136353064063</v>
      </c>
      <c r="V94" s="43">
        <v>51.280221858111375</v>
      </c>
      <c r="W94" s="43">
        <v>53.701560614969146</v>
      </c>
      <c r="X94" s="43">
        <v>50.135375973222317</v>
      </c>
      <c r="Y94" s="43">
        <v>51.384626640585502</v>
      </c>
      <c r="Z94" s="43">
        <v>53.098060258274273</v>
      </c>
      <c r="AA94" s="43">
        <v>56.270487304854548</v>
      </c>
      <c r="AB94" s="8">
        <v>55.99</v>
      </c>
    </row>
    <row r="95" spans="1:28" ht="30">
      <c r="A95" s="2" t="s">
        <v>289</v>
      </c>
      <c r="B95" s="3" t="s">
        <v>74</v>
      </c>
      <c r="C95" s="8"/>
      <c r="D95" s="8"/>
      <c r="E95" s="8"/>
      <c r="F95" s="8"/>
      <c r="G95" s="8"/>
      <c r="H95" s="23"/>
      <c r="I95" s="23"/>
      <c r="J95" s="23"/>
      <c r="K95" s="8"/>
      <c r="L95" s="8"/>
      <c r="M95" s="8"/>
      <c r="N95" s="8"/>
      <c r="O95" s="8"/>
      <c r="P95" s="8"/>
      <c r="Q95" s="46">
        <v>938.12339999999995</v>
      </c>
      <c r="R95" s="46">
        <v>924.65729999999996</v>
      </c>
      <c r="S95" s="46">
        <v>970.23220000000003</v>
      </c>
      <c r="T95" s="46">
        <v>1059.4739999999999</v>
      </c>
      <c r="U95" s="46">
        <v>1094.204</v>
      </c>
      <c r="V95" s="46">
        <v>1147.125</v>
      </c>
      <c r="W95" s="46">
        <v>1213.1189999999999</v>
      </c>
      <c r="X95" s="46">
        <v>1311.847</v>
      </c>
      <c r="Y95" s="46">
        <v>1312.9960000000001</v>
      </c>
      <c r="Z95" s="46">
        <v>1333.6479999999999</v>
      </c>
      <c r="AA95" s="46">
        <v>1350.3710000000001</v>
      </c>
      <c r="AB95" s="8">
        <v>902.82600000000002</v>
      </c>
    </row>
    <row r="96" spans="1:28" ht="15">
      <c r="A96" s="2" t="s">
        <v>290</v>
      </c>
      <c r="B96" s="3" t="s">
        <v>75</v>
      </c>
      <c r="C96" s="8"/>
      <c r="D96" s="8"/>
      <c r="E96" s="8"/>
      <c r="F96" s="8"/>
      <c r="G96" s="8"/>
      <c r="H96" s="23"/>
      <c r="I96" s="23"/>
      <c r="J96" s="23"/>
      <c r="K96" s="8"/>
      <c r="L96" s="8"/>
      <c r="M96" s="8"/>
      <c r="N96" s="8"/>
      <c r="O96" s="8"/>
      <c r="P96" s="8"/>
      <c r="Q96" s="46">
        <v>954.00789999999995</v>
      </c>
      <c r="R96" s="46">
        <v>918.89610000000005</v>
      </c>
      <c r="S96" s="46">
        <v>960.13649999999996</v>
      </c>
      <c r="T96" s="46">
        <v>1053.9580000000001</v>
      </c>
      <c r="U96" s="46">
        <v>1085.27</v>
      </c>
      <c r="V96" s="46">
        <v>1141.3920000000001</v>
      </c>
      <c r="W96" s="46">
        <v>1206.0640000000001</v>
      </c>
      <c r="X96" s="46">
        <v>1310.08</v>
      </c>
      <c r="Y96" s="46">
        <v>1304.3789999999999</v>
      </c>
      <c r="Z96" s="46">
        <v>1321.2349999999999</v>
      </c>
      <c r="AA96" s="46">
        <v>1342.106</v>
      </c>
      <c r="AB96" s="8">
        <v>899.08479999999997</v>
      </c>
    </row>
    <row r="97" spans="1:28" ht="15">
      <c r="A97" s="2" t="s">
        <v>291</v>
      </c>
      <c r="B97" s="3" t="s">
        <v>76</v>
      </c>
      <c r="C97" s="8"/>
      <c r="D97" s="8"/>
      <c r="E97" s="8"/>
      <c r="F97" s="8"/>
      <c r="G97" s="8"/>
      <c r="H97" s="23"/>
      <c r="I97" s="23"/>
      <c r="J97" s="23"/>
      <c r="K97" s="8"/>
      <c r="L97" s="8"/>
      <c r="M97" s="8"/>
      <c r="N97" s="8"/>
      <c r="O97" s="8"/>
      <c r="P97" s="8"/>
      <c r="Q97" s="46">
        <v>920.63109999999995</v>
      </c>
      <c r="R97" s="46">
        <v>930.98299999999995</v>
      </c>
      <c r="S97" s="46">
        <v>981.10530000000006</v>
      </c>
      <c r="T97" s="46">
        <v>1065.5630000000001</v>
      </c>
      <c r="U97" s="46">
        <v>1103.78</v>
      </c>
      <c r="V97" s="46">
        <v>1153.3900000000001</v>
      </c>
      <c r="W97" s="46">
        <v>1220.867</v>
      </c>
      <c r="X97" s="46">
        <v>1313.771</v>
      </c>
      <c r="Y97" s="46">
        <v>1322.413</v>
      </c>
      <c r="Z97" s="46">
        <v>1347.1510000000001</v>
      </c>
      <c r="AA97" s="46">
        <v>1359.2860000000001</v>
      </c>
      <c r="AB97" s="8">
        <v>906.85289999999998</v>
      </c>
    </row>
    <row r="98" spans="1:28" ht="15">
      <c r="A98" s="2" t="s">
        <v>292</v>
      </c>
      <c r="B98" s="3" t="s">
        <v>396</v>
      </c>
      <c r="C98" s="8"/>
      <c r="D98" s="8"/>
      <c r="E98" s="8"/>
      <c r="F98" s="8"/>
      <c r="G98" s="8"/>
      <c r="H98" s="23"/>
      <c r="I98" s="23"/>
      <c r="J98" s="23"/>
      <c r="K98" s="8"/>
      <c r="L98" s="8"/>
      <c r="M98" s="8"/>
      <c r="N98" s="8"/>
      <c r="O98" s="8"/>
      <c r="P98" s="8"/>
      <c r="Q98" s="46">
        <v>48.393427553601335</v>
      </c>
      <c r="R98" s="46">
        <v>50.201889315112652</v>
      </c>
      <c r="S98" s="46">
        <v>53.909235355202192</v>
      </c>
      <c r="T98" s="46">
        <v>55.788411367562233</v>
      </c>
      <c r="U98" s="46">
        <v>59.773285640801063</v>
      </c>
      <c r="V98" s="46">
        <v>64.314460839299343</v>
      </c>
      <c r="W98" s="46">
        <v>67.058785970356482</v>
      </c>
      <c r="X98" s="46">
        <v>69.815132150910074</v>
      </c>
      <c r="Y98" s="46">
        <v>70.567060101555313</v>
      </c>
      <c r="Z98" s="46">
        <v>69.859216187042676</v>
      </c>
      <c r="AA98" s="46">
        <v>71.004577136749461</v>
      </c>
      <c r="AB98" s="8">
        <v>72.8</v>
      </c>
    </row>
    <row r="99" spans="1:28" ht="15">
      <c r="A99" s="2" t="s">
        <v>293</v>
      </c>
      <c r="B99" s="3" t="s">
        <v>397</v>
      </c>
      <c r="C99" s="8"/>
      <c r="D99" s="8"/>
      <c r="E99" s="8"/>
      <c r="F99" s="8"/>
      <c r="G99" s="8"/>
      <c r="H99" s="23"/>
      <c r="I99" s="23"/>
      <c r="J99" s="23"/>
      <c r="K99" s="8"/>
      <c r="L99" s="8"/>
      <c r="M99" s="8"/>
      <c r="N99" s="8"/>
      <c r="O99" s="8"/>
      <c r="P99" s="8"/>
      <c r="Q99" s="46">
        <v>48.744537067899579</v>
      </c>
      <c r="R99" s="46">
        <v>50.583492755990839</v>
      </c>
      <c r="S99" s="46">
        <v>56.094186171272128</v>
      </c>
      <c r="T99" s="46">
        <v>56.816732930158622</v>
      </c>
      <c r="U99" s="46">
        <v>62.260424902971842</v>
      </c>
      <c r="V99" s="46">
        <v>67.344876330520648</v>
      </c>
      <c r="W99" s="46">
        <v>71.808568791464992</v>
      </c>
      <c r="X99" s="46">
        <v>74.630169732444088</v>
      </c>
      <c r="Y99" s="46">
        <v>73.971910395988914</v>
      </c>
      <c r="Z99" s="46">
        <v>73.151484427754625</v>
      </c>
      <c r="AA99" s="46">
        <v>75.321554033865851</v>
      </c>
      <c r="AB99" s="8">
        <v>70.3</v>
      </c>
    </row>
    <row r="100" spans="1:28" ht="15">
      <c r="A100" s="2" t="s">
        <v>294</v>
      </c>
      <c r="B100" s="3" t="s">
        <v>398</v>
      </c>
      <c r="C100" s="8"/>
      <c r="D100" s="8"/>
      <c r="E100" s="8"/>
      <c r="F100" s="8"/>
      <c r="G100" s="8"/>
      <c r="H100" s="23"/>
      <c r="I100" s="23"/>
      <c r="J100" s="23"/>
      <c r="K100" s="8"/>
      <c r="L100" s="8"/>
      <c r="M100" s="8"/>
      <c r="N100" s="8"/>
      <c r="O100" s="8"/>
      <c r="P100" s="8"/>
      <c r="Q100" s="46">
        <v>48.104433708123651</v>
      </c>
      <c r="R100" s="46">
        <v>49.889018211943544</v>
      </c>
      <c r="S100" s="46">
        <v>52.073540324767301</v>
      </c>
      <c r="T100" s="46">
        <v>54.927381363784271</v>
      </c>
      <c r="U100" s="46">
        <v>57.707572183611035</v>
      </c>
      <c r="V100" s="46">
        <v>61.749794479749838</v>
      </c>
      <c r="W100" s="46">
        <v>63.135071894386215</v>
      </c>
      <c r="X100" s="46">
        <v>65.895115908100408</v>
      </c>
      <c r="Y100" s="46">
        <v>67.635669976295773</v>
      </c>
      <c r="Z100" s="46">
        <v>67.019689691711775</v>
      </c>
      <c r="AA100" s="46">
        <v>67.421404291464967</v>
      </c>
      <c r="AB100" s="8">
        <v>76.099999999999994</v>
      </c>
    </row>
    <row r="101" spans="1:28" ht="15">
      <c r="A101" s="2" t="s">
        <v>295</v>
      </c>
      <c r="B101" s="3" t="s">
        <v>399</v>
      </c>
      <c r="C101" s="8"/>
      <c r="D101" s="8"/>
      <c r="E101" s="8"/>
      <c r="F101" s="8"/>
      <c r="G101" s="8"/>
      <c r="H101" s="23"/>
      <c r="I101" s="23"/>
      <c r="J101" s="23"/>
      <c r="K101" s="8"/>
      <c r="L101" s="8"/>
      <c r="M101" s="8"/>
      <c r="N101" s="8"/>
      <c r="O101" s="8"/>
      <c r="P101" s="8"/>
      <c r="Q101" s="87">
        <v>50.449260701495767</v>
      </c>
      <c r="R101" s="87">
        <v>50.752652211688243</v>
      </c>
      <c r="S101" s="87">
        <v>53.667906825380399</v>
      </c>
      <c r="T101" s="87">
        <v>57.472092857639879</v>
      </c>
      <c r="U101" s="87">
        <v>58.695981328138814</v>
      </c>
      <c r="V101" s="87">
        <v>60.488240067989871</v>
      </c>
      <c r="W101" s="87">
        <v>59.404582721255252</v>
      </c>
      <c r="X101" s="87">
        <v>64.257563105902022</v>
      </c>
      <c r="Y101" s="87">
        <v>69.509554444466971</v>
      </c>
      <c r="Z101" s="87">
        <v>72.792741827500336</v>
      </c>
      <c r="AA101" s="87">
        <v>76.126419905795402</v>
      </c>
      <c r="AB101" s="8">
        <v>77.5</v>
      </c>
    </row>
    <row r="102" spans="1:28" ht="15">
      <c r="A102" s="2" t="s">
        <v>296</v>
      </c>
      <c r="B102" s="3" t="s">
        <v>400</v>
      </c>
      <c r="C102" s="8"/>
      <c r="D102" s="8"/>
      <c r="E102" s="8"/>
      <c r="F102" s="8"/>
      <c r="G102" s="8"/>
      <c r="H102" s="23"/>
      <c r="I102" s="23"/>
      <c r="J102" s="23"/>
      <c r="K102" s="8"/>
      <c r="L102" s="8"/>
      <c r="M102" s="8"/>
      <c r="N102" s="8"/>
      <c r="O102" s="8"/>
      <c r="P102" s="8"/>
      <c r="Q102" s="87">
        <v>45.098482840225259</v>
      </c>
      <c r="R102" s="87">
        <v>45.23431337635089</v>
      </c>
      <c r="S102" s="87">
        <v>49.426824885009033</v>
      </c>
      <c r="T102" s="87">
        <v>53.261830301514109</v>
      </c>
      <c r="U102" s="87">
        <v>54.989051618007821</v>
      </c>
      <c r="V102" s="87">
        <v>57.242986401636919</v>
      </c>
      <c r="W102" s="87">
        <v>57.243392785918331</v>
      </c>
      <c r="X102" s="87">
        <v>61.350535843529073</v>
      </c>
      <c r="Y102" s="87">
        <v>66.381248390956486</v>
      </c>
      <c r="Z102" s="87">
        <v>69.841824061052421</v>
      </c>
      <c r="AA102" s="87">
        <v>73.685728333406644</v>
      </c>
      <c r="AB102" s="8">
        <v>74.5</v>
      </c>
    </row>
    <row r="103" spans="1:28" ht="15">
      <c r="A103" s="2" t="s">
        <v>297</v>
      </c>
      <c r="B103" s="3" t="s">
        <v>401</v>
      </c>
      <c r="C103" s="8"/>
      <c r="D103" s="8"/>
      <c r="E103" s="8"/>
      <c r="F103" s="8"/>
      <c r="G103" s="8"/>
      <c r="H103" s="23"/>
      <c r="I103" s="23"/>
      <c r="J103" s="23"/>
      <c r="K103" s="8"/>
      <c r="L103" s="8"/>
      <c r="M103" s="8"/>
      <c r="N103" s="8"/>
      <c r="O103" s="8"/>
      <c r="P103" s="8"/>
      <c r="Q103" s="87">
        <v>55.90614389214592</v>
      </c>
      <c r="R103" s="87">
        <v>56.389309259069954</v>
      </c>
      <c r="S103" s="87">
        <v>58.062998069440042</v>
      </c>
      <c r="T103" s="87">
        <v>61.841087185050505</v>
      </c>
      <c r="U103" s="87">
        <v>62.564622607345342</v>
      </c>
      <c r="V103" s="87">
        <v>63.89500911238342</v>
      </c>
      <c r="W103" s="87">
        <v>61.710290917061528</v>
      </c>
      <c r="X103" s="87">
        <v>67.379060430118216</v>
      </c>
      <c r="Y103" s="87">
        <v>72.856906058754205</v>
      </c>
      <c r="Z103" s="87">
        <v>75.943049524606636</v>
      </c>
      <c r="AA103" s="87">
        <v>78.715369148238864</v>
      </c>
      <c r="AB103" s="8">
        <v>80.7</v>
      </c>
    </row>
    <row r="104" spans="1:28" ht="30">
      <c r="A104" s="2" t="s">
        <v>298</v>
      </c>
      <c r="B104" s="3" t="s">
        <v>402</v>
      </c>
      <c r="C104" s="8"/>
      <c r="D104" s="8"/>
      <c r="E104" s="8"/>
      <c r="F104" s="8"/>
      <c r="G104" s="8"/>
      <c r="H104" s="23"/>
      <c r="I104" s="23"/>
      <c r="J104" s="23"/>
      <c r="K104" s="8"/>
      <c r="L104" s="8"/>
      <c r="M104" s="8"/>
      <c r="N104" s="8"/>
      <c r="O104" s="8"/>
      <c r="P104" s="8"/>
      <c r="Q104" s="88">
        <v>48.586503951890933</v>
      </c>
      <c r="R104" s="88">
        <v>48.431781749636649</v>
      </c>
      <c r="S104" s="88">
        <v>51.4281928812538</v>
      </c>
      <c r="T104" s="88">
        <v>56.104528991331954</v>
      </c>
      <c r="U104" s="88">
        <v>57.738631645947812</v>
      </c>
      <c r="V104" s="88">
        <v>60.151260565271016</v>
      </c>
      <c r="W104" s="88">
        <v>60.339486737210187</v>
      </c>
      <c r="X104" s="88">
        <v>65.890036142631573</v>
      </c>
      <c r="Y104" s="88">
        <v>72.400215936579386</v>
      </c>
      <c r="Z104" s="88">
        <v>77.555354991360261</v>
      </c>
      <c r="AA104" s="88">
        <v>80.279968571978316</v>
      </c>
      <c r="AB104" s="8">
        <v>84.25</v>
      </c>
    </row>
    <row r="105" spans="1:28" ht="30">
      <c r="A105" s="2" t="s">
        <v>299</v>
      </c>
      <c r="B105" s="3" t="s">
        <v>403</v>
      </c>
      <c r="C105" s="8"/>
      <c r="D105" s="8"/>
      <c r="E105" s="8"/>
      <c r="F105" s="8"/>
      <c r="G105" s="8"/>
      <c r="H105" s="23"/>
      <c r="I105" s="23"/>
      <c r="J105" s="23"/>
      <c r="K105" s="8"/>
      <c r="L105" s="8"/>
      <c r="M105" s="8"/>
      <c r="N105" s="8"/>
      <c r="O105" s="8"/>
      <c r="P105" s="8"/>
      <c r="Q105" s="88">
        <v>45.32095927884658</v>
      </c>
      <c r="R105" s="88">
        <v>44.524138820049416</v>
      </c>
      <c r="S105" s="88">
        <v>49.694057038171444</v>
      </c>
      <c r="T105" s="88">
        <v>53.9737632920382</v>
      </c>
      <c r="U105" s="88">
        <v>55.970257669328582</v>
      </c>
      <c r="V105" s="88">
        <v>58.435160514179429</v>
      </c>
      <c r="W105" s="88">
        <v>59.890094275112205</v>
      </c>
      <c r="X105" s="88">
        <v>64.687794433055714</v>
      </c>
      <c r="Y105" s="88">
        <v>70.248920101335528</v>
      </c>
      <c r="Z105" s="88">
        <v>75.637284125885031</v>
      </c>
      <c r="AA105" s="88">
        <v>79.069530750446788</v>
      </c>
      <c r="AB105" s="8">
        <v>82.4</v>
      </c>
    </row>
    <row r="106" spans="1:28" ht="30">
      <c r="A106" s="2" t="s">
        <v>300</v>
      </c>
      <c r="B106" s="3" t="s">
        <v>404</v>
      </c>
      <c r="C106" s="8"/>
      <c r="D106" s="8"/>
      <c r="E106" s="8"/>
      <c r="F106" s="8"/>
      <c r="G106" s="8"/>
      <c r="H106" s="23"/>
      <c r="I106" s="23"/>
      <c r="J106" s="23"/>
      <c r="K106" s="8"/>
      <c r="L106" s="8"/>
      <c r="M106" s="8"/>
      <c r="N106" s="8"/>
      <c r="O106" s="8"/>
      <c r="P106" s="8"/>
      <c r="Q106" s="88">
        <v>51.240954489147818</v>
      </c>
      <c r="R106" s="88">
        <v>51.622763533497242</v>
      </c>
      <c r="S106" s="88">
        <v>52.869357528039998</v>
      </c>
      <c r="T106" s="88">
        <v>57.868311812660046</v>
      </c>
      <c r="U106" s="88">
        <v>59.192106932816344</v>
      </c>
      <c r="V106" s="88">
        <v>61.580883060258898</v>
      </c>
      <c r="W106" s="88">
        <v>60.704407538017634</v>
      </c>
      <c r="X106" s="88">
        <v>66.863177840327182</v>
      </c>
      <c r="Y106" s="88">
        <v>74.223486679743644</v>
      </c>
      <c r="Z106" s="88">
        <v>79.182182699742853</v>
      </c>
      <c r="AA106" s="88">
        <v>81.273481074254406</v>
      </c>
      <c r="AB106" s="8">
        <v>85.6</v>
      </c>
    </row>
    <row r="107" spans="1:28" ht="15">
      <c r="A107" s="2" t="s">
        <v>301</v>
      </c>
      <c r="B107" s="3" t="s">
        <v>394</v>
      </c>
      <c r="C107" s="8"/>
      <c r="D107" s="8"/>
      <c r="E107" s="8"/>
      <c r="F107" s="8"/>
      <c r="G107" s="8"/>
      <c r="H107" s="23"/>
      <c r="I107" s="23"/>
      <c r="J107" s="23"/>
      <c r="K107" s="8"/>
      <c r="L107" s="8"/>
      <c r="M107" s="8"/>
      <c r="N107" s="8"/>
      <c r="O107" s="8"/>
      <c r="P107" s="8"/>
      <c r="Q107" s="88"/>
      <c r="R107" s="88"/>
      <c r="S107" s="88"/>
      <c r="T107" s="88"/>
      <c r="U107" s="88">
        <v>94.6</v>
      </c>
      <c r="V107" s="88">
        <v>95</v>
      </c>
      <c r="W107" s="88">
        <v>95.5</v>
      </c>
      <c r="X107" s="88">
        <v>96.8</v>
      </c>
      <c r="Y107" s="88">
        <v>95.4</v>
      </c>
      <c r="Z107" s="88">
        <v>96.6</v>
      </c>
      <c r="AA107" s="88">
        <v>96.8</v>
      </c>
      <c r="AB107" s="8">
        <v>98.82</v>
      </c>
    </row>
    <row r="108" spans="1:28" ht="15">
      <c r="A108" s="2" t="s">
        <v>302</v>
      </c>
      <c r="B108" s="3" t="s">
        <v>395</v>
      </c>
      <c r="C108" s="8"/>
      <c r="D108" s="8"/>
      <c r="E108" s="8"/>
      <c r="F108" s="8"/>
      <c r="G108" s="8"/>
      <c r="H108" s="23"/>
      <c r="I108" s="23"/>
      <c r="J108" s="23"/>
      <c r="K108" s="8"/>
      <c r="L108" s="8"/>
      <c r="M108" s="8"/>
      <c r="N108" s="8"/>
      <c r="O108" s="8"/>
      <c r="P108" s="8"/>
      <c r="Q108" s="88"/>
      <c r="R108" s="88"/>
      <c r="S108" s="88"/>
      <c r="T108" s="88"/>
      <c r="U108" s="88">
        <v>91.6</v>
      </c>
      <c r="V108" s="88">
        <v>92.1</v>
      </c>
      <c r="W108" s="88">
        <v>94.4</v>
      </c>
      <c r="X108" s="88">
        <v>95.5</v>
      </c>
      <c r="Y108" s="88">
        <v>94.6</v>
      </c>
      <c r="Z108" s="88">
        <v>95.8</v>
      </c>
      <c r="AA108" s="88">
        <v>96.3</v>
      </c>
      <c r="AB108" s="8">
        <v>93.92</v>
      </c>
    </row>
    <row r="109" spans="1:28" ht="25.5" customHeight="1">
      <c r="A109" s="2" t="s">
        <v>303</v>
      </c>
      <c r="B109" s="3" t="s">
        <v>86</v>
      </c>
      <c r="C109" s="8"/>
      <c r="D109" s="8"/>
      <c r="E109" s="8"/>
      <c r="F109" s="8"/>
      <c r="G109" s="8"/>
      <c r="H109" s="23"/>
      <c r="I109" s="23"/>
      <c r="J109" s="23"/>
      <c r="K109" s="8"/>
      <c r="L109" s="8"/>
      <c r="M109" s="8"/>
      <c r="N109" s="8"/>
      <c r="O109" s="8"/>
      <c r="P109" s="8"/>
      <c r="Q109" s="8"/>
      <c r="R109" s="89">
        <v>2754</v>
      </c>
      <c r="S109" s="89">
        <v>2810</v>
      </c>
      <c r="T109" s="89">
        <v>2951</v>
      </c>
      <c r="U109" s="89">
        <v>9939</v>
      </c>
      <c r="V109" s="89">
        <v>12977</v>
      </c>
      <c r="W109" s="89">
        <v>13938</v>
      </c>
      <c r="X109" s="89">
        <v>19568</v>
      </c>
      <c r="Y109" s="89">
        <v>19741</v>
      </c>
      <c r="Z109" s="89">
        <v>20843</v>
      </c>
      <c r="AA109" s="89">
        <v>21490</v>
      </c>
      <c r="AB109" s="8"/>
    </row>
    <row r="110" spans="1:28" ht="22.5" customHeight="1">
      <c r="A110" s="2" t="s">
        <v>304</v>
      </c>
      <c r="B110" s="3" t="s">
        <v>173</v>
      </c>
      <c r="C110" s="8"/>
      <c r="D110" s="8"/>
      <c r="E110" s="8"/>
      <c r="F110" s="8"/>
      <c r="G110" s="8"/>
      <c r="H110" s="23"/>
      <c r="I110" s="23"/>
      <c r="J110" s="23"/>
      <c r="K110" s="8"/>
      <c r="L110" s="8"/>
      <c r="M110" s="8"/>
      <c r="N110" s="8"/>
      <c r="O110" s="8"/>
      <c r="P110" s="8"/>
      <c r="Q110" s="8">
        <v>20.32</v>
      </c>
      <c r="R110" s="89">
        <v>20.02</v>
      </c>
      <c r="S110" s="89">
        <v>20.399999999999999</v>
      </c>
      <c r="T110" s="89">
        <v>20.57</v>
      </c>
      <c r="U110" s="89">
        <v>46.4</v>
      </c>
      <c r="V110" s="89">
        <v>72.02</v>
      </c>
      <c r="W110" s="89">
        <v>73.55</v>
      </c>
      <c r="X110" s="89">
        <v>77.540000000000006</v>
      </c>
      <c r="Y110" s="89">
        <v>89.67</v>
      </c>
      <c r="Z110" s="89">
        <v>89.53</v>
      </c>
      <c r="AA110" s="89"/>
      <c r="AB110" s="8"/>
    </row>
    <row r="111" spans="1:28" ht="14.25" customHeight="1">
      <c r="A111" s="2" t="s">
        <v>305</v>
      </c>
      <c r="B111" s="4" t="s">
        <v>148</v>
      </c>
      <c r="C111" s="32"/>
      <c r="D111" s="32"/>
      <c r="E111" s="32"/>
      <c r="F111" s="32"/>
      <c r="G111" s="32"/>
      <c r="H111" s="32"/>
      <c r="I111" s="32"/>
      <c r="J111" s="32"/>
      <c r="K111" s="32"/>
      <c r="L111" s="32"/>
      <c r="M111" s="32"/>
      <c r="N111" s="32"/>
      <c r="O111" s="23">
        <v>98.9</v>
      </c>
      <c r="P111" s="23">
        <v>99.4</v>
      </c>
      <c r="Q111" s="23">
        <v>99.5</v>
      </c>
      <c r="R111" s="23">
        <v>99.4</v>
      </c>
      <c r="S111" s="23">
        <v>99.6</v>
      </c>
      <c r="T111" s="23">
        <v>99.9</v>
      </c>
      <c r="U111" s="23">
        <v>99.7</v>
      </c>
      <c r="V111" s="23">
        <v>99.7</v>
      </c>
      <c r="W111" s="23">
        <v>99.8</v>
      </c>
      <c r="X111" s="23">
        <v>99.7</v>
      </c>
      <c r="Y111" s="23">
        <v>99.7</v>
      </c>
      <c r="Z111" s="23">
        <v>99.7</v>
      </c>
      <c r="AA111" s="23">
        <v>99.7</v>
      </c>
      <c r="AB111" s="8">
        <v>99.79</v>
      </c>
    </row>
    <row r="112" spans="1:28" ht="27.75" customHeight="1">
      <c r="A112" s="2" t="s">
        <v>306</v>
      </c>
      <c r="B112" s="3" t="s">
        <v>149</v>
      </c>
      <c r="C112" s="8"/>
      <c r="D112" s="8"/>
      <c r="E112" s="8"/>
      <c r="F112" s="8"/>
      <c r="G112" s="8"/>
      <c r="H112" s="32"/>
      <c r="I112" s="32"/>
      <c r="J112" s="32"/>
      <c r="K112" s="32"/>
      <c r="L112" s="32"/>
      <c r="M112" s="32"/>
      <c r="N112" s="32"/>
      <c r="O112" s="23">
        <v>90.6</v>
      </c>
      <c r="P112" s="23">
        <v>93.8</v>
      </c>
      <c r="Q112" s="23">
        <v>92.4</v>
      </c>
      <c r="R112" s="23">
        <v>94.7</v>
      </c>
      <c r="S112" s="23">
        <v>95.6</v>
      </c>
      <c r="T112" s="23">
        <v>96.8</v>
      </c>
      <c r="U112" s="23">
        <v>97.7</v>
      </c>
      <c r="V112" s="23">
        <v>98.5</v>
      </c>
      <c r="W112" s="23">
        <v>97.8</v>
      </c>
      <c r="X112" s="23">
        <v>98.7</v>
      </c>
      <c r="Y112" s="23">
        <v>98.9</v>
      </c>
      <c r="Z112" s="23">
        <v>99.3</v>
      </c>
      <c r="AA112" s="23">
        <v>99.5</v>
      </c>
      <c r="AB112" s="8">
        <v>99.24</v>
      </c>
    </row>
    <row r="113" spans="1:28" ht="30">
      <c r="A113" s="2" t="s">
        <v>307</v>
      </c>
      <c r="B113" s="3" t="s">
        <v>108</v>
      </c>
      <c r="C113" s="8"/>
      <c r="D113" s="8"/>
      <c r="E113" s="8"/>
      <c r="F113" s="8"/>
      <c r="G113" s="8"/>
      <c r="H113" s="90"/>
      <c r="I113" s="90"/>
      <c r="J113" s="90"/>
      <c r="K113" s="8"/>
      <c r="L113" s="8"/>
      <c r="M113" s="8"/>
      <c r="N113" s="8"/>
      <c r="O113" s="91">
        <v>11404858</v>
      </c>
      <c r="P113" s="91">
        <v>12488983</v>
      </c>
      <c r="Q113" s="91">
        <v>11612252</v>
      </c>
      <c r="R113" s="91">
        <v>12300019</v>
      </c>
      <c r="S113" s="91">
        <v>13562753</v>
      </c>
      <c r="T113" s="91">
        <v>13897097</v>
      </c>
      <c r="U113" s="91">
        <v>14893394</v>
      </c>
      <c r="V113" s="91">
        <v>15468191</v>
      </c>
      <c r="W113" s="91">
        <v>15992567</v>
      </c>
      <c r="X113" s="91">
        <v>16146749</v>
      </c>
      <c r="Y113" s="91">
        <v>16285655</v>
      </c>
      <c r="Z113" s="91">
        <v>17181018</v>
      </c>
      <c r="AA113" s="91">
        <v>17290789</v>
      </c>
      <c r="AB113" s="8"/>
    </row>
    <row r="114" spans="1:28" ht="15">
      <c r="A114" s="2" t="s">
        <v>308</v>
      </c>
      <c r="B114" s="3" t="s">
        <v>150</v>
      </c>
      <c r="C114" s="8"/>
      <c r="D114" s="8"/>
      <c r="E114" s="8"/>
      <c r="F114" s="8"/>
      <c r="G114" s="8"/>
      <c r="H114" s="32"/>
      <c r="I114" s="32"/>
      <c r="J114" s="32"/>
      <c r="K114" s="32"/>
      <c r="L114" s="32"/>
      <c r="M114" s="32"/>
      <c r="N114" s="32"/>
      <c r="O114" s="32"/>
      <c r="P114" s="23">
        <v>7.7</v>
      </c>
      <c r="Q114" s="23">
        <v>-0.9</v>
      </c>
      <c r="R114" s="23">
        <v>9.1999999999999993</v>
      </c>
      <c r="S114" s="23">
        <v>7.2</v>
      </c>
      <c r="T114" s="23">
        <v>4.7</v>
      </c>
      <c r="U114" s="23">
        <v>4.3</v>
      </c>
      <c r="V114" s="23">
        <v>2.2999999999999998</v>
      </c>
      <c r="W114" s="23">
        <v>1.3</v>
      </c>
      <c r="X114" s="23">
        <v>0.6</v>
      </c>
      <c r="Y114" s="23">
        <v>-0.3</v>
      </c>
      <c r="Z114" s="23">
        <v>1.8</v>
      </c>
      <c r="AA114" s="23">
        <v>0.1</v>
      </c>
      <c r="AB114" s="8"/>
    </row>
    <row r="115" spans="1:28" ht="15">
      <c r="A115" s="2" t="s">
        <v>309</v>
      </c>
      <c r="B115" s="3" t="s">
        <v>151</v>
      </c>
      <c r="C115" s="8"/>
      <c r="D115" s="8"/>
      <c r="E115" s="8"/>
      <c r="F115" s="8"/>
      <c r="G115" s="8"/>
      <c r="H115" s="32"/>
      <c r="I115" s="32"/>
      <c r="J115" s="32"/>
      <c r="K115" s="32"/>
      <c r="L115" s="32"/>
      <c r="M115" s="32"/>
      <c r="N115" s="32"/>
      <c r="O115" s="32"/>
      <c r="P115" s="23">
        <v>6.3</v>
      </c>
      <c r="Q115" s="23">
        <v>-1.7</v>
      </c>
      <c r="R115" s="23">
        <v>7.2</v>
      </c>
      <c r="S115" s="23">
        <v>6.4</v>
      </c>
      <c r="T115" s="23">
        <v>3</v>
      </c>
      <c r="U115" s="23">
        <v>5.8</v>
      </c>
      <c r="V115" s="23">
        <v>4.2</v>
      </c>
      <c r="W115" s="23">
        <v>1.1000000000000001</v>
      </c>
      <c r="X115" s="23">
        <v>0.1</v>
      </c>
      <c r="Y115" s="23">
        <v>-0.6</v>
      </c>
      <c r="Z115" s="23">
        <v>3.3</v>
      </c>
      <c r="AA115" s="23">
        <v>0.5</v>
      </c>
      <c r="AB115" s="8"/>
    </row>
    <row r="116" spans="1:28" ht="15">
      <c r="A116" s="2" t="s">
        <v>310</v>
      </c>
      <c r="B116" s="3" t="s">
        <v>107</v>
      </c>
      <c r="C116" s="8"/>
      <c r="D116" s="8"/>
      <c r="E116" s="8"/>
      <c r="F116" s="8"/>
      <c r="G116" s="8"/>
      <c r="H116" s="23"/>
      <c r="I116" s="23"/>
      <c r="J116" s="23"/>
      <c r="K116" s="8"/>
      <c r="L116" s="8"/>
      <c r="M116" s="8"/>
      <c r="N116" s="8"/>
      <c r="O116" s="52">
        <v>3836.2758743532077</v>
      </c>
      <c r="P116" s="52">
        <v>3958.0888775237108</v>
      </c>
      <c r="Q116" s="52">
        <v>4023.6812475821671</v>
      </c>
      <c r="R116" s="52">
        <v>4179.365824134512</v>
      </c>
      <c r="S116" s="52">
        <v>4260.7951399461917</v>
      </c>
      <c r="T116" s="52">
        <v>4397.1814839329372</v>
      </c>
      <c r="U116" s="52">
        <v>4381.1779015947159</v>
      </c>
      <c r="V116" s="52">
        <v>4365.181923034339</v>
      </c>
      <c r="W116" s="52">
        <v>4450.9688945930084</v>
      </c>
      <c r="X116" s="52">
        <v>4560.8826716706762</v>
      </c>
      <c r="Y116" s="92">
        <v>4694.2633591198519</v>
      </c>
      <c r="Z116" s="52">
        <v>4757.6866681213378</v>
      </c>
      <c r="AA116" s="52">
        <v>4845.806482542328</v>
      </c>
      <c r="AB116" s="52">
        <f>3834828.521683/1000</f>
        <v>3834.828521683</v>
      </c>
    </row>
    <row r="117" spans="1:28" ht="15">
      <c r="A117" s="2" t="s">
        <v>311</v>
      </c>
      <c r="B117" s="3" t="s">
        <v>107</v>
      </c>
      <c r="C117" s="8"/>
      <c r="D117" s="8"/>
      <c r="E117" s="8"/>
      <c r="F117" s="8"/>
      <c r="G117" s="8"/>
      <c r="H117" s="23"/>
      <c r="I117" s="23"/>
      <c r="J117" s="23"/>
      <c r="K117" s="8"/>
      <c r="L117" s="8"/>
      <c r="M117" s="8"/>
      <c r="N117" s="8"/>
      <c r="O117" s="52">
        <v>4275.5160948715575</v>
      </c>
      <c r="P117" s="52">
        <v>4402.1562008440233</v>
      </c>
      <c r="Q117" s="52">
        <v>4492.3578021826679</v>
      </c>
      <c r="R117" s="52">
        <v>4659.3472865441418</v>
      </c>
      <c r="S117" s="52">
        <v>4743.0899364395464</v>
      </c>
      <c r="T117" s="52">
        <v>4884.6567675865399</v>
      </c>
      <c r="U117" s="52">
        <v>4885.2856328200087</v>
      </c>
      <c r="V117" s="52">
        <v>4869.3799831148463</v>
      </c>
      <c r="W117" s="52">
        <v>4963.0221342887999</v>
      </c>
      <c r="X117" s="52">
        <v>5089.8914393473533</v>
      </c>
      <c r="Y117" s="92">
        <v>5227.7428664967683</v>
      </c>
      <c r="Z117" s="52">
        <v>5288.9291967849731</v>
      </c>
      <c r="AA117" s="52">
        <v>5392.5579863150897</v>
      </c>
      <c r="AB117" s="52">
        <f>4265709.469433/1000</f>
        <v>4265.7094694329999</v>
      </c>
    </row>
    <row r="118" spans="1:28" ht="15">
      <c r="A118" s="2" t="s">
        <v>312</v>
      </c>
      <c r="B118" s="3" t="s">
        <v>405</v>
      </c>
      <c r="C118" s="8"/>
      <c r="D118" s="8"/>
      <c r="E118" s="8"/>
      <c r="F118" s="8"/>
      <c r="G118" s="8"/>
      <c r="H118" s="23"/>
      <c r="I118" s="23"/>
      <c r="J118" s="23"/>
      <c r="K118" s="8"/>
      <c r="L118" s="8"/>
      <c r="M118" s="8"/>
      <c r="N118" s="8"/>
      <c r="O118" s="52">
        <f>100-O120</f>
        <v>91.601148596616753</v>
      </c>
      <c r="P118" s="52">
        <f t="shared" ref="P118:AA118" si="0">100-P120</f>
        <v>91.62100031093324</v>
      </c>
      <c r="Q118" s="52">
        <f t="shared" si="0"/>
        <v>91.614025438962386</v>
      </c>
      <c r="R118" s="52">
        <f t="shared" si="0"/>
        <v>92.100304529009136</v>
      </c>
      <c r="S118" s="52">
        <f t="shared" si="0"/>
        <v>92.335321196377834</v>
      </c>
      <c r="T118" s="52">
        <f t="shared" si="0"/>
        <v>93.198681581286692</v>
      </c>
      <c r="U118" s="52">
        <f t="shared" si="0"/>
        <v>94.044337718557401</v>
      </c>
      <c r="V118" s="52">
        <f t="shared" si="0"/>
        <v>94.429096995413289</v>
      </c>
      <c r="W118" s="52">
        <f t="shared" si="0"/>
        <v>93.510835757522869</v>
      </c>
      <c r="X118" s="52">
        <f t="shared" si="0"/>
        <v>93.249548308597369</v>
      </c>
      <c r="Y118" s="52">
        <f t="shared" si="0"/>
        <v>93.113991409216837</v>
      </c>
      <c r="Z118" s="52">
        <f t="shared" si="0"/>
        <v>93.347350886510199</v>
      </c>
      <c r="AA118" s="52">
        <f t="shared" si="0"/>
        <v>93.419392859485598</v>
      </c>
      <c r="AB118" s="8">
        <v>84.08</v>
      </c>
    </row>
    <row r="119" spans="1:28" ht="15">
      <c r="A119" s="2" t="s">
        <v>313</v>
      </c>
      <c r="B119" s="3" t="s">
        <v>87</v>
      </c>
      <c r="C119" s="8"/>
      <c r="D119" s="8"/>
      <c r="E119" s="8"/>
      <c r="F119" s="8"/>
      <c r="G119" s="8"/>
      <c r="H119" s="90"/>
      <c r="I119" s="90"/>
      <c r="J119" s="90"/>
      <c r="K119" s="8"/>
      <c r="L119" s="8"/>
      <c r="M119" s="8"/>
      <c r="N119" s="8"/>
      <c r="O119" s="8"/>
      <c r="P119" s="56">
        <v>66.411402754279592</v>
      </c>
      <c r="Q119" s="56">
        <v>62.982304863193015</v>
      </c>
      <c r="R119" s="56">
        <v>63.693862336289762</v>
      </c>
      <c r="S119" s="56">
        <v>59.335233410976635</v>
      </c>
      <c r="T119" s="56">
        <v>59.943325713231367</v>
      </c>
      <c r="U119" s="56">
        <v>59.024165812648178</v>
      </c>
      <c r="V119" s="56">
        <v>55.05519584307239</v>
      </c>
      <c r="W119" s="56">
        <v>56.097785791585231</v>
      </c>
      <c r="X119" s="56">
        <v>53.695460615996254</v>
      </c>
      <c r="Y119" s="56">
        <v>56.694775332301127</v>
      </c>
      <c r="Z119" s="56">
        <v>56.93709449621123</v>
      </c>
      <c r="AA119" s="56">
        <v>58.687475850735815</v>
      </c>
      <c r="AB119" s="8">
        <v>57.89</v>
      </c>
    </row>
    <row r="120" spans="1:28" ht="15">
      <c r="A120" s="2" t="s">
        <v>314</v>
      </c>
      <c r="B120" s="3" t="s">
        <v>80</v>
      </c>
      <c r="C120" s="8"/>
      <c r="D120" s="8"/>
      <c r="E120" s="8"/>
      <c r="F120" s="8"/>
      <c r="G120" s="8"/>
      <c r="H120" s="23"/>
      <c r="I120" s="23"/>
      <c r="J120" s="23"/>
      <c r="K120" s="8"/>
      <c r="L120" s="8"/>
      <c r="M120" s="8"/>
      <c r="N120" s="8"/>
      <c r="O120" s="8">
        <v>8.3988514033832473</v>
      </c>
      <c r="P120" s="8">
        <v>8.3789996890667648</v>
      </c>
      <c r="Q120" s="8">
        <v>8.3859745610376137</v>
      </c>
      <c r="R120" s="8">
        <v>7.8996954709908698</v>
      </c>
      <c r="S120" s="8">
        <v>7.6646788036221682</v>
      </c>
      <c r="T120" s="8">
        <v>6.8013184187133051</v>
      </c>
      <c r="U120" s="8">
        <v>5.9556622814426019</v>
      </c>
      <c r="V120" s="8">
        <v>5.5709030045867181</v>
      </c>
      <c r="W120" s="8">
        <v>6.4891642424771367</v>
      </c>
      <c r="X120" s="8">
        <v>6.7504516914026329</v>
      </c>
      <c r="Y120" s="8">
        <v>6.8860085907831605</v>
      </c>
      <c r="Z120" s="8">
        <v>6.6526491134897965</v>
      </c>
      <c r="AA120" s="8">
        <v>6.5806071405143998</v>
      </c>
      <c r="AB120" s="8"/>
    </row>
    <row r="121" spans="1:28" ht="15">
      <c r="A121" s="2" t="s">
        <v>393</v>
      </c>
      <c r="B121" s="4" t="s">
        <v>152</v>
      </c>
      <c r="C121" s="32"/>
      <c r="D121" s="32"/>
      <c r="E121" s="32"/>
      <c r="F121" s="32"/>
      <c r="G121" s="32"/>
      <c r="H121" s="32"/>
      <c r="I121" s="32"/>
      <c r="J121" s="32"/>
      <c r="K121" s="32"/>
      <c r="L121" s="32"/>
      <c r="M121" s="32"/>
      <c r="N121" s="32"/>
      <c r="O121" s="23">
        <v>66.8</v>
      </c>
      <c r="P121" s="23">
        <v>66.2</v>
      </c>
      <c r="Q121" s="23">
        <v>62.9</v>
      </c>
      <c r="R121" s="23">
        <v>63.5</v>
      </c>
      <c r="S121" s="23">
        <v>59.1</v>
      </c>
      <c r="T121" s="23">
        <v>59.7</v>
      </c>
      <c r="U121" s="23">
        <v>58.7</v>
      </c>
      <c r="V121" s="23">
        <v>54.9</v>
      </c>
      <c r="W121" s="23">
        <v>55.8</v>
      </c>
      <c r="X121" s="23">
        <v>53.5</v>
      </c>
      <c r="Y121" s="23">
        <v>56.5</v>
      </c>
      <c r="Z121" s="23">
        <v>56.7</v>
      </c>
      <c r="AA121" s="23">
        <v>58.5</v>
      </c>
      <c r="AB121" s="8"/>
    </row>
    <row r="122" spans="1:28" ht="15">
      <c r="A122" s="2" t="s">
        <v>315</v>
      </c>
      <c r="B122" s="4" t="s">
        <v>153</v>
      </c>
      <c r="C122" s="32"/>
      <c r="D122" s="32"/>
      <c r="E122" s="32"/>
      <c r="F122" s="32"/>
      <c r="G122" s="32"/>
      <c r="H122" s="32"/>
      <c r="I122" s="32"/>
      <c r="J122" s="32"/>
      <c r="K122" s="32"/>
      <c r="L122" s="32"/>
      <c r="M122" s="32"/>
      <c r="N122" s="32"/>
      <c r="O122" s="23">
        <v>6.7</v>
      </c>
      <c r="P122" s="23">
        <v>6.7</v>
      </c>
      <c r="Q122" s="23">
        <v>6.1</v>
      </c>
      <c r="R122" s="23">
        <v>5.7</v>
      </c>
      <c r="S122" s="23">
        <v>5.6</v>
      </c>
      <c r="T122" s="23">
        <v>5</v>
      </c>
      <c r="U122" s="23">
        <v>4.7</v>
      </c>
      <c r="V122" s="23">
        <v>4.9000000000000004</v>
      </c>
      <c r="W122" s="23">
        <v>5.0999999999999996</v>
      </c>
      <c r="X122" s="23">
        <v>6.6</v>
      </c>
      <c r="Y122" s="23">
        <v>6.7</v>
      </c>
      <c r="Z122" s="23">
        <v>6.3</v>
      </c>
      <c r="AA122" s="23">
        <v>6.4</v>
      </c>
      <c r="AB122" s="8">
        <v>15.92</v>
      </c>
    </row>
    <row r="123" spans="1:28" ht="40.5" customHeight="1">
      <c r="A123" s="2" t="s">
        <v>316</v>
      </c>
      <c r="B123" s="3" t="s">
        <v>154</v>
      </c>
      <c r="C123" s="8"/>
      <c r="D123" s="8"/>
      <c r="E123" s="8"/>
      <c r="F123" s="8"/>
      <c r="G123" s="8"/>
      <c r="H123" s="32"/>
      <c r="I123" s="32"/>
      <c r="J123" s="32"/>
      <c r="K123" s="32"/>
      <c r="L123" s="32"/>
      <c r="M123" s="32"/>
      <c r="N123" s="32"/>
      <c r="O123" s="32"/>
      <c r="P123" s="23">
        <v>19.5</v>
      </c>
      <c r="Q123" s="23">
        <v>18.7</v>
      </c>
      <c r="R123" s="23">
        <v>18.399999999999999</v>
      </c>
      <c r="S123" s="23">
        <v>18.2</v>
      </c>
      <c r="T123" s="23">
        <v>15.5</v>
      </c>
      <c r="U123" s="23">
        <v>18</v>
      </c>
      <c r="V123" s="23">
        <v>17.8</v>
      </c>
      <c r="W123" s="23">
        <v>20.399999999999999</v>
      </c>
      <c r="X123" s="23">
        <v>17.3</v>
      </c>
      <c r="Y123" s="23">
        <v>19.5</v>
      </c>
      <c r="Z123" s="23">
        <v>19.2</v>
      </c>
      <c r="AA123" s="23">
        <v>18.2</v>
      </c>
      <c r="AB123" s="8">
        <v>17.88</v>
      </c>
    </row>
    <row r="124" spans="1:28" ht="39" customHeight="1">
      <c r="A124" s="2" t="s">
        <v>317</v>
      </c>
      <c r="B124" s="3" t="s">
        <v>154</v>
      </c>
      <c r="C124" s="8"/>
      <c r="D124" s="8"/>
      <c r="E124" s="8"/>
      <c r="F124" s="8"/>
      <c r="G124" s="8"/>
      <c r="H124" s="32"/>
      <c r="I124" s="32"/>
      <c r="J124" s="32"/>
      <c r="K124" s="32"/>
      <c r="L124" s="32"/>
      <c r="M124" s="32"/>
      <c r="N124" s="32"/>
      <c r="O124" s="32"/>
      <c r="P124" s="23">
        <v>19.600000000000001</v>
      </c>
      <c r="Q124" s="23">
        <v>18.899999999999999</v>
      </c>
      <c r="R124" s="23">
        <v>18.3</v>
      </c>
      <c r="S124" s="23">
        <v>18.399999999999999</v>
      </c>
      <c r="T124" s="23">
        <v>16</v>
      </c>
      <c r="U124" s="23">
        <v>18.100000000000001</v>
      </c>
      <c r="V124" s="23">
        <v>18.100000000000001</v>
      </c>
      <c r="W124" s="23">
        <v>20.6</v>
      </c>
      <c r="X124" s="23">
        <v>18</v>
      </c>
      <c r="Y124" s="23">
        <v>19.5</v>
      </c>
      <c r="Z124" s="23">
        <v>19.399999999999999</v>
      </c>
      <c r="AA124" s="23">
        <v>18.100000000000001</v>
      </c>
      <c r="AB124" s="8">
        <v>17.8</v>
      </c>
    </row>
    <row r="125" spans="1:28" ht="35.25" customHeight="1">
      <c r="A125" s="2" t="s">
        <v>318</v>
      </c>
      <c r="B125" s="3" t="s">
        <v>155</v>
      </c>
      <c r="C125" s="8"/>
      <c r="D125" s="8"/>
      <c r="E125" s="8"/>
      <c r="F125" s="8"/>
      <c r="G125" s="8"/>
      <c r="H125" s="32"/>
      <c r="I125" s="32"/>
      <c r="J125" s="32"/>
      <c r="K125" s="32"/>
      <c r="L125" s="32"/>
      <c r="M125" s="32"/>
      <c r="N125" s="32"/>
      <c r="O125" s="32"/>
      <c r="P125" s="32"/>
      <c r="Q125" s="32"/>
      <c r="R125" s="32"/>
      <c r="S125" s="32"/>
      <c r="T125" s="23">
        <v>10.3</v>
      </c>
      <c r="U125" s="23">
        <v>9.9</v>
      </c>
      <c r="V125" s="23">
        <v>6.9</v>
      </c>
      <c r="W125" s="23">
        <v>6.5</v>
      </c>
      <c r="X125" s="23">
        <v>5.8</v>
      </c>
      <c r="Y125" s="23">
        <v>6.5</v>
      </c>
      <c r="Z125" s="23">
        <v>8.1</v>
      </c>
      <c r="AA125" s="23">
        <v>7.1</v>
      </c>
      <c r="AB125" s="8"/>
    </row>
    <row r="126" spans="1:28" ht="30">
      <c r="A126" s="2" t="s">
        <v>319</v>
      </c>
      <c r="B126" s="3" t="s">
        <v>406</v>
      </c>
      <c r="C126" s="8"/>
      <c r="D126" s="8"/>
      <c r="E126" s="8"/>
      <c r="F126" s="8"/>
      <c r="G126" s="8"/>
      <c r="H126" s="46"/>
      <c r="I126" s="46"/>
      <c r="J126" s="46"/>
      <c r="K126" s="8"/>
      <c r="L126" s="8"/>
      <c r="M126" s="8"/>
      <c r="N126" s="8"/>
      <c r="O126" s="8">
        <v>17.128488560260912</v>
      </c>
      <c r="P126" s="8">
        <v>16.689472123537538</v>
      </c>
      <c r="Q126" s="8">
        <v>15.973706905628088</v>
      </c>
      <c r="R126" s="8">
        <v>16.818286442055765</v>
      </c>
      <c r="S126" s="8">
        <v>16.70462660638939</v>
      </c>
      <c r="T126" s="8">
        <v>16.411672973529441</v>
      </c>
      <c r="U126" s="8">
        <v>15.714205292321157</v>
      </c>
      <c r="V126" s="8">
        <v>15.746779941728725</v>
      </c>
      <c r="W126" s="8">
        <v>15.056404948013643</v>
      </c>
      <c r="X126" s="8">
        <v>14.379554047204454</v>
      </c>
      <c r="Y126" s="8">
        <v>13.959115502651448</v>
      </c>
      <c r="Z126" s="8">
        <v>13.824240627010004</v>
      </c>
      <c r="AA126" s="8">
        <v>13.300410349477623</v>
      </c>
      <c r="AB126" s="8">
        <v>14.00235</v>
      </c>
    </row>
    <row r="127" spans="1:28" ht="39.75" customHeight="1">
      <c r="A127" s="2" t="s">
        <v>320</v>
      </c>
      <c r="B127" s="3" t="s">
        <v>88</v>
      </c>
      <c r="C127" s="8"/>
      <c r="D127" s="8"/>
      <c r="E127" s="8"/>
      <c r="F127" s="8"/>
      <c r="G127" s="8"/>
      <c r="H127" s="45"/>
      <c r="I127" s="45"/>
      <c r="J127" s="45"/>
      <c r="K127" s="8"/>
      <c r="L127" s="8"/>
      <c r="M127" s="8"/>
      <c r="N127" s="8"/>
      <c r="O127" s="23">
        <v>32.6</v>
      </c>
      <c r="P127" s="23">
        <v>32.9</v>
      </c>
      <c r="Q127" s="23">
        <v>34.200000000000003</v>
      </c>
      <c r="R127" s="23">
        <v>32.799999999999997</v>
      </c>
      <c r="S127" s="23">
        <v>31.4</v>
      </c>
      <c r="T127" s="23">
        <v>32.1</v>
      </c>
      <c r="U127" s="23">
        <v>31.6</v>
      </c>
      <c r="V127" s="23">
        <v>32.1</v>
      </c>
      <c r="W127" s="23">
        <v>32.6</v>
      </c>
      <c r="X127" s="23">
        <v>32.799999999999997</v>
      </c>
      <c r="Y127" s="23">
        <v>32.200000000000003</v>
      </c>
      <c r="Z127" s="23">
        <v>31.9</v>
      </c>
      <c r="AA127" s="93"/>
      <c r="AB127" s="8"/>
    </row>
    <row r="128" spans="1:28" ht="38.25" customHeight="1">
      <c r="A128" s="2" t="s">
        <v>321</v>
      </c>
      <c r="B128" s="3" t="s">
        <v>91</v>
      </c>
      <c r="C128" s="8"/>
      <c r="D128" s="8"/>
      <c r="E128" s="8"/>
      <c r="F128" s="8"/>
      <c r="G128" s="8"/>
      <c r="H128" s="45"/>
      <c r="I128" s="45"/>
      <c r="J128" s="45"/>
      <c r="K128" s="8"/>
      <c r="L128" s="8"/>
      <c r="M128" s="8"/>
      <c r="N128" s="8"/>
      <c r="O128" s="23">
        <v>22.1</v>
      </c>
      <c r="P128" s="23">
        <v>19.5</v>
      </c>
      <c r="Q128" s="23">
        <v>17.899999999999999</v>
      </c>
      <c r="R128" s="23">
        <v>18</v>
      </c>
      <c r="S128" s="23">
        <v>16.899999999999999</v>
      </c>
      <c r="T128" s="23">
        <v>15.1</v>
      </c>
      <c r="U128" s="23">
        <v>15.5</v>
      </c>
      <c r="V128" s="23">
        <v>15.9</v>
      </c>
      <c r="W128" s="23">
        <v>15.2</v>
      </c>
      <c r="X128" s="23">
        <v>15</v>
      </c>
      <c r="Y128" s="23">
        <v>14.4</v>
      </c>
      <c r="Z128" s="23">
        <v>14.4</v>
      </c>
      <c r="AA128" s="93"/>
      <c r="AB128" s="8"/>
    </row>
    <row r="129" spans="1:28" ht="30">
      <c r="A129" s="2" t="s">
        <v>322</v>
      </c>
      <c r="B129" s="3" t="s">
        <v>94</v>
      </c>
      <c r="C129" s="8"/>
      <c r="D129" s="8"/>
      <c r="E129" s="8"/>
      <c r="F129" s="8"/>
      <c r="G129" s="8"/>
      <c r="H129" s="45"/>
      <c r="I129" s="45"/>
      <c r="J129" s="45"/>
      <c r="K129" s="8"/>
      <c r="L129" s="8"/>
      <c r="M129" s="8"/>
      <c r="N129" s="8"/>
      <c r="O129" s="93"/>
      <c r="P129" s="93"/>
      <c r="Q129" s="93"/>
      <c r="R129" s="93"/>
      <c r="S129" s="93"/>
      <c r="T129" s="23">
        <v>0.03</v>
      </c>
      <c r="U129" s="23">
        <v>0.05</v>
      </c>
      <c r="V129" s="23">
        <v>0.08</v>
      </c>
      <c r="W129" s="23">
        <v>0.08</v>
      </c>
      <c r="X129" s="23">
        <v>7.0000000000000007E-2</v>
      </c>
      <c r="Y129" s="23">
        <v>7.0000000000000007E-2</v>
      </c>
      <c r="Z129" s="23">
        <v>0.08</v>
      </c>
      <c r="AA129" s="23">
        <v>0.1</v>
      </c>
      <c r="AB129" s="8"/>
    </row>
    <row r="130" spans="1:28" ht="30">
      <c r="A130" s="2" t="s">
        <v>323</v>
      </c>
      <c r="B130" s="3" t="s">
        <v>95</v>
      </c>
      <c r="C130" s="8"/>
      <c r="D130" s="8"/>
      <c r="E130" s="8"/>
      <c r="F130" s="8"/>
      <c r="G130" s="8"/>
      <c r="H130" s="45"/>
      <c r="I130" s="45"/>
      <c r="J130" s="45"/>
      <c r="K130" s="8"/>
      <c r="L130" s="8"/>
      <c r="M130" s="8"/>
      <c r="N130" s="8"/>
      <c r="O130" s="93"/>
      <c r="P130" s="23">
        <v>12.7</v>
      </c>
      <c r="Q130" s="23">
        <v>13.3</v>
      </c>
      <c r="R130" s="23">
        <v>12.6</v>
      </c>
      <c r="S130" s="23">
        <v>12.8</v>
      </c>
      <c r="T130" s="23">
        <v>13.1</v>
      </c>
      <c r="U130" s="23">
        <v>13.6</v>
      </c>
      <c r="V130" s="23">
        <v>14.6</v>
      </c>
      <c r="W130" s="23">
        <v>14.7</v>
      </c>
      <c r="X130" s="23">
        <v>15.3</v>
      </c>
      <c r="Y130" s="23">
        <v>14.5</v>
      </c>
      <c r="Z130" s="23">
        <v>14.8</v>
      </c>
      <c r="AA130" s="23">
        <v>14.5</v>
      </c>
      <c r="AB130" s="8"/>
    </row>
    <row r="131" spans="1:28" ht="30">
      <c r="A131" s="2" t="s">
        <v>324</v>
      </c>
      <c r="B131" s="3" t="s">
        <v>156</v>
      </c>
      <c r="C131" s="8"/>
      <c r="D131" s="8"/>
      <c r="E131" s="8"/>
      <c r="F131" s="8"/>
      <c r="G131" s="8"/>
      <c r="H131" s="32"/>
      <c r="I131" s="32"/>
      <c r="J131" s="32"/>
      <c r="K131" s="32"/>
      <c r="L131" s="32"/>
      <c r="M131" s="32"/>
      <c r="N131" s="32"/>
      <c r="O131" s="32"/>
      <c r="P131" s="23">
        <v>6.3</v>
      </c>
      <c r="Q131" s="23">
        <v>2.9</v>
      </c>
      <c r="R131" s="23">
        <v>6.3</v>
      </c>
      <c r="S131" s="23">
        <v>2.9</v>
      </c>
      <c r="T131" s="23">
        <v>4.3</v>
      </c>
      <c r="U131" s="23">
        <v>4</v>
      </c>
      <c r="V131" s="23">
        <v>0.7</v>
      </c>
      <c r="W131" s="23">
        <v>0.9</v>
      </c>
      <c r="X131" s="23">
        <v>2.4</v>
      </c>
      <c r="Y131" s="23">
        <v>-3.6</v>
      </c>
      <c r="Z131" s="23">
        <v>1.7</v>
      </c>
      <c r="AA131" s="23">
        <v>-0.4</v>
      </c>
      <c r="AB131" s="8"/>
    </row>
    <row r="132" spans="1:28" ht="30.75" customHeight="1">
      <c r="A132" s="2" t="s">
        <v>325</v>
      </c>
      <c r="B132" s="3" t="s">
        <v>157</v>
      </c>
      <c r="C132" s="8"/>
      <c r="D132" s="8"/>
      <c r="E132" s="8"/>
      <c r="F132" s="8"/>
      <c r="G132" s="8"/>
      <c r="H132" s="32"/>
      <c r="I132" s="32"/>
      <c r="J132" s="32"/>
      <c r="K132" s="32"/>
      <c r="L132" s="32"/>
      <c r="M132" s="32"/>
      <c r="N132" s="32"/>
      <c r="O132" s="32"/>
      <c r="P132" s="23">
        <v>18.2</v>
      </c>
      <c r="Q132" s="23">
        <v>20.100000000000001</v>
      </c>
      <c r="R132" s="23">
        <v>19.8</v>
      </c>
      <c r="S132" s="23">
        <v>18</v>
      </c>
      <c r="T132" s="23">
        <v>18.3</v>
      </c>
      <c r="U132" s="23">
        <v>17.5</v>
      </c>
      <c r="V132" s="23">
        <v>17.5</v>
      </c>
      <c r="W132" s="23">
        <v>15.1</v>
      </c>
      <c r="X132" s="23">
        <v>16.5</v>
      </c>
      <c r="Y132" s="23">
        <v>16.5</v>
      </c>
      <c r="Z132" s="23">
        <v>16.7</v>
      </c>
      <c r="AA132" s="23">
        <v>17.899999999999999</v>
      </c>
      <c r="AB132" s="8">
        <v>41.64</v>
      </c>
    </row>
    <row r="133" spans="1:28" ht="48.75" customHeight="1">
      <c r="A133" s="2" t="s">
        <v>326</v>
      </c>
      <c r="B133" s="3" t="s">
        <v>158</v>
      </c>
      <c r="C133" s="8"/>
      <c r="D133" s="8"/>
      <c r="E133" s="8"/>
      <c r="F133" s="8"/>
      <c r="G133" s="8"/>
      <c r="H133" s="32"/>
      <c r="I133" s="32"/>
      <c r="J133" s="32"/>
      <c r="K133" s="32"/>
      <c r="L133" s="32"/>
      <c r="M133" s="32"/>
      <c r="N133" s="32"/>
      <c r="O133" s="32"/>
      <c r="P133" s="32"/>
      <c r="Q133" s="32"/>
      <c r="R133" s="32"/>
      <c r="S133" s="32"/>
      <c r="T133" s="23">
        <v>21.2</v>
      </c>
      <c r="U133" s="23">
        <v>20.8</v>
      </c>
      <c r="V133" s="23">
        <v>21.4</v>
      </c>
      <c r="W133" s="23">
        <v>20.9</v>
      </c>
      <c r="X133" s="23">
        <v>24.7</v>
      </c>
      <c r="Y133" s="23">
        <v>20.5</v>
      </c>
      <c r="Z133" s="23">
        <v>12.7</v>
      </c>
      <c r="AA133" s="23">
        <v>17.100000000000001</v>
      </c>
      <c r="AB133" s="8"/>
    </row>
    <row r="134" spans="1:28" ht="30">
      <c r="A134" s="2" t="s">
        <v>327</v>
      </c>
      <c r="B134" s="3" t="s">
        <v>96</v>
      </c>
      <c r="C134" s="8"/>
      <c r="D134" s="8"/>
      <c r="E134" s="8"/>
      <c r="F134" s="8"/>
      <c r="G134" s="8"/>
      <c r="H134" s="45"/>
      <c r="I134" s="45"/>
      <c r="J134" s="45"/>
      <c r="K134" s="21">
        <v>5.8</v>
      </c>
      <c r="L134" s="21">
        <v>3.7</v>
      </c>
      <c r="M134" s="21">
        <v>2.1</v>
      </c>
      <c r="N134" s="21">
        <v>1.6</v>
      </c>
      <c r="O134" s="21">
        <v>1.3</v>
      </c>
      <c r="P134" s="21">
        <v>1.3</v>
      </c>
      <c r="Q134" s="21">
        <v>1.6</v>
      </c>
      <c r="R134" s="21">
        <v>1.5</v>
      </c>
      <c r="S134" s="21">
        <v>1.5</v>
      </c>
      <c r="T134" s="21">
        <v>1.8</v>
      </c>
      <c r="U134" s="21">
        <v>2.1</v>
      </c>
      <c r="V134" s="21">
        <v>2.5</v>
      </c>
      <c r="W134" s="21">
        <v>2.5</v>
      </c>
      <c r="X134" s="21">
        <v>2.8</v>
      </c>
      <c r="Y134" s="21">
        <v>3</v>
      </c>
      <c r="Z134" s="21">
        <v>3</v>
      </c>
      <c r="AA134" s="23"/>
      <c r="AB134" s="8"/>
    </row>
    <row r="135" spans="1:28" ht="30">
      <c r="A135" s="2" t="s">
        <v>328</v>
      </c>
      <c r="B135" s="3" t="s">
        <v>97</v>
      </c>
      <c r="C135" s="8"/>
      <c r="D135" s="8"/>
      <c r="E135" s="8"/>
      <c r="F135" s="8"/>
      <c r="G135" s="8"/>
      <c r="H135" s="45"/>
      <c r="I135" s="45"/>
      <c r="J135" s="45"/>
      <c r="K135" s="21">
        <v>4.9000000000000004</v>
      </c>
      <c r="L135" s="21">
        <v>4.7</v>
      </c>
      <c r="M135" s="21">
        <v>4.5999999999999996</v>
      </c>
      <c r="N135" s="21">
        <v>3.4</v>
      </c>
      <c r="O135" s="21">
        <v>4.5</v>
      </c>
      <c r="P135" s="21">
        <v>4.3</v>
      </c>
      <c r="Q135" s="21">
        <v>4.0999999999999996</v>
      </c>
      <c r="R135" s="21">
        <v>3.9</v>
      </c>
      <c r="S135" s="21">
        <v>4</v>
      </c>
      <c r="T135" s="21">
        <v>4.0999999999999996</v>
      </c>
      <c r="U135" s="21">
        <v>3.7</v>
      </c>
      <c r="V135" s="21">
        <v>3.6</v>
      </c>
      <c r="W135" s="21">
        <v>3.3</v>
      </c>
      <c r="X135" s="21">
        <v>3.1</v>
      </c>
      <c r="Y135" s="21">
        <v>3.1</v>
      </c>
      <c r="Z135" s="21">
        <v>3.2</v>
      </c>
      <c r="AA135" s="23"/>
      <c r="AB135" s="8"/>
    </row>
    <row r="136" spans="1:28" ht="15">
      <c r="A136" s="2" t="s">
        <v>329</v>
      </c>
      <c r="B136" s="3" t="s">
        <v>98</v>
      </c>
      <c r="C136" s="8"/>
      <c r="D136" s="8"/>
      <c r="E136" s="8"/>
      <c r="F136" s="8"/>
      <c r="G136" s="8"/>
      <c r="H136" s="45"/>
      <c r="I136" s="45"/>
      <c r="J136" s="45"/>
      <c r="K136" s="21">
        <v>10.8</v>
      </c>
      <c r="L136" s="21">
        <v>11.3</v>
      </c>
      <c r="M136" s="21">
        <v>22.2</v>
      </c>
      <c r="N136" s="21">
        <v>23.9</v>
      </c>
      <c r="O136" s="21">
        <v>27.9</v>
      </c>
      <c r="P136" s="21">
        <v>31.1</v>
      </c>
      <c r="Q136" s="21">
        <v>24.5</v>
      </c>
      <c r="R136" s="21">
        <v>24.2</v>
      </c>
      <c r="S136" s="21">
        <v>24.5</v>
      </c>
      <c r="T136" s="21">
        <v>22.4</v>
      </c>
      <c r="U136" s="21">
        <v>21.2</v>
      </c>
      <c r="V136" s="21">
        <v>19.7</v>
      </c>
      <c r="W136" s="21">
        <v>22.1</v>
      </c>
      <c r="X136" s="21">
        <v>19.899999999999999</v>
      </c>
      <c r="Y136" s="21">
        <v>18.3</v>
      </c>
      <c r="Z136" s="21">
        <v>18.399999999999999</v>
      </c>
      <c r="AA136" s="23"/>
      <c r="AB136" s="8"/>
    </row>
    <row r="137" spans="1:28" ht="30">
      <c r="A137" s="2" t="s">
        <v>330</v>
      </c>
      <c r="B137" s="3" t="s">
        <v>124</v>
      </c>
      <c r="C137" s="8"/>
      <c r="D137" s="8"/>
      <c r="E137" s="8"/>
      <c r="F137" s="8"/>
      <c r="G137" s="8"/>
      <c r="H137" s="45"/>
      <c r="I137" s="45"/>
      <c r="J137" s="45"/>
      <c r="K137" s="21"/>
      <c r="L137" s="21"/>
      <c r="M137" s="21"/>
      <c r="N137" s="21"/>
      <c r="O137" s="21"/>
      <c r="P137" s="21"/>
      <c r="Q137" s="21"/>
      <c r="R137" s="21">
        <v>30.4</v>
      </c>
      <c r="S137" s="21">
        <v>31.7</v>
      </c>
      <c r="T137" s="21">
        <v>29.4</v>
      </c>
      <c r="U137" s="21">
        <v>30.3</v>
      </c>
      <c r="V137" s="21">
        <v>29.3</v>
      </c>
      <c r="W137" s="21">
        <v>28.4</v>
      </c>
      <c r="X137" s="21">
        <v>27.6</v>
      </c>
      <c r="Y137" s="21">
        <v>29.3</v>
      </c>
      <c r="Z137" s="21">
        <v>27.5</v>
      </c>
      <c r="AA137" s="23">
        <v>26.9</v>
      </c>
      <c r="AB137" s="8"/>
    </row>
    <row r="138" spans="1:28" ht="19.5" customHeight="1">
      <c r="A138" s="2" t="s">
        <v>331</v>
      </c>
      <c r="B138" s="3" t="s">
        <v>116</v>
      </c>
      <c r="C138" s="8"/>
      <c r="D138" s="8"/>
      <c r="E138" s="8"/>
      <c r="F138" s="8"/>
      <c r="G138" s="8"/>
      <c r="H138" s="45"/>
      <c r="I138" s="45"/>
      <c r="J138" s="45"/>
      <c r="K138" s="21"/>
      <c r="L138" s="21"/>
      <c r="M138" s="21"/>
      <c r="N138" s="21"/>
      <c r="O138" s="21"/>
      <c r="P138" s="21"/>
      <c r="Q138" s="21"/>
      <c r="R138" s="94"/>
      <c r="S138" s="94">
        <v>1287454</v>
      </c>
      <c r="T138" s="56">
        <v>1395576</v>
      </c>
      <c r="U138" s="56">
        <v>1498037</v>
      </c>
      <c r="V138" s="56">
        <v>1590755</v>
      </c>
      <c r="W138" s="56">
        <v>1674145</v>
      </c>
      <c r="X138" s="56">
        <v>1752919</v>
      </c>
      <c r="Y138" s="56">
        <v>1837347</v>
      </c>
      <c r="Z138" s="56">
        <v>1908672</v>
      </c>
      <c r="AA138" s="56">
        <v>1982650</v>
      </c>
      <c r="AB138" s="8"/>
    </row>
    <row r="139" spans="1:28" ht="30">
      <c r="A139" s="2" t="s">
        <v>332</v>
      </c>
      <c r="B139" s="3" t="s">
        <v>194</v>
      </c>
      <c r="C139" s="8"/>
      <c r="D139" s="8"/>
      <c r="E139" s="8"/>
      <c r="F139" s="8"/>
      <c r="G139" s="8"/>
      <c r="H139" s="8"/>
      <c r="I139" s="8"/>
      <c r="J139" s="8"/>
      <c r="K139" s="8"/>
      <c r="L139" s="8"/>
      <c r="M139" s="8"/>
      <c r="N139" s="8"/>
      <c r="O139" s="8"/>
      <c r="P139" s="8"/>
      <c r="Q139" s="8"/>
      <c r="R139" s="8"/>
      <c r="S139" s="8"/>
      <c r="T139" s="8">
        <v>100</v>
      </c>
      <c r="U139" s="8">
        <v>100</v>
      </c>
      <c r="V139" s="8">
        <v>100</v>
      </c>
      <c r="W139" s="8">
        <v>100</v>
      </c>
      <c r="X139" s="8">
        <v>100</v>
      </c>
      <c r="Y139" s="8">
        <v>95.348839999999996</v>
      </c>
      <c r="Z139" s="8">
        <v>97.674418604651166</v>
      </c>
      <c r="AA139" s="8">
        <v>95.348837209302332</v>
      </c>
      <c r="AB139" s="8"/>
    </row>
    <row r="140" spans="1:28" ht="25.5" customHeight="1">
      <c r="A140" s="2" t="s">
        <v>333</v>
      </c>
      <c r="B140" s="3" t="s">
        <v>121</v>
      </c>
      <c r="C140" s="8"/>
      <c r="D140" s="8"/>
      <c r="E140" s="8"/>
      <c r="F140" s="8"/>
      <c r="G140" s="8"/>
      <c r="H140" s="45"/>
      <c r="I140" s="45"/>
      <c r="J140" s="45"/>
      <c r="K140" s="21"/>
      <c r="L140" s="21"/>
      <c r="M140" s="21"/>
      <c r="N140" s="21"/>
      <c r="O140" s="21"/>
      <c r="P140" s="21"/>
      <c r="Q140" s="21"/>
      <c r="R140" s="94"/>
      <c r="S140" s="94"/>
      <c r="T140" s="56"/>
      <c r="U140" s="56"/>
      <c r="V140" s="21">
        <v>4.4000000000000004</v>
      </c>
      <c r="W140" s="21">
        <v>5</v>
      </c>
      <c r="X140" s="21">
        <v>3.5</v>
      </c>
      <c r="Y140" s="21">
        <v>2.5054371520866869</v>
      </c>
      <c r="Z140" s="21">
        <v>1.9765215285822535</v>
      </c>
      <c r="AA140" s="21">
        <v>1.1679979618576697</v>
      </c>
      <c r="AB140" s="8"/>
    </row>
    <row r="141" spans="1:28" ht="24.75" customHeight="1">
      <c r="A141" s="2" t="s">
        <v>334</v>
      </c>
      <c r="B141" s="3" t="s">
        <v>118</v>
      </c>
      <c r="C141" s="8"/>
      <c r="D141" s="8"/>
      <c r="E141" s="8"/>
      <c r="F141" s="8"/>
      <c r="G141" s="8"/>
      <c r="H141" s="45"/>
      <c r="I141" s="45"/>
      <c r="J141" s="45"/>
      <c r="K141" s="21"/>
      <c r="L141" s="21"/>
      <c r="M141" s="21"/>
      <c r="N141" s="21"/>
      <c r="O141" s="21"/>
      <c r="P141" s="21"/>
      <c r="Q141" s="21"/>
      <c r="R141" s="94"/>
      <c r="S141" s="94"/>
      <c r="T141" s="56"/>
      <c r="U141" s="21">
        <v>215.09528413281316</v>
      </c>
      <c r="V141" s="21">
        <v>623.77766144040118</v>
      </c>
      <c r="W141" s="21">
        <v>1139.241318960148</v>
      </c>
      <c r="X141" s="21">
        <v>1591.4177407706038</v>
      </c>
      <c r="Y141" s="21">
        <v>2180.4827067037081</v>
      </c>
      <c r="Z141" s="21">
        <v>2905.3119900951892</v>
      </c>
      <c r="AA141" s="21">
        <v>3276.7554100064585</v>
      </c>
      <c r="AB141" s="8"/>
    </row>
    <row r="142" spans="1:28" ht="15">
      <c r="A142" s="2" t="s">
        <v>335</v>
      </c>
      <c r="B142" s="3" t="s">
        <v>1</v>
      </c>
      <c r="C142" s="8"/>
      <c r="D142" s="8"/>
      <c r="E142" s="8"/>
      <c r="F142" s="8"/>
      <c r="G142" s="8"/>
      <c r="H142" s="23"/>
      <c r="I142" s="23"/>
      <c r="J142" s="23"/>
      <c r="K142" s="8">
        <v>458</v>
      </c>
      <c r="L142" s="8">
        <v>179</v>
      </c>
      <c r="M142" s="8">
        <v>197</v>
      </c>
      <c r="N142" s="8">
        <v>247</v>
      </c>
      <c r="O142" s="8">
        <v>318</v>
      </c>
      <c r="P142" s="8">
        <v>230</v>
      </c>
      <c r="Q142" s="8">
        <v>186</v>
      </c>
      <c r="R142" s="8">
        <v>227</v>
      </c>
      <c r="S142" s="8">
        <v>198</v>
      </c>
      <c r="T142" s="8">
        <v>708</v>
      </c>
      <c r="U142" s="8">
        <v>77</v>
      </c>
      <c r="V142" s="8">
        <v>80</v>
      </c>
      <c r="W142" s="8">
        <v>48</v>
      </c>
      <c r="X142" s="8">
        <v>337</v>
      </c>
      <c r="Y142" s="8">
        <v>257</v>
      </c>
      <c r="Z142" s="8">
        <v>32</v>
      </c>
      <c r="AA142" s="8">
        <v>76</v>
      </c>
      <c r="AB142" s="8"/>
    </row>
    <row r="143" spans="1:28" ht="15">
      <c r="A143" s="2" t="s">
        <v>336</v>
      </c>
      <c r="B143" s="3" t="s">
        <v>2</v>
      </c>
      <c r="C143" s="8"/>
      <c r="D143" s="8"/>
      <c r="E143" s="8"/>
      <c r="F143" s="8"/>
      <c r="G143" s="8"/>
      <c r="H143" s="23"/>
      <c r="I143" s="23"/>
      <c r="J143" s="23"/>
      <c r="K143" s="8">
        <v>245</v>
      </c>
      <c r="L143" s="8">
        <v>133</v>
      </c>
      <c r="M143" s="8">
        <v>140</v>
      </c>
      <c r="N143" s="8">
        <v>85</v>
      </c>
      <c r="O143" s="8">
        <v>113</v>
      </c>
      <c r="P143" s="8">
        <v>316</v>
      </c>
      <c r="Q143" s="8">
        <v>38</v>
      </c>
      <c r="R143" s="8">
        <v>312</v>
      </c>
      <c r="S143" s="8">
        <v>133</v>
      </c>
      <c r="T143" s="8">
        <v>1024</v>
      </c>
      <c r="U143" s="8">
        <v>224</v>
      </c>
      <c r="V143" s="8">
        <v>126</v>
      </c>
      <c r="W143" s="8">
        <v>206</v>
      </c>
      <c r="X143" s="8">
        <v>117</v>
      </c>
      <c r="Y143" s="8">
        <v>2898</v>
      </c>
      <c r="Z143" s="8">
        <v>520</v>
      </c>
      <c r="AA143" s="8">
        <v>349</v>
      </c>
      <c r="AB143" s="8"/>
    </row>
    <row r="144" spans="1:28" ht="15">
      <c r="A144" s="2" t="s">
        <v>337</v>
      </c>
      <c r="B144" s="3" t="s">
        <v>122</v>
      </c>
      <c r="C144" s="8"/>
      <c r="D144" s="8"/>
      <c r="E144" s="8"/>
      <c r="F144" s="8"/>
      <c r="G144" s="8"/>
      <c r="H144" s="23"/>
      <c r="I144" s="23"/>
      <c r="J144" s="23"/>
      <c r="K144" s="8"/>
      <c r="L144" s="8"/>
      <c r="M144" s="8"/>
      <c r="N144" s="8"/>
      <c r="O144" s="8"/>
      <c r="P144" s="8"/>
      <c r="Q144" s="8"/>
      <c r="R144" s="8">
        <v>2664798</v>
      </c>
      <c r="S144" s="8">
        <v>2503586</v>
      </c>
      <c r="T144" s="8">
        <v>2649634</v>
      </c>
      <c r="U144" s="8">
        <v>2759701</v>
      </c>
      <c r="V144" s="8">
        <v>2828128</v>
      </c>
      <c r="W144" s="8">
        <v>2924779</v>
      </c>
      <c r="X144" s="8">
        <v>3164584</v>
      </c>
      <c r="Y144" s="8">
        <v>3276748</v>
      </c>
      <c r="Z144" s="8">
        <v>3454688</v>
      </c>
      <c r="AA144" s="8">
        <v>3613906</v>
      </c>
      <c r="AB144" s="8"/>
    </row>
    <row r="145" spans="1:28" ht="25.5" customHeight="1">
      <c r="A145" s="2" t="s">
        <v>338</v>
      </c>
      <c r="B145" s="3" t="s">
        <v>429</v>
      </c>
      <c r="C145" s="8"/>
      <c r="D145" s="8"/>
      <c r="E145" s="8"/>
      <c r="F145" s="8"/>
      <c r="G145" s="8"/>
      <c r="H145" s="23"/>
      <c r="I145" s="23"/>
      <c r="J145" s="23"/>
      <c r="K145" s="8"/>
      <c r="L145" s="8"/>
      <c r="M145" s="8"/>
      <c r="N145" s="8"/>
      <c r="O145" s="8"/>
      <c r="P145" s="8"/>
      <c r="Q145" s="8"/>
      <c r="R145" s="8">
        <v>2058381</v>
      </c>
      <c r="S145" s="8">
        <v>2191989</v>
      </c>
      <c r="T145" s="8">
        <v>2467012</v>
      </c>
      <c r="U145" s="8">
        <v>2680753</v>
      </c>
      <c r="V145" s="8">
        <v>2846053</v>
      </c>
      <c r="W145" s="8">
        <v>3121073</v>
      </c>
      <c r="X145" s="8">
        <v>3233409</v>
      </c>
      <c r="Y145" s="8">
        <v>3345240</v>
      </c>
      <c r="Z145" s="8">
        <v>3489081</v>
      </c>
      <c r="AA145" s="8">
        <v>3654132</v>
      </c>
      <c r="AB145" s="8"/>
    </row>
    <row r="146" spans="1:28" ht="30">
      <c r="A146" s="2" t="s">
        <v>339</v>
      </c>
      <c r="B146" s="3" t="s">
        <v>126</v>
      </c>
      <c r="C146" s="8"/>
      <c r="D146" s="8"/>
      <c r="E146" s="8"/>
      <c r="F146" s="8"/>
      <c r="G146" s="8"/>
      <c r="H146" s="23"/>
      <c r="I146" s="23"/>
      <c r="J146" s="23"/>
      <c r="K146" s="8"/>
      <c r="L146" s="8"/>
      <c r="M146" s="8"/>
      <c r="N146" s="8"/>
      <c r="O146" s="8"/>
      <c r="P146" s="8"/>
      <c r="Q146" s="8"/>
      <c r="R146" s="8"/>
      <c r="S146" s="8"/>
      <c r="T146" s="8"/>
      <c r="U146" s="8"/>
      <c r="V146" s="8">
        <v>43.94</v>
      </c>
      <c r="W146" s="8">
        <v>46.68</v>
      </c>
      <c r="X146" s="8">
        <v>56.08</v>
      </c>
      <c r="Y146" s="8">
        <v>60.94</v>
      </c>
      <c r="Z146" s="8">
        <v>68.42</v>
      </c>
      <c r="AA146" s="8">
        <v>70.72</v>
      </c>
      <c r="AB146" s="8"/>
    </row>
    <row r="147" spans="1:28" ht="29.25" customHeight="1">
      <c r="A147" s="2" t="s">
        <v>340</v>
      </c>
      <c r="B147" s="3" t="s">
        <v>125</v>
      </c>
      <c r="C147" s="8"/>
      <c r="D147" s="8"/>
      <c r="E147" s="8"/>
      <c r="F147" s="8"/>
      <c r="G147" s="8"/>
      <c r="H147" s="23"/>
      <c r="I147" s="23"/>
      <c r="J147" s="23"/>
      <c r="K147" s="8"/>
      <c r="L147" s="8"/>
      <c r="M147" s="8"/>
      <c r="N147" s="8"/>
      <c r="O147" s="8"/>
      <c r="P147" s="8"/>
      <c r="Q147" s="8"/>
      <c r="R147" s="8"/>
      <c r="S147" s="8"/>
      <c r="T147" s="49">
        <v>28253626</v>
      </c>
      <c r="U147" s="49">
        <v>4116118</v>
      </c>
      <c r="V147" s="49">
        <v>498454291</v>
      </c>
      <c r="W147" s="49">
        <v>504724874</v>
      </c>
      <c r="X147" s="49">
        <v>592624661</v>
      </c>
      <c r="Y147" s="49">
        <v>621783018</v>
      </c>
      <c r="Z147" s="49">
        <v>697920042</v>
      </c>
      <c r="AA147" s="8"/>
      <c r="AB147" s="8"/>
    </row>
    <row r="148" spans="1:28" ht="30">
      <c r="A148" s="2" t="s">
        <v>341</v>
      </c>
      <c r="B148" s="3" t="s">
        <v>160</v>
      </c>
      <c r="C148" s="8"/>
      <c r="D148" s="8"/>
      <c r="E148" s="8"/>
      <c r="F148" s="8"/>
      <c r="G148" s="8"/>
      <c r="H148" s="32"/>
      <c r="I148" s="32"/>
      <c r="J148" s="32"/>
      <c r="K148" s="32"/>
      <c r="L148" s="32"/>
      <c r="M148" s="32"/>
      <c r="N148" s="32"/>
      <c r="O148" s="32"/>
      <c r="P148" s="32"/>
      <c r="Q148" s="23">
        <v>94.3</v>
      </c>
      <c r="R148" s="23">
        <v>81</v>
      </c>
      <c r="S148" s="23">
        <v>61.7</v>
      </c>
      <c r="T148" s="23"/>
      <c r="U148" s="23">
        <v>42.7</v>
      </c>
      <c r="V148" s="23">
        <v>32.6</v>
      </c>
      <c r="W148" s="23">
        <v>25</v>
      </c>
      <c r="X148" s="23">
        <v>22.1</v>
      </c>
      <c r="Y148" s="23">
        <v>28.6</v>
      </c>
      <c r="Z148" s="23">
        <v>37</v>
      </c>
      <c r="AA148" s="8"/>
      <c r="AB148" s="8"/>
    </row>
    <row r="149" spans="1:28" ht="30">
      <c r="A149" s="2" t="s">
        <v>342</v>
      </c>
      <c r="B149" s="3" t="s">
        <v>161</v>
      </c>
      <c r="C149" s="8"/>
      <c r="D149" s="8"/>
      <c r="E149" s="8"/>
      <c r="F149" s="8"/>
      <c r="G149" s="8"/>
      <c r="H149" s="32"/>
      <c r="I149" s="32"/>
      <c r="J149" s="32"/>
      <c r="K149" s="32"/>
      <c r="L149" s="32"/>
      <c r="M149" s="32"/>
      <c r="N149" s="32"/>
      <c r="O149" s="32"/>
      <c r="P149" s="32"/>
      <c r="Q149" s="23">
        <v>133.6</v>
      </c>
      <c r="R149" s="23">
        <v>125.6</v>
      </c>
      <c r="S149" s="23">
        <v>110.1</v>
      </c>
      <c r="T149" s="23">
        <v>69.2</v>
      </c>
      <c r="U149" s="23">
        <v>63.6</v>
      </c>
      <c r="V149" s="23">
        <v>42.1</v>
      </c>
      <c r="W149" s="23">
        <v>50.2</v>
      </c>
      <c r="X149" s="23">
        <v>44.6</v>
      </c>
      <c r="Y149" s="23">
        <v>54.6</v>
      </c>
      <c r="Z149" s="23">
        <v>63.6</v>
      </c>
      <c r="AA149" s="8"/>
      <c r="AB149" s="8"/>
    </row>
    <row r="150" spans="1:28" ht="15">
      <c r="A150" s="2" t="s">
        <v>343</v>
      </c>
      <c r="B150" s="3" t="s">
        <v>190</v>
      </c>
      <c r="C150" s="8"/>
      <c r="D150" s="8"/>
      <c r="E150" s="8"/>
      <c r="F150" s="8"/>
      <c r="G150" s="8"/>
      <c r="H150" s="8"/>
      <c r="I150" s="8"/>
      <c r="J150" s="8"/>
      <c r="K150" s="8"/>
      <c r="L150" s="8"/>
      <c r="M150" s="8"/>
      <c r="N150" s="8"/>
      <c r="O150" s="8"/>
      <c r="P150" s="8"/>
      <c r="Q150" s="8"/>
      <c r="R150" s="8">
        <v>16.510416666666668</v>
      </c>
      <c r="S150" s="8">
        <v>15</v>
      </c>
      <c r="T150" s="8">
        <v>14.114583333333334</v>
      </c>
      <c r="U150" s="8">
        <v>9.6354166666666661</v>
      </c>
      <c r="V150" s="8">
        <v>14.635416666666668</v>
      </c>
      <c r="W150" s="8">
        <v>12.5</v>
      </c>
      <c r="X150" s="8">
        <v>14.114583333333334</v>
      </c>
      <c r="Y150" s="8">
        <v>15.989583333333336</v>
      </c>
      <c r="Z150" s="8">
        <v>9.6354166666666661</v>
      </c>
      <c r="AA150" s="8">
        <v>10.208333333333334</v>
      </c>
      <c r="AB150" s="8"/>
    </row>
    <row r="151" spans="1:28" ht="30">
      <c r="A151" s="2" t="s">
        <v>344</v>
      </c>
      <c r="B151" s="3" t="s">
        <v>191</v>
      </c>
      <c r="C151" s="8"/>
      <c r="D151" s="8"/>
      <c r="E151" s="8"/>
      <c r="F151" s="8"/>
      <c r="G151" s="8"/>
      <c r="H151" s="8"/>
      <c r="I151" s="8"/>
      <c r="J151" s="8"/>
      <c r="K151" s="8"/>
      <c r="L151" s="8"/>
      <c r="M151" s="8"/>
      <c r="N151" s="8"/>
      <c r="O151" s="8"/>
      <c r="P151" s="8"/>
      <c r="Q151" s="8"/>
      <c r="R151" s="8">
        <v>16.510416666666668</v>
      </c>
      <c r="S151" s="8">
        <v>13.697916666666664</v>
      </c>
      <c r="T151" s="8">
        <v>14.791666666666666</v>
      </c>
      <c r="U151" s="8">
        <v>9.0104166666666661</v>
      </c>
      <c r="V151" s="8">
        <v>14.374999999999998</v>
      </c>
      <c r="W151" s="8">
        <v>8.5416666666666661</v>
      </c>
      <c r="X151" s="8">
        <v>12.65625</v>
      </c>
      <c r="Y151" s="8">
        <v>10.625</v>
      </c>
      <c r="Z151" s="8">
        <v>8.0729166666666661</v>
      </c>
      <c r="AA151" s="8">
        <v>7.7083333333333339</v>
      </c>
      <c r="AB151" s="8"/>
    </row>
    <row r="152" spans="1:28" ht="21.75" customHeight="1">
      <c r="A152" s="2" t="s">
        <v>345</v>
      </c>
      <c r="B152" s="3" t="s">
        <v>162</v>
      </c>
      <c r="C152" s="8"/>
      <c r="D152" s="8"/>
      <c r="E152" s="8"/>
      <c r="F152" s="8"/>
      <c r="G152" s="8"/>
      <c r="H152" s="32"/>
      <c r="I152" s="32"/>
      <c r="J152" s="32"/>
      <c r="K152" s="32"/>
      <c r="L152" s="32"/>
      <c r="M152" s="32"/>
      <c r="N152" s="32"/>
      <c r="O152" s="32"/>
      <c r="P152" s="32"/>
      <c r="Q152" s="23">
        <v>36496</v>
      </c>
      <c r="R152" s="23">
        <v>32067</v>
      </c>
      <c r="S152" s="23">
        <v>42087</v>
      </c>
      <c r="T152" s="23">
        <v>39027</v>
      </c>
      <c r="U152" s="23">
        <v>35898</v>
      </c>
      <c r="V152" s="23">
        <v>38475</v>
      </c>
      <c r="W152" s="23">
        <v>39625</v>
      </c>
      <c r="X152" s="23">
        <v>45367</v>
      </c>
      <c r="Y152" s="23">
        <v>53262</v>
      </c>
      <c r="Z152" s="23">
        <v>8078</v>
      </c>
      <c r="AA152" s="8"/>
      <c r="AB152" s="8"/>
    </row>
    <row r="153" spans="1:28" ht="22.5" customHeight="1">
      <c r="A153" s="2" t="s">
        <v>346</v>
      </c>
      <c r="B153" s="3" t="s">
        <v>163</v>
      </c>
      <c r="C153" s="8"/>
      <c r="D153" s="8"/>
      <c r="E153" s="8"/>
      <c r="F153" s="8"/>
      <c r="G153" s="8"/>
      <c r="H153" s="32"/>
      <c r="I153" s="32"/>
      <c r="J153" s="32"/>
      <c r="K153" s="32"/>
      <c r="L153" s="32"/>
      <c r="M153" s="32"/>
      <c r="N153" s="32"/>
      <c r="O153" s="32"/>
      <c r="P153" s="32"/>
      <c r="Q153" s="23">
        <v>3739</v>
      </c>
      <c r="R153" s="23">
        <v>4171</v>
      </c>
      <c r="S153" s="23">
        <v>4805</v>
      </c>
      <c r="T153" s="23">
        <v>5455</v>
      </c>
      <c r="U153" s="23">
        <v>5046</v>
      </c>
      <c r="V153" s="23">
        <v>5747</v>
      </c>
      <c r="W153" s="23">
        <v>6560</v>
      </c>
      <c r="X153" s="23">
        <v>6974</v>
      </c>
      <c r="Y153" s="23">
        <v>7175</v>
      </c>
      <c r="Z153" s="23">
        <v>1090</v>
      </c>
      <c r="AA153" s="8"/>
      <c r="AB153" s="8"/>
    </row>
    <row r="154" spans="1:28" ht="15">
      <c r="A154" s="2" t="s">
        <v>347</v>
      </c>
      <c r="B154" s="3" t="s">
        <v>185</v>
      </c>
      <c r="C154" s="8"/>
      <c r="D154" s="8"/>
      <c r="E154" s="8"/>
      <c r="F154" s="8"/>
      <c r="G154" s="8"/>
      <c r="H154" s="8"/>
      <c r="I154" s="8"/>
      <c r="J154" s="8"/>
      <c r="K154" s="8"/>
      <c r="L154" s="8"/>
      <c r="M154" s="8"/>
      <c r="N154" s="8"/>
      <c r="O154" s="8"/>
      <c r="P154" s="8"/>
      <c r="Q154" s="8"/>
      <c r="R154" s="8">
        <v>43.229166666666664</v>
      </c>
      <c r="S154" s="8">
        <v>46.534653465346537</v>
      </c>
      <c r="T154" s="8">
        <v>48.020833333333336</v>
      </c>
      <c r="U154" s="8">
        <v>28.541666666666664</v>
      </c>
      <c r="V154" s="8">
        <v>35.208333333333336</v>
      </c>
      <c r="W154" s="8">
        <v>30.78125</v>
      </c>
      <c r="X154" s="8">
        <v>36.875</v>
      </c>
      <c r="Y154" s="8">
        <v>35</v>
      </c>
      <c r="Z154" s="8">
        <v>37.447916666666664</v>
      </c>
      <c r="AA154" s="8">
        <v>37.5</v>
      </c>
      <c r="AB154" s="8"/>
    </row>
    <row r="155" spans="1:28" ht="15">
      <c r="A155" s="2" t="s">
        <v>348</v>
      </c>
      <c r="B155" s="3" t="s">
        <v>186</v>
      </c>
      <c r="C155" s="8"/>
      <c r="D155" s="8"/>
      <c r="E155" s="8"/>
      <c r="F155" s="8"/>
      <c r="G155" s="8"/>
      <c r="H155" s="8"/>
      <c r="I155" s="8"/>
      <c r="J155" s="8"/>
      <c r="K155" s="8"/>
      <c r="L155" s="8"/>
      <c r="M155" s="8"/>
      <c r="N155" s="8"/>
      <c r="O155" s="8"/>
      <c r="P155" s="8"/>
      <c r="Q155" s="8"/>
      <c r="R155" s="8">
        <v>17.708333333333332</v>
      </c>
      <c r="S155" s="8">
        <v>7.6081292339760296</v>
      </c>
      <c r="T155" s="8">
        <v>17.604166666666668</v>
      </c>
      <c r="U155" s="8">
        <v>8.59375</v>
      </c>
      <c r="V155" s="8">
        <v>10.78125</v>
      </c>
      <c r="W155" s="8">
        <v>7.9166666666666661</v>
      </c>
      <c r="X155" s="8">
        <v>10.260416666666666</v>
      </c>
      <c r="Y155" s="8">
        <v>10.416666666666666</v>
      </c>
      <c r="Z155" s="8">
        <v>11.5625</v>
      </c>
      <c r="AA155" s="8">
        <v>11.354166666666666</v>
      </c>
      <c r="AB155" s="8"/>
    </row>
    <row r="156" spans="1:28" ht="30">
      <c r="A156" s="2" t="s">
        <v>349</v>
      </c>
      <c r="B156" s="3" t="s">
        <v>187</v>
      </c>
      <c r="C156" s="8"/>
      <c r="D156" s="8"/>
      <c r="E156" s="8"/>
      <c r="F156" s="8"/>
      <c r="G156" s="8"/>
      <c r="H156" s="8"/>
      <c r="I156" s="8"/>
      <c r="J156" s="8"/>
      <c r="K156" s="8"/>
      <c r="L156" s="8"/>
      <c r="M156" s="8"/>
      <c r="N156" s="8"/>
      <c r="O156" s="8"/>
      <c r="P156" s="8"/>
      <c r="Q156" s="8"/>
      <c r="R156" s="8">
        <v>15.937499999999998</v>
      </c>
      <c r="S156" s="8">
        <v>26.875</v>
      </c>
      <c r="T156" s="8">
        <v>16.770833333333332</v>
      </c>
      <c r="U156" s="8">
        <v>12.968750000000002</v>
      </c>
      <c r="V156" s="8">
        <v>14.895833333333334</v>
      </c>
      <c r="W156" s="8">
        <v>13.28125</v>
      </c>
      <c r="X156" s="8">
        <v>19.427083333333332</v>
      </c>
      <c r="Y156" s="8">
        <v>16.927083333333332</v>
      </c>
      <c r="Z156" s="8">
        <v>15.625</v>
      </c>
      <c r="AA156" s="8">
        <v>21.09375</v>
      </c>
      <c r="AB156" s="8"/>
    </row>
    <row r="157" spans="1:28" ht="30">
      <c r="A157" s="2" t="s">
        <v>350</v>
      </c>
      <c r="B157" s="3" t="s">
        <v>188</v>
      </c>
      <c r="C157" s="8"/>
      <c r="D157" s="8"/>
      <c r="E157" s="8"/>
      <c r="F157" s="8"/>
      <c r="G157" s="8"/>
      <c r="H157" s="8"/>
      <c r="I157" s="8"/>
      <c r="J157" s="8"/>
      <c r="K157" s="8"/>
      <c r="L157" s="8"/>
      <c r="M157" s="8"/>
      <c r="N157" s="8"/>
      <c r="O157" s="8"/>
      <c r="P157" s="8"/>
      <c r="Q157" s="8"/>
      <c r="R157" s="8">
        <v>33.90625</v>
      </c>
      <c r="S157" s="8">
        <v>27.395833333333329</v>
      </c>
      <c r="T157" s="8">
        <v>25.520833333333332</v>
      </c>
      <c r="U157" s="8">
        <v>18.90625</v>
      </c>
      <c r="V157" s="8">
        <v>23.854166666666668</v>
      </c>
      <c r="W157" s="8">
        <v>20.104166666666668</v>
      </c>
      <c r="X157" s="8">
        <v>21.614583333333332</v>
      </c>
      <c r="Y157" s="8">
        <v>19.635416666666668</v>
      </c>
      <c r="Z157" s="8">
        <v>16.197916666666668</v>
      </c>
      <c r="AA157" s="8">
        <v>16.510416666666668</v>
      </c>
      <c r="AB157" s="8"/>
    </row>
    <row r="158" spans="1:28" ht="30">
      <c r="A158" s="2" t="s">
        <v>351</v>
      </c>
      <c r="B158" s="3" t="s">
        <v>189</v>
      </c>
      <c r="C158" s="8"/>
      <c r="D158" s="8"/>
      <c r="E158" s="8"/>
      <c r="F158" s="8"/>
      <c r="G158" s="8"/>
      <c r="H158" s="8"/>
      <c r="I158" s="8"/>
      <c r="J158" s="8"/>
      <c r="K158" s="8"/>
      <c r="L158" s="8"/>
      <c r="M158" s="8"/>
      <c r="N158" s="8"/>
      <c r="O158" s="8"/>
      <c r="P158" s="8"/>
      <c r="Q158" s="8"/>
      <c r="R158" s="8">
        <v>42.083333333333336</v>
      </c>
      <c r="S158" s="8">
        <v>37.34375</v>
      </c>
      <c r="T158" s="8">
        <v>41.09375</v>
      </c>
      <c r="U158" s="8">
        <v>32.1875</v>
      </c>
      <c r="V158" s="8">
        <v>38.541666666666664</v>
      </c>
      <c r="W158" s="8">
        <v>23.229166666666668</v>
      </c>
      <c r="X158" s="8">
        <v>32.34375</v>
      </c>
      <c r="Y158" s="8">
        <v>25.624999999999996</v>
      </c>
      <c r="Z158" s="8">
        <v>20.625</v>
      </c>
      <c r="AA158" s="8">
        <v>13.125</v>
      </c>
      <c r="AB158" s="8"/>
    </row>
    <row r="159" spans="1:28" ht="30">
      <c r="A159" s="2" t="s">
        <v>352</v>
      </c>
      <c r="B159" s="3" t="s">
        <v>192</v>
      </c>
      <c r="C159" s="8"/>
      <c r="D159" s="8"/>
      <c r="E159" s="8"/>
      <c r="F159" s="8"/>
      <c r="G159" s="8"/>
      <c r="H159" s="8"/>
      <c r="I159" s="8"/>
      <c r="J159" s="8"/>
      <c r="K159" s="8"/>
      <c r="L159" s="8"/>
      <c r="M159" s="8"/>
      <c r="N159" s="8"/>
      <c r="O159" s="8"/>
      <c r="P159" s="8"/>
      <c r="Q159" s="8"/>
      <c r="R159" s="8">
        <v>14.0625</v>
      </c>
      <c r="S159" s="8">
        <v>16.09375</v>
      </c>
      <c r="T159" s="8">
        <v>12.291666666666666</v>
      </c>
      <c r="U159" s="8">
        <v>11.770833333333334</v>
      </c>
      <c r="V159" s="8">
        <v>12.708333333333332</v>
      </c>
      <c r="W159" s="8">
        <v>15.416666666666668</v>
      </c>
      <c r="X159" s="8">
        <v>13.229166666666666</v>
      </c>
      <c r="Y159" s="8">
        <v>10.260416666666666</v>
      </c>
      <c r="Z159" s="8">
        <v>7.1874999999999991</v>
      </c>
      <c r="AA159" s="8">
        <v>7.447916666666667</v>
      </c>
      <c r="AB159" s="8"/>
    </row>
    <row r="160" spans="1:28" ht="30">
      <c r="A160" s="2" t="s">
        <v>353</v>
      </c>
      <c r="B160" s="3" t="s">
        <v>193</v>
      </c>
      <c r="C160" s="8"/>
      <c r="D160" s="8"/>
      <c r="E160" s="8"/>
      <c r="F160" s="8"/>
      <c r="G160" s="8"/>
      <c r="H160" s="8"/>
      <c r="I160" s="8"/>
      <c r="J160" s="8"/>
      <c r="K160" s="8"/>
      <c r="L160" s="8"/>
      <c r="M160" s="8"/>
      <c r="N160" s="8"/>
      <c r="O160" s="8"/>
      <c r="P160" s="8"/>
      <c r="Q160" s="8"/>
      <c r="R160" s="8">
        <v>0</v>
      </c>
      <c r="S160" s="8">
        <v>0</v>
      </c>
      <c r="T160" s="8">
        <v>0</v>
      </c>
      <c r="U160" s="8">
        <v>0</v>
      </c>
      <c r="V160" s="8">
        <v>19.427083333333332</v>
      </c>
      <c r="W160" s="8">
        <v>31.302083333333329</v>
      </c>
      <c r="X160" s="8">
        <v>36.979166666666664</v>
      </c>
      <c r="Y160" s="8">
        <v>28.749999999999996</v>
      </c>
      <c r="Z160" s="8">
        <v>18.489583333333332</v>
      </c>
      <c r="AA160" s="8">
        <v>23.75</v>
      </c>
      <c r="AB160" s="8"/>
    </row>
    <row r="161" spans="1:28" ht="15">
      <c r="A161" s="2" t="s">
        <v>354</v>
      </c>
      <c r="B161" s="3" t="s">
        <v>196</v>
      </c>
      <c r="C161" s="8"/>
      <c r="D161" s="8"/>
      <c r="E161" s="8"/>
      <c r="F161" s="8"/>
      <c r="G161" s="8"/>
      <c r="H161" s="8"/>
      <c r="I161" s="8"/>
      <c r="J161" s="8"/>
      <c r="K161" s="8"/>
      <c r="L161" s="8"/>
      <c r="M161" s="8"/>
      <c r="N161" s="8"/>
      <c r="O161" s="8"/>
      <c r="P161" s="8"/>
      <c r="Q161" s="8"/>
      <c r="R161" s="8"/>
      <c r="S161" s="8"/>
      <c r="T161" s="8">
        <v>30092867</v>
      </c>
      <c r="U161" s="8">
        <v>28493442</v>
      </c>
      <c r="V161" s="8">
        <v>32100499</v>
      </c>
      <c r="W161" s="8">
        <v>36842509</v>
      </c>
      <c r="X161" s="8">
        <v>29729352</v>
      </c>
      <c r="Y161" s="8">
        <v>28860063</v>
      </c>
      <c r="Z161" s="8">
        <v>29542850</v>
      </c>
      <c r="AA161" s="8">
        <v>30374526</v>
      </c>
      <c r="AB161" s="8"/>
    </row>
    <row r="162" spans="1:28" ht="15">
      <c r="A162" s="2" t="s">
        <v>355</v>
      </c>
      <c r="B162" s="3" t="s">
        <v>387</v>
      </c>
      <c r="C162" s="8"/>
      <c r="D162" s="8"/>
      <c r="E162" s="8"/>
      <c r="F162" s="8"/>
      <c r="G162" s="8"/>
      <c r="H162" s="8"/>
      <c r="I162" s="8"/>
      <c r="J162" s="8"/>
      <c r="K162" s="8"/>
      <c r="L162" s="8"/>
      <c r="M162" s="8"/>
      <c r="N162" s="8"/>
      <c r="O162" s="8"/>
      <c r="P162" s="8"/>
      <c r="Q162" s="8"/>
      <c r="R162" s="8"/>
      <c r="S162" s="8"/>
      <c r="T162" s="8">
        <v>3.6679726471729239</v>
      </c>
      <c r="U162" s="8">
        <v>3.4270528586730111</v>
      </c>
      <c r="V162" s="8">
        <v>3.803958578667026</v>
      </c>
      <c r="W162" s="8">
        <v>4.2916507261251944</v>
      </c>
      <c r="X162" s="32">
        <v>3.3926021796429935</v>
      </c>
      <c r="Y162" s="32">
        <v>3.2178154045877019</v>
      </c>
      <c r="Z162" s="32">
        <v>3.2160476716314426</v>
      </c>
      <c r="AA162" s="8">
        <v>3.2318258778713851</v>
      </c>
      <c r="AB162" s="8"/>
    </row>
    <row r="163" spans="1:28" s="5" customFormat="1" ht="15">
      <c r="A163" s="2" t="s">
        <v>356</v>
      </c>
      <c r="B163" s="3" t="s">
        <v>172</v>
      </c>
      <c r="C163" s="8"/>
      <c r="D163" s="8"/>
      <c r="E163" s="8"/>
      <c r="F163" s="8"/>
      <c r="G163" s="8"/>
      <c r="H163" s="23"/>
      <c r="I163" s="23"/>
      <c r="J163" s="23"/>
      <c r="K163" s="8"/>
      <c r="L163" s="8"/>
      <c r="M163" s="8"/>
      <c r="N163" s="8"/>
      <c r="O163" s="8"/>
      <c r="P163" s="8"/>
      <c r="Q163" s="8"/>
      <c r="R163" s="8"/>
      <c r="S163" s="8"/>
      <c r="T163" s="8"/>
      <c r="U163" s="8"/>
      <c r="V163" s="8"/>
      <c r="W163" s="8"/>
      <c r="X163" s="8">
        <v>208</v>
      </c>
      <c r="Y163" s="8">
        <v>212</v>
      </c>
      <c r="Z163" s="8">
        <v>205</v>
      </c>
      <c r="AA163" s="8">
        <v>191</v>
      </c>
      <c r="AB163" s="8"/>
    </row>
    <row r="164" spans="1:28" s="5" customFormat="1" ht="16.5" customHeight="1">
      <c r="A164" s="2" t="s">
        <v>357</v>
      </c>
      <c r="B164" s="3" t="s">
        <v>0</v>
      </c>
      <c r="C164" s="8"/>
      <c r="D164" s="8"/>
      <c r="E164" s="8"/>
      <c r="F164" s="8"/>
      <c r="G164" s="8"/>
      <c r="H164" s="23"/>
      <c r="I164" s="23"/>
      <c r="J164" s="23"/>
      <c r="K164" s="8">
        <v>215</v>
      </c>
      <c r="L164" s="8">
        <v>262</v>
      </c>
      <c r="M164" s="8">
        <v>245</v>
      </c>
      <c r="N164" s="8">
        <v>271</v>
      </c>
      <c r="O164" s="8">
        <v>194</v>
      </c>
      <c r="P164" s="8">
        <v>262</v>
      </c>
      <c r="Q164" s="8">
        <v>166</v>
      </c>
      <c r="R164" s="8">
        <v>200</v>
      </c>
      <c r="S164" s="8">
        <v>237</v>
      </c>
      <c r="T164" s="8">
        <v>260</v>
      </c>
      <c r="U164" s="8">
        <v>215</v>
      </c>
      <c r="V164" s="8">
        <v>237</v>
      </c>
      <c r="W164" s="8">
        <v>306</v>
      </c>
      <c r="X164" s="8">
        <v>169</v>
      </c>
      <c r="Y164" s="8">
        <v>265</v>
      </c>
      <c r="Z164" s="8">
        <v>285</v>
      </c>
      <c r="AA164" s="8">
        <v>267</v>
      </c>
      <c r="AB164" s="8"/>
    </row>
    <row r="165" spans="1:28" ht="44.25" customHeight="1">
      <c r="A165" s="2" t="s">
        <v>358</v>
      </c>
      <c r="B165" s="3" t="s">
        <v>195</v>
      </c>
      <c r="C165" s="8"/>
      <c r="D165" s="8"/>
      <c r="E165" s="8"/>
      <c r="F165" s="8"/>
      <c r="G165" s="8"/>
      <c r="H165" s="8"/>
      <c r="I165" s="8"/>
      <c r="J165" s="8"/>
      <c r="K165" s="8"/>
      <c r="L165" s="8"/>
      <c r="M165" s="8"/>
      <c r="N165" s="8"/>
      <c r="O165" s="8"/>
      <c r="P165" s="8"/>
      <c r="Q165" s="8"/>
      <c r="R165" s="8"/>
      <c r="S165" s="8"/>
      <c r="T165" s="8">
        <v>100</v>
      </c>
      <c r="U165" s="8">
        <v>100</v>
      </c>
      <c r="V165" s="8">
        <v>44.186046511627907</v>
      </c>
      <c r="W165" s="8">
        <v>53.488372093023258</v>
      </c>
      <c r="X165" s="8">
        <v>55.813953488372093</v>
      </c>
      <c r="Y165" s="8">
        <v>81.395348837209312</v>
      </c>
      <c r="Z165" s="8">
        <v>93.023255813953497</v>
      </c>
      <c r="AA165" s="8">
        <v>93.023255813953497</v>
      </c>
      <c r="AB165" s="8"/>
    </row>
    <row r="166" spans="1:28" s="5" customFormat="1" ht="45">
      <c r="A166" s="2" t="s">
        <v>359</v>
      </c>
      <c r="B166" s="3" t="s">
        <v>440</v>
      </c>
      <c r="C166" s="8"/>
      <c r="D166" s="8"/>
      <c r="E166" s="8"/>
      <c r="F166" s="8"/>
      <c r="G166" s="8"/>
      <c r="H166" s="23"/>
      <c r="I166" s="23"/>
      <c r="J166" s="23"/>
      <c r="K166" s="8"/>
      <c r="L166" s="8"/>
      <c r="M166" s="8"/>
      <c r="N166" s="23">
        <v>7.6</v>
      </c>
      <c r="O166" s="23">
        <v>7.6</v>
      </c>
      <c r="P166" s="23">
        <v>7.5</v>
      </c>
      <c r="Q166" s="23">
        <v>7.5</v>
      </c>
      <c r="R166" s="23">
        <v>7.7</v>
      </c>
      <c r="S166" s="23">
        <v>7.5</v>
      </c>
      <c r="T166" s="23">
        <v>7.4</v>
      </c>
      <c r="U166" s="23">
        <v>7.2</v>
      </c>
      <c r="V166" s="23">
        <v>7.5</v>
      </c>
      <c r="W166" s="23">
        <v>7.4</v>
      </c>
      <c r="X166" s="23">
        <v>7.8</v>
      </c>
      <c r="Y166" s="23">
        <v>7.6</v>
      </c>
      <c r="Z166" s="23">
        <v>7.7</v>
      </c>
      <c r="AA166" s="8"/>
      <c r="AB166" s="8"/>
    </row>
    <row r="167" spans="1:28" s="5" customFormat="1" ht="45">
      <c r="A167" s="2" t="s">
        <v>360</v>
      </c>
      <c r="B167" s="3" t="s">
        <v>441</v>
      </c>
      <c r="C167" s="8"/>
      <c r="D167" s="8"/>
      <c r="E167" s="8"/>
      <c r="F167" s="8"/>
      <c r="G167" s="8"/>
      <c r="H167" s="23"/>
      <c r="I167" s="23"/>
      <c r="J167" s="23"/>
      <c r="K167" s="8"/>
      <c r="L167" s="8"/>
      <c r="M167" s="8"/>
      <c r="N167" s="23">
        <v>8.9</v>
      </c>
      <c r="O167" s="23">
        <v>8.6</v>
      </c>
      <c r="P167" s="23">
        <v>7.9</v>
      </c>
      <c r="Q167" s="23">
        <v>8.1</v>
      </c>
      <c r="R167" s="23">
        <v>7.8</v>
      </c>
      <c r="S167" s="23">
        <v>7.8</v>
      </c>
      <c r="T167" s="23">
        <v>7.8</v>
      </c>
      <c r="U167" s="23">
        <v>8</v>
      </c>
      <c r="V167" s="23">
        <v>8</v>
      </c>
      <c r="W167" s="23">
        <v>8</v>
      </c>
      <c r="X167" s="23">
        <v>8.1</v>
      </c>
      <c r="Y167" s="23">
        <v>7.9</v>
      </c>
      <c r="Z167" s="23">
        <v>7.8</v>
      </c>
      <c r="AA167" s="8"/>
      <c r="AB167" s="8"/>
    </row>
    <row r="168" spans="1:28" s="5" customFormat="1" ht="45">
      <c r="A168" s="2" t="s">
        <v>361</v>
      </c>
      <c r="B168" s="3" t="s">
        <v>442</v>
      </c>
      <c r="C168" s="8"/>
      <c r="D168" s="8"/>
      <c r="E168" s="8"/>
      <c r="F168" s="8"/>
      <c r="G168" s="8"/>
      <c r="H168" s="23"/>
      <c r="I168" s="23"/>
      <c r="J168" s="23"/>
      <c r="K168" s="8"/>
      <c r="L168" s="8"/>
      <c r="M168" s="8"/>
      <c r="N168" s="23">
        <v>7.9</v>
      </c>
      <c r="O168" s="23"/>
      <c r="P168" s="23">
        <v>7.7</v>
      </c>
      <c r="Q168" s="23">
        <v>7.5</v>
      </c>
      <c r="R168" s="23">
        <v>7.7</v>
      </c>
      <c r="S168" s="23">
        <v>6.4</v>
      </c>
      <c r="T168" s="23">
        <v>7.5</v>
      </c>
      <c r="U168" s="23">
        <v>7</v>
      </c>
      <c r="V168" s="23">
        <v>7.7</v>
      </c>
      <c r="W168" s="23">
        <v>7.6</v>
      </c>
      <c r="X168" s="23">
        <v>7.8</v>
      </c>
      <c r="Y168" s="23">
        <v>7.8</v>
      </c>
      <c r="Z168" s="23">
        <v>7.7</v>
      </c>
      <c r="AA168" s="8"/>
      <c r="AB168" s="8"/>
    </row>
    <row r="169" spans="1:28" s="5" customFormat="1" ht="45">
      <c r="A169" s="2" t="s">
        <v>362</v>
      </c>
      <c r="B169" s="3" t="s">
        <v>443</v>
      </c>
      <c r="C169" s="8"/>
      <c r="D169" s="8"/>
      <c r="E169" s="8"/>
      <c r="F169" s="8"/>
      <c r="G169" s="8"/>
      <c r="H169" s="23"/>
      <c r="I169" s="23"/>
      <c r="J169" s="23"/>
      <c r="K169" s="8"/>
      <c r="L169" s="8"/>
      <c r="M169" s="8"/>
      <c r="N169" s="23">
        <v>8.1</v>
      </c>
      <c r="O169" s="23"/>
      <c r="P169" s="23">
        <v>8</v>
      </c>
      <c r="Q169" s="23">
        <v>7.7</v>
      </c>
      <c r="R169" s="23">
        <v>7.8</v>
      </c>
      <c r="S169" s="23">
        <v>8.1999999999999993</v>
      </c>
      <c r="T169" s="23">
        <v>7.9</v>
      </c>
      <c r="U169" s="23">
        <v>8.1</v>
      </c>
      <c r="V169" s="23">
        <v>8.3000000000000007</v>
      </c>
      <c r="W169" s="23">
        <v>7.9</v>
      </c>
      <c r="X169" s="23">
        <v>8.1</v>
      </c>
      <c r="Y169" s="23">
        <v>7.9</v>
      </c>
      <c r="Z169" s="23">
        <v>8</v>
      </c>
      <c r="AA169" s="8"/>
      <c r="AB169" s="8"/>
    </row>
    <row r="170" spans="1:28" s="5" customFormat="1" ht="15">
      <c r="A170" s="2" t="s">
        <v>363</v>
      </c>
      <c r="B170" s="3" t="s">
        <v>177</v>
      </c>
      <c r="C170" s="8"/>
      <c r="D170" s="8"/>
      <c r="E170" s="8"/>
      <c r="F170" s="8"/>
      <c r="G170" s="8"/>
      <c r="H170" s="23"/>
      <c r="I170" s="23"/>
      <c r="J170" s="23"/>
      <c r="K170" s="8"/>
      <c r="L170" s="8"/>
      <c r="M170" s="8"/>
      <c r="N170" s="23"/>
      <c r="O170" s="23"/>
      <c r="P170" s="23"/>
      <c r="Q170" s="23"/>
      <c r="R170" s="8">
        <v>1.2506765064469756</v>
      </c>
      <c r="S170" s="8">
        <v>1.2467713975137344</v>
      </c>
      <c r="T170" s="8">
        <v>1.2444452106929598</v>
      </c>
      <c r="U170" s="8">
        <v>1.2433685070136165</v>
      </c>
      <c r="V170" s="8">
        <v>1.2423334680972908</v>
      </c>
      <c r="W170" s="8">
        <v>1.2416409710016123</v>
      </c>
      <c r="X170" s="8">
        <v>1.2409657144975272</v>
      </c>
      <c r="Y170" s="8">
        <v>1.2402643097628585</v>
      </c>
      <c r="Z170" s="8">
        <v>1.2394555823455193</v>
      </c>
      <c r="AA170" s="8"/>
      <c r="AB170" s="8"/>
    </row>
    <row r="171" spans="1:28" s="5" customFormat="1" ht="15">
      <c r="A171" s="2" t="s">
        <v>364</v>
      </c>
      <c r="B171" s="3" t="s">
        <v>176</v>
      </c>
      <c r="C171" s="8"/>
      <c r="D171" s="8"/>
      <c r="E171" s="8"/>
      <c r="F171" s="8"/>
      <c r="G171" s="8"/>
      <c r="H171" s="23"/>
      <c r="I171" s="23"/>
      <c r="J171" s="23"/>
      <c r="K171" s="8"/>
      <c r="L171" s="8"/>
      <c r="M171" s="8"/>
      <c r="N171" s="23"/>
      <c r="O171" s="23"/>
      <c r="P171" s="23"/>
      <c r="Q171" s="23"/>
      <c r="R171" s="32">
        <v>435255.31</v>
      </c>
      <c r="S171" s="32">
        <v>433896.27</v>
      </c>
      <c r="T171" s="32">
        <v>433086.71999999997</v>
      </c>
      <c r="U171" s="32">
        <v>432712.01</v>
      </c>
      <c r="V171" s="32">
        <v>432351.8</v>
      </c>
      <c r="W171" s="32">
        <v>432110.8</v>
      </c>
      <c r="X171" s="32">
        <v>431875.8</v>
      </c>
      <c r="Y171" s="32">
        <v>431631.7</v>
      </c>
      <c r="Z171" s="32">
        <v>431350.25</v>
      </c>
      <c r="AA171" s="8"/>
      <c r="AB171" s="8"/>
    </row>
    <row r="172" spans="1:28" s="5" customFormat="1" ht="15">
      <c r="A172" s="2" t="s">
        <v>365</v>
      </c>
      <c r="B172" s="3" t="s">
        <v>178</v>
      </c>
      <c r="C172" s="8"/>
      <c r="D172" s="8"/>
      <c r="E172" s="8"/>
      <c r="F172" s="8"/>
      <c r="G172" s="8"/>
      <c r="H172" s="23"/>
      <c r="I172" s="23"/>
      <c r="J172" s="23"/>
      <c r="K172" s="32">
        <v>168</v>
      </c>
      <c r="L172" s="32">
        <v>12</v>
      </c>
      <c r="M172" s="32">
        <v>244</v>
      </c>
      <c r="N172" s="32">
        <v>340</v>
      </c>
      <c r="O172" s="32">
        <v>345.59</v>
      </c>
      <c r="P172" s="32">
        <v>312</v>
      </c>
      <c r="Q172" s="32">
        <v>311</v>
      </c>
      <c r="R172" s="32">
        <v>881</v>
      </c>
      <c r="S172" s="32">
        <v>1359</v>
      </c>
      <c r="T172" s="32">
        <v>810</v>
      </c>
      <c r="U172" s="32">
        <v>375</v>
      </c>
      <c r="V172" s="32">
        <v>360</v>
      </c>
      <c r="W172" s="32">
        <v>241</v>
      </c>
      <c r="X172" s="32">
        <v>235</v>
      </c>
      <c r="Y172" s="32">
        <v>244.1</v>
      </c>
      <c r="Z172" s="32">
        <v>281.45</v>
      </c>
      <c r="AA172" s="8"/>
      <c r="AB172" s="8"/>
    </row>
    <row r="173" spans="1:28" s="5" customFormat="1" ht="15">
      <c r="A173" s="2" t="s">
        <v>366</v>
      </c>
      <c r="B173" s="3" t="s">
        <v>179</v>
      </c>
      <c r="C173" s="8"/>
      <c r="D173" s="8"/>
      <c r="E173" s="8"/>
      <c r="F173" s="8"/>
      <c r="G173" s="8"/>
      <c r="H173" s="23"/>
      <c r="I173" s="23"/>
      <c r="J173" s="23"/>
      <c r="K173" s="32"/>
      <c r="L173" s="32"/>
      <c r="M173" s="32"/>
      <c r="N173" s="32"/>
      <c r="O173" s="32"/>
      <c r="P173" s="32"/>
      <c r="Q173" s="32"/>
      <c r="R173" s="32"/>
      <c r="S173" s="32"/>
      <c r="T173" s="32"/>
      <c r="U173" s="32"/>
      <c r="V173" s="32"/>
      <c r="W173" s="32">
        <v>91223.19</v>
      </c>
      <c r="X173" s="32">
        <v>123771.6</v>
      </c>
      <c r="Y173" s="32">
        <v>105123.33</v>
      </c>
      <c r="Z173" s="32">
        <v>91605.24</v>
      </c>
      <c r="AA173" s="8"/>
      <c r="AB173" s="8"/>
    </row>
    <row r="174" spans="1:28" s="5" customFormat="1" ht="25.5" customHeight="1">
      <c r="A174" s="2" t="s">
        <v>367</v>
      </c>
      <c r="B174" s="3" t="s">
        <v>180</v>
      </c>
      <c r="C174" s="8"/>
      <c r="D174" s="8"/>
      <c r="E174" s="8"/>
      <c r="F174" s="8"/>
      <c r="G174" s="8"/>
      <c r="H174" s="23"/>
      <c r="I174" s="23"/>
      <c r="J174" s="23"/>
      <c r="K174" s="32"/>
      <c r="L174" s="32"/>
      <c r="M174" s="32"/>
      <c r="N174" s="32"/>
      <c r="O174" s="32"/>
      <c r="P174" s="32"/>
      <c r="Q174" s="32"/>
      <c r="R174" s="32"/>
      <c r="S174" s="32"/>
      <c r="T174" s="32"/>
      <c r="U174" s="32"/>
      <c r="V174" s="32"/>
      <c r="W174" s="32">
        <v>0.2621236271101407</v>
      </c>
      <c r="X174" s="32">
        <v>0.35564926774897354</v>
      </c>
      <c r="Y174" s="32">
        <v>0.30206473324925676</v>
      </c>
      <c r="Z174" s="32">
        <v>0.26322142177986696</v>
      </c>
      <c r="AA174" s="8"/>
      <c r="AB174" s="8"/>
    </row>
    <row r="175" spans="1:28" s="5" customFormat="1" ht="25.5" customHeight="1">
      <c r="A175" s="2" t="s">
        <v>368</v>
      </c>
      <c r="B175" s="3" t="s">
        <v>182</v>
      </c>
      <c r="C175" s="8"/>
      <c r="D175" s="8"/>
      <c r="E175" s="8"/>
      <c r="F175" s="8"/>
      <c r="G175" s="8"/>
      <c r="H175" s="23"/>
      <c r="I175" s="23"/>
      <c r="J175" s="23"/>
      <c r="K175" s="32"/>
      <c r="L175" s="32"/>
      <c r="M175" s="32"/>
      <c r="N175" s="32"/>
      <c r="O175" s="32"/>
      <c r="P175" s="32"/>
      <c r="Q175" s="32"/>
      <c r="R175" s="32">
        <v>89.04</v>
      </c>
      <c r="S175" s="32">
        <v>236.33</v>
      </c>
      <c r="T175" s="32">
        <v>131.22999999999999</v>
      </c>
      <c r="U175" s="32">
        <v>115.62</v>
      </c>
      <c r="V175" s="32">
        <v>393.01</v>
      </c>
      <c r="W175" s="32">
        <v>157.63999999999999</v>
      </c>
      <c r="X175" s="32">
        <v>146.94999999999999</v>
      </c>
      <c r="Y175" s="32">
        <v>901.11</v>
      </c>
      <c r="Z175" s="32">
        <v>257.62</v>
      </c>
      <c r="AA175" s="8"/>
      <c r="AB175" s="8"/>
    </row>
    <row r="176" spans="1:28" s="6" customFormat="1" ht="24" customHeight="1">
      <c r="A176" s="2" t="s">
        <v>369</v>
      </c>
      <c r="B176" s="3" t="s">
        <v>407</v>
      </c>
      <c r="C176" s="8"/>
      <c r="D176" s="8"/>
      <c r="E176" s="8"/>
      <c r="F176" s="8"/>
      <c r="G176" s="8"/>
      <c r="H176" s="8"/>
      <c r="I176" s="8"/>
      <c r="J176" s="8"/>
      <c r="K176" s="8"/>
      <c r="L176" s="8"/>
      <c r="M176" s="8"/>
      <c r="N176" s="8"/>
      <c r="O176" s="8"/>
      <c r="P176" s="8"/>
      <c r="Q176" s="8"/>
      <c r="R176" s="8"/>
      <c r="S176" s="8"/>
      <c r="T176" s="8">
        <v>40.265270000000001</v>
      </c>
      <c r="U176" s="8">
        <v>40.095350000000003</v>
      </c>
      <c r="V176" s="8">
        <v>34.042450000000002</v>
      </c>
      <c r="W176" s="8">
        <v>34.618159999999996</v>
      </c>
      <c r="X176" s="8">
        <v>34.135670000000005</v>
      </c>
      <c r="Y176" s="8">
        <v>31.888280000000002</v>
      </c>
      <c r="Z176" s="8">
        <v>30.24729</v>
      </c>
      <c r="AA176" s="8">
        <v>31.890709999999999</v>
      </c>
      <c r="AB176" s="8">
        <v>27.812080000000002</v>
      </c>
    </row>
    <row r="177" spans="1:28" s="6" customFormat="1" ht="31.5" customHeight="1">
      <c r="A177" s="2" t="s">
        <v>370</v>
      </c>
      <c r="B177" s="3" t="s">
        <v>408</v>
      </c>
      <c r="C177" s="8"/>
      <c r="D177" s="8"/>
      <c r="E177" s="8"/>
      <c r="F177" s="8"/>
      <c r="G177" s="8"/>
      <c r="H177" s="8"/>
      <c r="I177" s="8"/>
      <c r="J177" s="8"/>
      <c r="K177" s="8"/>
      <c r="L177" s="8"/>
      <c r="M177" s="8"/>
      <c r="N177" s="8"/>
      <c r="O177" s="8"/>
      <c r="P177" s="8"/>
      <c r="Q177" s="8"/>
      <c r="R177" s="8"/>
      <c r="S177" s="8"/>
      <c r="T177" s="8">
        <v>19.674420000000001</v>
      </c>
      <c r="U177" s="8">
        <v>17.676970000000001</v>
      </c>
      <c r="V177" s="8">
        <v>15.82877</v>
      </c>
      <c r="W177" s="8">
        <v>17.524629999999998</v>
      </c>
      <c r="X177" s="8">
        <v>10.891999999999999</v>
      </c>
      <c r="Y177" s="8">
        <v>15.776979999999998</v>
      </c>
      <c r="Z177" s="8">
        <v>10.09653</v>
      </c>
      <c r="AA177" s="8">
        <v>17.234940000000002</v>
      </c>
      <c r="AB177" s="8">
        <v>12.24502</v>
      </c>
    </row>
    <row r="178" spans="1:28" s="6" customFormat="1" ht="40.5" customHeight="1">
      <c r="A178" s="2" t="s">
        <v>371</v>
      </c>
      <c r="B178" s="3" t="s">
        <v>439</v>
      </c>
      <c r="C178" s="8"/>
      <c r="D178" s="8"/>
      <c r="E178" s="8"/>
      <c r="F178" s="8"/>
      <c r="G178" s="8"/>
      <c r="H178" s="8"/>
      <c r="I178" s="8"/>
      <c r="J178" s="8"/>
      <c r="K178" s="8"/>
      <c r="L178" s="8"/>
      <c r="M178" s="8"/>
      <c r="N178" s="8"/>
      <c r="O178" s="8"/>
      <c r="P178" s="8"/>
      <c r="Q178" s="8"/>
      <c r="R178" s="8"/>
      <c r="S178" s="8"/>
      <c r="T178" s="8"/>
      <c r="U178" s="8">
        <v>8.9692499999999988</v>
      </c>
      <c r="V178" s="8">
        <v>6.5472900000000003</v>
      </c>
      <c r="W178" s="8">
        <v>6.3073800000000002</v>
      </c>
      <c r="X178" s="8">
        <v>4.2475100000000001</v>
      </c>
      <c r="Y178" s="8">
        <v>6.5937200000000002</v>
      </c>
      <c r="Z178" s="8">
        <v>4.9617100000000001</v>
      </c>
      <c r="AA178" s="8">
        <v>6.9373300000000002</v>
      </c>
      <c r="AB178" s="8">
        <v>5.6994400000000001</v>
      </c>
    </row>
    <row r="179" spans="1:28" s="5" customFormat="1" ht="26.25" customHeight="1">
      <c r="A179" s="2" t="s">
        <v>372</v>
      </c>
      <c r="B179" s="4" t="s">
        <v>164</v>
      </c>
      <c r="C179" s="32"/>
      <c r="D179" s="32"/>
      <c r="E179" s="32"/>
      <c r="F179" s="32"/>
      <c r="G179" s="32"/>
      <c r="H179" s="32"/>
      <c r="I179" s="32"/>
      <c r="J179" s="32"/>
      <c r="K179" s="32"/>
      <c r="L179" s="32"/>
      <c r="M179" s="32"/>
      <c r="N179" s="32"/>
      <c r="O179" s="32"/>
      <c r="P179" s="32"/>
      <c r="Q179" s="32"/>
      <c r="R179" s="32"/>
      <c r="S179" s="32"/>
      <c r="T179" s="23">
        <v>4.8</v>
      </c>
      <c r="U179" s="23">
        <v>4.8</v>
      </c>
      <c r="V179" s="23">
        <v>4.8</v>
      </c>
      <c r="W179" s="23">
        <v>4.7</v>
      </c>
      <c r="X179" s="23">
        <v>5</v>
      </c>
      <c r="Y179" s="23">
        <v>7.2</v>
      </c>
      <c r="Z179" s="23">
        <v>7.4</v>
      </c>
      <c r="AA179" s="23">
        <v>7.7</v>
      </c>
      <c r="AB179" s="8"/>
    </row>
    <row r="180" spans="1:28" s="5" customFormat="1" ht="15">
      <c r="A180" s="2" t="s">
        <v>373</v>
      </c>
      <c r="B180" s="3" t="s">
        <v>109</v>
      </c>
      <c r="C180" s="8"/>
      <c r="D180" s="8"/>
      <c r="E180" s="8"/>
      <c r="F180" s="8"/>
      <c r="G180" s="8"/>
      <c r="H180" s="8"/>
      <c r="I180" s="8"/>
      <c r="J180" s="8"/>
      <c r="K180" s="8"/>
      <c r="L180" s="8"/>
      <c r="M180" s="8"/>
      <c r="N180" s="8"/>
      <c r="O180" s="8"/>
      <c r="P180" s="8"/>
      <c r="Q180" s="8"/>
      <c r="R180" s="8"/>
      <c r="S180" s="8"/>
      <c r="T180" s="8"/>
      <c r="U180" s="8"/>
      <c r="V180" s="8">
        <v>157034</v>
      </c>
      <c r="W180" s="8">
        <v>188980</v>
      </c>
      <c r="X180" s="8">
        <v>173552</v>
      </c>
      <c r="Y180" s="8">
        <v>178766</v>
      </c>
      <c r="Z180" s="8">
        <v>201558</v>
      </c>
      <c r="AA180" s="8">
        <v>136819</v>
      </c>
      <c r="AB180" s="8"/>
    </row>
    <row r="181" spans="1:28" s="5" customFormat="1" ht="15">
      <c r="A181" s="2" t="s">
        <v>374</v>
      </c>
      <c r="B181" s="3" t="s">
        <v>110</v>
      </c>
      <c r="C181" s="8"/>
      <c r="D181" s="8"/>
      <c r="E181" s="8"/>
      <c r="F181" s="8"/>
      <c r="G181" s="8"/>
      <c r="H181" s="8"/>
      <c r="I181" s="8"/>
      <c r="J181" s="8"/>
      <c r="K181" s="8"/>
      <c r="L181" s="8"/>
      <c r="M181" s="8"/>
      <c r="N181" s="8"/>
      <c r="O181" s="8"/>
      <c r="P181" s="8"/>
      <c r="Q181" s="8"/>
      <c r="R181" s="8"/>
      <c r="S181" s="8"/>
      <c r="T181" s="8"/>
      <c r="U181" s="8"/>
      <c r="V181" s="8">
        <v>3743</v>
      </c>
      <c r="W181" s="8">
        <v>4290</v>
      </c>
      <c r="X181" s="8">
        <v>3836</v>
      </c>
      <c r="Y181" s="8">
        <v>4871</v>
      </c>
      <c r="Z181" s="8">
        <v>6468</v>
      </c>
      <c r="AA181" s="8">
        <v>15810</v>
      </c>
      <c r="AB181" s="8">
        <v>12626</v>
      </c>
    </row>
    <row r="182" spans="1:28" s="5" customFormat="1" ht="30">
      <c r="A182" s="2" t="s">
        <v>375</v>
      </c>
      <c r="B182" s="3" t="s">
        <v>111</v>
      </c>
      <c r="C182" s="8"/>
      <c r="D182" s="8"/>
      <c r="E182" s="8"/>
      <c r="F182" s="8"/>
      <c r="G182" s="8"/>
      <c r="H182" s="8"/>
      <c r="I182" s="8"/>
      <c r="J182" s="8"/>
      <c r="K182" s="8"/>
      <c r="L182" s="8"/>
      <c r="M182" s="8"/>
      <c r="N182" s="8"/>
      <c r="O182" s="8"/>
      <c r="P182" s="8"/>
      <c r="Q182" s="8"/>
      <c r="R182" s="8"/>
      <c r="S182" s="8"/>
      <c r="T182" s="8"/>
      <c r="U182" s="8"/>
      <c r="V182" s="8">
        <v>3262</v>
      </c>
      <c r="W182" s="8">
        <v>4103</v>
      </c>
      <c r="X182" s="8">
        <v>3736</v>
      </c>
      <c r="Y182" s="8">
        <v>4732</v>
      </c>
      <c r="Z182" s="8">
        <v>7137</v>
      </c>
      <c r="AA182" s="8">
        <v>12909</v>
      </c>
      <c r="AB182" s="8">
        <v>9482</v>
      </c>
    </row>
    <row r="183" spans="1:28" s="5" customFormat="1" ht="41.25" customHeight="1">
      <c r="A183" s="2" t="s">
        <v>376</v>
      </c>
      <c r="B183" s="3" t="s">
        <v>165</v>
      </c>
      <c r="C183" s="8"/>
      <c r="D183" s="8"/>
      <c r="E183" s="8"/>
      <c r="F183" s="8"/>
      <c r="G183" s="8"/>
      <c r="H183" s="32"/>
      <c r="I183" s="32"/>
      <c r="J183" s="32"/>
      <c r="K183" s="32"/>
      <c r="L183" s="32"/>
      <c r="M183" s="32"/>
      <c r="N183" s="32"/>
      <c r="O183" s="32"/>
      <c r="P183" s="32"/>
      <c r="Q183" s="32"/>
      <c r="R183" s="32"/>
      <c r="S183" s="32"/>
      <c r="T183" s="32"/>
      <c r="U183" s="23">
        <v>40.700000000000003</v>
      </c>
      <c r="V183" s="23">
        <v>39.799999999999997</v>
      </c>
      <c r="W183" s="23">
        <v>38.200000000000003</v>
      </c>
      <c r="X183" s="23">
        <v>36.700000000000003</v>
      </c>
      <c r="Y183" s="23">
        <v>40.700000000000003</v>
      </c>
      <c r="Z183" s="23">
        <v>40</v>
      </c>
      <c r="AA183" s="23">
        <v>37.299999999999997</v>
      </c>
      <c r="AB183" s="8"/>
    </row>
    <row r="184" spans="1:28" s="5" customFormat="1" ht="33.75" customHeight="1">
      <c r="A184" s="2" t="s">
        <v>377</v>
      </c>
      <c r="B184" s="3" t="s">
        <v>112</v>
      </c>
      <c r="C184" s="8"/>
      <c r="D184" s="8"/>
      <c r="E184" s="8"/>
      <c r="F184" s="8"/>
      <c r="G184" s="8"/>
      <c r="H184" s="8"/>
      <c r="I184" s="8"/>
      <c r="J184" s="8"/>
      <c r="K184" s="8"/>
      <c r="L184" s="8"/>
      <c r="M184" s="8"/>
      <c r="N184" s="8"/>
      <c r="O184" s="8"/>
      <c r="P184" s="8"/>
      <c r="Q184" s="8"/>
      <c r="R184" s="8"/>
      <c r="S184" s="8"/>
      <c r="T184" s="8">
        <v>31</v>
      </c>
      <c r="U184" s="8">
        <v>40</v>
      </c>
      <c r="V184" s="8">
        <v>35</v>
      </c>
      <c r="W184" s="8">
        <v>27</v>
      </c>
      <c r="X184" s="8">
        <v>19</v>
      </c>
      <c r="Y184" s="8">
        <v>17</v>
      </c>
      <c r="Z184" s="8">
        <v>19</v>
      </c>
      <c r="AA184" s="8">
        <v>102</v>
      </c>
      <c r="AB184" s="8"/>
    </row>
    <row r="185" spans="1:28" s="5" customFormat="1" ht="45" customHeight="1">
      <c r="A185" s="2" t="s">
        <v>378</v>
      </c>
      <c r="B185" s="3" t="s">
        <v>166</v>
      </c>
      <c r="C185" s="8"/>
      <c r="D185" s="8"/>
      <c r="E185" s="8"/>
      <c r="F185" s="8"/>
      <c r="G185" s="8"/>
      <c r="H185" s="32"/>
      <c r="I185" s="32"/>
      <c r="J185" s="32"/>
      <c r="K185" s="32"/>
      <c r="L185" s="32"/>
      <c r="M185" s="32"/>
      <c r="N185" s="32"/>
      <c r="O185" s="32"/>
      <c r="P185" s="32"/>
      <c r="Q185" s="32"/>
      <c r="R185" s="23">
        <v>15.7</v>
      </c>
      <c r="S185" s="23">
        <v>12.7</v>
      </c>
      <c r="T185" s="23">
        <v>12.3</v>
      </c>
      <c r="U185" s="23">
        <v>13.1</v>
      </c>
      <c r="V185" s="23">
        <v>13.6</v>
      </c>
      <c r="W185" s="23">
        <v>13</v>
      </c>
      <c r="X185" s="23">
        <v>11.7</v>
      </c>
      <c r="Y185" s="23">
        <v>15.2</v>
      </c>
      <c r="Z185" s="23">
        <v>17.5</v>
      </c>
      <c r="AA185" s="23">
        <v>18.3</v>
      </c>
      <c r="AB185" s="8"/>
    </row>
    <row r="186" spans="1:28" s="5" customFormat="1" ht="40.5" customHeight="1">
      <c r="A186" s="2" t="s">
        <v>379</v>
      </c>
      <c r="B186" s="3" t="s">
        <v>167</v>
      </c>
      <c r="C186" s="8"/>
      <c r="D186" s="8"/>
      <c r="E186" s="8"/>
      <c r="F186" s="8"/>
      <c r="G186" s="8"/>
      <c r="H186" s="32"/>
      <c r="I186" s="32"/>
      <c r="J186" s="32"/>
      <c r="K186" s="32"/>
      <c r="L186" s="32"/>
      <c r="M186" s="32"/>
      <c r="N186" s="32"/>
      <c r="O186" s="32"/>
      <c r="P186" s="32"/>
      <c r="Q186" s="32"/>
      <c r="R186" s="32"/>
      <c r="S186" s="32"/>
      <c r="T186" s="23">
        <v>64.599999999999994</v>
      </c>
      <c r="U186" s="23">
        <v>59.2</v>
      </c>
      <c r="V186" s="23">
        <v>62</v>
      </c>
      <c r="W186" s="23">
        <v>65.7</v>
      </c>
      <c r="X186" s="23">
        <v>51.9</v>
      </c>
      <c r="Y186" s="23">
        <v>53.2</v>
      </c>
      <c r="Z186" s="23">
        <v>51.6</v>
      </c>
      <c r="AA186" s="23">
        <v>38.4</v>
      </c>
      <c r="AB186" s="8"/>
    </row>
    <row r="187" spans="1:28" ht="60">
      <c r="A187" s="2" t="s">
        <v>380</v>
      </c>
      <c r="B187" s="3" t="s">
        <v>168</v>
      </c>
      <c r="C187" s="8"/>
      <c r="D187" s="8"/>
      <c r="E187" s="8"/>
      <c r="F187" s="8"/>
      <c r="G187" s="8"/>
      <c r="H187" s="32"/>
      <c r="I187" s="32"/>
      <c r="J187" s="32"/>
      <c r="K187" s="32"/>
      <c r="L187" s="23">
        <v>4.5999999999999996</v>
      </c>
      <c r="M187" s="23">
        <v>4.2</v>
      </c>
      <c r="N187" s="23">
        <v>6</v>
      </c>
      <c r="O187" s="23">
        <v>7.3</v>
      </c>
      <c r="P187" s="23">
        <v>8.6</v>
      </c>
      <c r="Q187" s="23">
        <v>7.2</v>
      </c>
      <c r="R187" s="23">
        <v>6.1</v>
      </c>
      <c r="S187" s="23">
        <v>5.8</v>
      </c>
      <c r="T187" s="23">
        <v>5.5</v>
      </c>
      <c r="U187" s="23">
        <v>4.5</v>
      </c>
      <c r="V187" s="23">
        <v>3.3</v>
      </c>
      <c r="W187" s="23">
        <v>4.0999999999999996</v>
      </c>
      <c r="X187" s="23">
        <v>5.7</v>
      </c>
      <c r="Y187" s="23">
        <v>3.6</v>
      </c>
      <c r="Z187" s="23">
        <v>3.1</v>
      </c>
      <c r="AA187" s="23">
        <v>4.7</v>
      </c>
      <c r="AB187" s="8">
        <v>2.7</v>
      </c>
    </row>
    <row r="188" spans="1:28" ht="45" customHeight="1">
      <c r="A188" s="2" t="s">
        <v>381</v>
      </c>
      <c r="B188" s="3" t="s">
        <v>169</v>
      </c>
      <c r="C188" s="8"/>
      <c r="D188" s="8"/>
      <c r="E188" s="8"/>
      <c r="F188" s="8"/>
      <c r="G188" s="8"/>
      <c r="H188" s="32"/>
      <c r="I188" s="32"/>
      <c r="J188" s="32"/>
      <c r="K188" s="32"/>
      <c r="L188" s="32"/>
      <c r="M188" s="32"/>
      <c r="N188" s="32"/>
      <c r="O188" s="32"/>
      <c r="P188" s="32"/>
      <c r="Q188" s="32"/>
      <c r="R188" s="32"/>
      <c r="S188" s="23">
        <v>97.4</v>
      </c>
      <c r="T188" s="23">
        <v>97.4</v>
      </c>
      <c r="U188" s="23">
        <v>98.7</v>
      </c>
      <c r="V188" s="23">
        <v>98.8</v>
      </c>
      <c r="W188" s="23">
        <v>98.6</v>
      </c>
      <c r="X188" s="23">
        <v>99.2</v>
      </c>
      <c r="Y188" s="23">
        <v>99.7</v>
      </c>
      <c r="Z188" s="23">
        <v>97.9</v>
      </c>
      <c r="AA188" s="23">
        <v>97.6</v>
      </c>
      <c r="AB188" s="8">
        <v>53.45</v>
      </c>
    </row>
    <row r="189" spans="1:28" ht="45">
      <c r="A189" s="2" t="s">
        <v>382</v>
      </c>
      <c r="B189" s="3" t="s">
        <v>170</v>
      </c>
      <c r="C189" s="8"/>
      <c r="D189" s="8"/>
      <c r="E189" s="8"/>
      <c r="F189" s="8"/>
      <c r="G189" s="8"/>
      <c r="H189" s="32"/>
      <c r="I189" s="32"/>
      <c r="J189" s="32"/>
      <c r="K189" s="32"/>
      <c r="L189" s="32"/>
      <c r="M189" s="32"/>
      <c r="N189" s="32"/>
      <c r="O189" s="32"/>
      <c r="P189" s="32"/>
      <c r="Q189" s="32"/>
      <c r="R189" s="32"/>
      <c r="S189" s="32"/>
      <c r="T189" s="23">
        <v>21.2</v>
      </c>
      <c r="U189" s="23">
        <v>20.8</v>
      </c>
      <c r="V189" s="23">
        <v>21.4</v>
      </c>
      <c r="W189" s="23">
        <v>20.9</v>
      </c>
      <c r="X189" s="23">
        <v>24.7</v>
      </c>
      <c r="Y189" s="23">
        <v>20.5</v>
      </c>
      <c r="Z189" s="23">
        <v>12.7</v>
      </c>
      <c r="AA189" s="23">
        <v>17.100000000000001</v>
      </c>
      <c r="AB189" s="8"/>
    </row>
    <row r="190" spans="1:28" ht="55.5" customHeight="1">
      <c r="A190" s="2" t="s">
        <v>383</v>
      </c>
      <c r="B190" s="3" t="s">
        <v>388</v>
      </c>
      <c r="C190" s="8"/>
      <c r="D190" s="8"/>
      <c r="E190" s="8"/>
      <c r="F190" s="8"/>
      <c r="G190" s="8"/>
      <c r="H190" s="8"/>
      <c r="I190" s="8"/>
      <c r="J190" s="8"/>
      <c r="K190" s="8"/>
      <c r="L190" s="8"/>
      <c r="M190" s="8"/>
      <c r="N190" s="8"/>
      <c r="O190" s="8"/>
      <c r="P190" s="8"/>
      <c r="Q190" s="8"/>
      <c r="R190" s="8">
        <v>2.04</v>
      </c>
      <c r="S190" s="8">
        <v>6.92</v>
      </c>
      <c r="T190" s="8">
        <v>0</v>
      </c>
      <c r="U190" s="8">
        <v>3.93</v>
      </c>
      <c r="V190" s="8">
        <v>7.49</v>
      </c>
      <c r="W190" s="8">
        <v>11.07</v>
      </c>
      <c r="X190" s="8">
        <v>8.43</v>
      </c>
      <c r="Y190" s="8">
        <v>16.64</v>
      </c>
      <c r="Z190" s="8">
        <v>0</v>
      </c>
      <c r="AA190" s="8">
        <v>0</v>
      </c>
      <c r="AB190" s="8">
        <v>0</v>
      </c>
    </row>
    <row r="191" spans="1:28" ht="15">
      <c r="A191" s="2" t="s">
        <v>384</v>
      </c>
      <c r="B191" s="3" t="s">
        <v>184</v>
      </c>
      <c r="C191" s="8"/>
      <c r="D191" s="8"/>
      <c r="E191" s="8"/>
      <c r="F191" s="8"/>
      <c r="G191" s="8"/>
      <c r="H191" s="32"/>
      <c r="I191" s="32"/>
      <c r="J191" s="32"/>
      <c r="K191" s="32"/>
      <c r="L191" s="32"/>
      <c r="M191" s="32"/>
      <c r="N191" s="32"/>
      <c r="O191" s="32"/>
      <c r="P191" s="32"/>
      <c r="Q191" s="32">
        <v>24.1</v>
      </c>
      <c r="R191" s="32">
        <v>26.2</v>
      </c>
      <c r="S191" s="32">
        <v>33.5</v>
      </c>
      <c r="T191" s="23">
        <v>39.200000000000003</v>
      </c>
      <c r="U191" s="23">
        <v>41.9</v>
      </c>
      <c r="V191" s="23">
        <v>44.8</v>
      </c>
      <c r="W191" s="23">
        <v>42.9</v>
      </c>
      <c r="X191" s="23">
        <v>48.5</v>
      </c>
      <c r="Y191" s="23">
        <v>52.9</v>
      </c>
      <c r="Z191" s="23">
        <v>54.6</v>
      </c>
      <c r="AA191" s="23">
        <v>59.5</v>
      </c>
      <c r="AB191" s="8">
        <v>59.5</v>
      </c>
    </row>
    <row r="192" spans="1:28" ht="15">
      <c r="A192" s="2" t="s">
        <v>385</v>
      </c>
      <c r="B192" s="3" t="s">
        <v>171</v>
      </c>
      <c r="C192" s="8"/>
      <c r="D192" s="8"/>
      <c r="E192" s="8"/>
      <c r="F192" s="8"/>
      <c r="G192" s="8"/>
      <c r="H192" s="32"/>
      <c r="I192" s="32"/>
      <c r="J192" s="32"/>
      <c r="K192" s="32"/>
      <c r="L192" s="32"/>
      <c r="M192" s="32"/>
      <c r="N192" s="32"/>
      <c r="O192" s="23">
        <v>46.4</v>
      </c>
      <c r="P192" s="23">
        <v>46.4</v>
      </c>
      <c r="Q192" s="23">
        <v>50.4</v>
      </c>
      <c r="R192" s="23">
        <v>50.8</v>
      </c>
      <c r="S192" s="23">
        <v>53.7</v>
      </c>
      <c r="T192" s="23">
        <v>57.5</v>
      </c>
      <c r="U192" s="23">
        <v>58.7</v>
      </c>
      <c r="V192" s="23">
        <v>60.5</v>
      </c>
      <c r="W192" s="23">
        <v>59.4</v>
      </c>
      <c r="X192" s="23">
        <v>64.3</v>
      </c>
      <c r="Y192" s="23">
        <v>69.5</v>
      </c>
      <c r="Z192" s="23">
        <v>72.8</v>
      </c>
      <c r="AA192" s="23">
        <v>76.099999999999994</v>
      </c>
      <c r="AB192" s="8">
        <v>77.819999999999993</v>
      </c>
    </row>
    <row r="193" spans="1:28" ht="66" customHeight="1">
      <c r="A193" s="2" t="s">
        <v>386</v>
      </c>
      <c r="B193" s="3" t="s">
        <v>437</v>
      </c>
      <c r="C193" s="8">
        <v>10357988</v>
      </c>
      <c r="D193" s="8"/>
      <c r="E193" s="8"/>
      <c r="F193" s="8"/>
      <c r="G193" s="8"/>
      <c r="H193" s="32"/>
      <c r="I193" s="32"/>
      <c r="J193" s="32"/>
      <c r="K193" s="32"/>
      <c r="L193" s="32"/>
      <c r="M193" s="32"/>
      <c r="N193" s="32"/>
      <c r="O193" s="23">
        <v>169262</v>
      </c>
      <c r="P193" s="23"/>
      <c r="Q193" s="23">
        <v>480000000</v>
      </c>
      <c r="R193" s="23"/>
      <c r="S193" s="23"/>
      <c r="T193" s="23"/>
      <c r="U193" s="23">
        <v>498831411.98000002</v>
      </c>
      <c r="V193" s="23"/>
      <c r="W193" s="23"/>
      <c r="X193" s="23"/>
      <c r="Y193" s="23"/>
      <c r="Z193" s="23"/>
      <c r="AA193" s="23">
        <v>1100000</v>
      </c>
      <c r="AB193" s="8"/>
    </row>
  </sheetData>
  <phoneticPr fontId="71"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X540L</dc:creator>
  <cp:lastModifiedBy>Microsoft Office User</cp:lastModifiedBy>
  <dcterms:created xsi:type="dcterms:W3CDTF">2021-04-28T17:07:33Z</dcterms:created>
  <dcterms:modified xsi:type="dcterms:W3CDTF">2021-06-21T11:11:35Z</dcterms:modified>
</cp:coreProperties>
</file>