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hidePivotFieldList="1"/>
  <mc:AlternateContent xmlns:mc="http://schemas.openxmlformats.org/markup-compatibility/2006">
    <mc:Choice Requires="x15">
      <x15ac:absPath xmlns:x15ac="http://schemas.microsoft.com/office/spreadsheetml/2010/11/ac" url="C:\Users\Hermes\Desktop\Excel Files\"/>
    </mc:Choice>
  </mc:AlternateContent>
  <xr:revisionPtr revIDLastSave="0" documentId="13_ncr:1_{B9D903DC-34DA-44B2-8EC0-15E04A9629E5}" xr6:coauthVersionLast="47" xr6:coauthVersionMax="47" xr10:uidLastSave="{00000000-0000-0000-0000-000000000000}"/>
  <bookViews>
    <workbookView xWindow="-120" yWindow="-120" windowWidth="20640" windowHeight="11160" firstSheet="1" activeTab="5" xr2:uid="{00000000-000D-0000-FFFF-FFFF00000000}"/>
  </bookViews>
  <sheets>
    <sheet name="Instruction" sheetId="1" r:id="rId1"/>
    <sheet name="Lookup" sheetId="2" r:id="rId2"/>
    <sheet name="Lookup Assignment" sheetId="3" r:id="rId3"/>
    <sheet name="Detail1" sheetId="11" r:id="rId4"/>
    <sheet name="Pivot Table" sheetId="4" r:id="rId5"/>
    <sheet name="Pivot Assignment" sheetId="5" r:id="rId6"/>
    <sheet name="Qn1" sheetId="6" state="hidden" r:id="rId7"/>
    <sheet name="Qn2" sheetId="7" state="hidden" r:id="rId8"/>
    <sheet name="Qn3" sheetId="8" state="hidden" r:id="rId9"/>
    <sheet name="Sheet4" sheetId="9" state="hidden" r:id="rId10"/>
    <sheet name="Sheet5" sheetId="10" state="hidden" r:id="rId11"/>
  </sheet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D30" i="2" l="1"/>
  <c r="E30" i="2"/>
  <c r="D25" i="2"/>
  <c r="D39" i="2"/>
  <c r="D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tc={417DCAFD-B33D-4404-BA68-F19153B617B4}</author>
  </authors>
  <commentList>
    <comment ref="A27" authorId="0" shapeId="0" xr:uid="{417DCAFD-B33D-4404-BA68-F19153B617B4}">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This is a brief summary explaining my process for this mini project. I started by watching the YouTube videos on LOOKUP, VLOOKUP and XLOOKUP so that l can get a better understanding of the mini project. After watching the videos multiple times and gaining clarity on the topic. I downloaded the sample dataset and read the instructions to get better understanding of what the tutor expects from me. I also checked for any duplicate values and adjusted the columns and rows in order for the worksheet to be neat and look professional.
The next step l took was to answer the questions that were given for the mini project. I started by implementing both the VLOOKUP and XLOOKUP functions for the lookup questions that was given while for the pivot table, I created five different pivot table containing the answers to the questions that was given in the pivot assignment worksheet.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tc={CB24B26A-AC6E-4040-A75E-E5D25AFFB7B9}</author>
  </authors>
  <commentList>
    <comment ref="T22" authorId="0" shapeId="0" xr:uid="{CB24B26A-AC6E-4040-A75E-E5D25AFFB7B9}">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This is a brief summary explaining my process for this mini project. I started by watching the YouTube videos on LOOKUP, VLOOKUP and XLOOKUP so that l can get a better understanding of the mini project. After watching the videos multiple times and gaining clarity on the topic. I downloaded the sample dataset and read the instructions to get better understanding of what the tutor expects from me. I also checked for any duplicate values and adjusted the columns and rows in order for the worksheet to be neat and look professional. 
The next step l took was to answer the questions that were given for the mini project. I started by implementing both the VLOOKUP and XLOOKUP functions for the lookup questions that was given while for the pivot table, I created five different pivot table containing the answers to the questions that was given in the pivot assignment worksheet. 
</t>
        </r>
      </text>
    </comment>
  </commentList>
</comments>
</file>

<file path=xl/sharedStrings.xml><?xml version="1.0" encoding="utf-8"?>
<sst xmlns="http://schemas.openxmlformats.org/spreadsheetml/2006/main" count="439" uniqueCount="87">
  <si>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</si>
  <si>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</si>
  <si>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</si>
  <si>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</si>
  <si>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</si>
  <si>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</si>
  <si>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</si>
  <si>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</si>
  <si>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</si>
  <si>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</si>
  <si>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</si>
  <si>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</si>
  <si>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</si>
  <si>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</si>
  <si>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</si>
  <si>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</si>
  <si>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</si>
  <si>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</si>
  <si>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</si>
  <si>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</si>
  <si>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</si>
  <si>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</si>
  <si>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</si>
  <si>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</si>
  <si>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</si>
  <si>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</si>
  <si>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</si>
  <si>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</si>
  <si>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</si>
  <si>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</si>
  <si>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</si>
  <si>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</si>
  <si>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</si>
  <si>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</si>
  <si>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</si>
  <si>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</si>
  <si>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</si>
  <si>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</si>
  <si>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</si>
  <si>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</si>
  <si>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</si>
  <si>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</si>
  <si>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</si>
  <si>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</si>
  <si>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</si>
  <si>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</si>
  <si>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</si>
  <si>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</si>
  <si>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</si>
  <si>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</si>
  <si>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</si>
  <si>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</si>
  <si>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Lookup Assignment</t>
  </si>
  <si>
    <t>Name</t>
  </si>
  <si>
    <t>Q1</t>
  </si>
  <si>
    <t>Muhammed Macintyre</t>
  </si>
  <si>
    <t>Q2</t>
  </si>
  <si>
    <t>Q3</t>
  </si>
  <si>
    <t>Sales figure</t>
  </si>
  <si>
    <t xml:space="preserve">Customer </t>
  </si>
  <si>
    <t>Q4</t>
  </si>
  <si>
    <t>Questions</t>
  </si>
  <si>
    <t>1. What Customer Segment does Muhammed MacIntyre fall under? (Vlookup)</t>
  </si>
  <si>
    <t>2. What was the sales amount on 5/7/2009? (Vlookup)</t>
  </si>
  <si>
    <t>3. Who was the customer with sales figure 4158.1235? (xlookup)</t>
  </si>
  <si>
    <t>4. Which customer comes from the region Yukon?</t>
  </si>
  <si>
    <t>Details for Sum of Order Quantity</t>
  </si>
  <si>
    <t>Q5</t>
  </si>
  <si>
    <t>Sum of Sales</t>
  </si>
  <si>
    <t>Sum of Profit</t>
  </si>
  <si>
    <t>Medium Total</t>
  </si>
  <si>
    <t>Grand Total</t>
  </si>
  <si>
    <t>Sum of Order Quantity</t>
  </si>
  <si>
    <t>Liz Pelletier Total</t>
  </si>
  <si>
    <t>Not Specified Total</t>
  </si>
  <si>
    <t>Critical Total</t>
  </si>
  <si>
    <t>Low Total</t>
  </si>
  <si>
    <t>High Total</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</si>
  <si>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</si>
  <si>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</si>
  <si>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</si>
  <si>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</si>
  <si>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</si>
  <si>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Row Labels</t>
  </si>
  <si>
    <t>2009</t>
  </si>
  <si>
    <t>Column Labels</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</si>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</sst>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b/>
      <sz val="13"/>
      <color theme="1"/>
      <name val="Calibri"/>
    </font>
    <font>
      <sz val="11"/>
      <color theme="1"/>
      <name val="Calibri"/>
    </font>
    <font>
      <b/>
      <sz val="11"/>
      <color theme="1"/>
      <name val="Calibri"/>
    </font>
    <font>
      <sz val="11"/>
      <color theme="0"/>
      <name val="Calibri"/>
      <scheme val="minor"/>
    </font>
    <font>
      <sz val="11"/>
      <color theme="1"/>
      <name val="Calibri"/>
      <scheme val="minor"/>
    </font>
    <font>
      <b/>
      <sz val="11"/>
      <color theme="0"/>
      <name val="Calibri"/>
    </font>
    <font>
      <sz val="11"/>
      <color theme="0"/>
      <name val="Calibri"/>
    </font>
    <font>
      <b/>
      <sz val="11"/>
      <color theme="1"/>
      <name val="Calibri"/>
      <scheme val="minor"/>
    </font>
    <font>
      <b/>
      <sz val="11"/>
      <color rgb="FF000000"/>
      <name val="Calibri"/>
      <scheme val="minor"/>
    </font>
    <font>
      <sz val="11"/>
      <color rgb="FFFF0000"/>
      <name val="Calibri"/>
      <scheme val="minor"/>
    </font>
    <font>
      <b/>
      <sz val="11"/>
      <color rgb="FFFF0000"/>
      <name val="Calibri"/>
      <scheme val="minor"/>
    </font>
    <font>
      <b/>
      <sz val="11"/>
      <color theme="4"/>
      <name val="Calibri"/>
      <scheme val="minor"/>
    </font>
  </fonts>
  <fills count="4">
    <fill>
      <patternFill patternType="none"/>
    </fill>
    <fill>
      <patternFill patternType="gray125"/>
    </fill>
    <fill>
      <patternFill patternType="solid">
        <fgColor rgb="FFFBE4D5"/>
        <bgColor rgb="FFFBE4D5"/>
      </patternFill>
    </fill>
    <fill>
      <patternFill patternType="solid">
        <fgColor theme="1"/>
        <bgColor theme="1"/>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vertical="center"/>
    </xf>
    <xf numFmtId="0" fontId="2" fillId="2" borderId="1" xfId="0" applyFont="1" applyFill="1" applyBorder="1"/>
    <xf numFmtId="0" fontId="3"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0" borderId="0" xfId="0" applyFont="1"/>
    <xf numFmtId="0" fontId="5" fillId="0" borderId="0" xfId="0" applyFont="1"/>
    <xf numFmtId="0" fontId="6" fillId="3" borderId="1" xfId="0" applyFont="1" applyFill="1" applyBorder="1"/>
    <xf numFmtId="0" fontId="7" fillId="3" borderId="1" xfId="0" applyFont="1" applyFill="1" applyBorder="1"/>
    <xf numFmtId="0" fontId="2" fillId="0" borderId="0" xfId="0" applyFont="1"/>
    <xf numFmtId="0" fontId="2" fillId="0" borderId="0" xfId="0" applyFont="1" applyAlignment="1">
      <alignment horizontal="left"/>
    </xf>
    <xf numFmtId="0" fontId="5" fillId="0" borderId="0" xfId="0" applyFont="1" applyAlignment="1">
      <alignment horizontal="center"/>
    </xf>
    <xf numFmtId="0" fontId="4" fillId="0" borderId="0" xfId="0" applyFont="1" applyAlignment="1">
      <alignment horizontal="center"/>
    </xf>
    <xf numFmtId="14" fontId="2" fillId="0" borderId="0" xfId="0" applyNumberFormat="1" applyFont="1" applyAlignment="1">
      <alignment horizontal="center"/>
    </xf>
    <xf numFmtId="0" fontId="2" fillId="0" borderId="1" xfId="0" applyFont="1" applyBorder="1"/>
    <xf numFmtId="14" fontId="0" fillId="0" borderId="0" xfId="0" applyNumberFormat="1" applyAlignment="1">
      <alignment horizontal="center"/>
    </xf>
    <xf numFmtId="0" fontId="8"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9" fillId="0" borderId="0" xfId="0" applyFont="1" applyAlignment="1">
      <alignment horizontal="center"/>
    </xf>
    <xf numFmtId="14" fontId="0" fillId="0" borderId="0" xfId="0" applyNumberFormat="1"/>
    <xf numFmtId="0" fontId="8" fillId="0" borderId="0" xfId="0" applyFont="1"/>
    <xf numFmtId="0" fontId="0" fillId="0" borderId="0" xfId="0" pivotButton="1"/>
    <xf numFmtId="0" fontId="11" fillId="0" borderId="0" xfId="0" applyFont="1"/>
    <xf numFmtId="14" fontId="0" fillId="0" borderId="0" xfId="0" applyNumberFormat="1" applyAlignment="1">
      <alignment horizontal="left"/>
    </xf>
    <xf numFmtId="0" fontId="0" fillId="0" borderId="0" xfId="0" applyAlignment="1">
      <alignment horizontal="left"/>
    </xf>
    <xf numFmtId="0" fontId="10" fillId="0" borderId="0" xfId="0" applyFont="1"/>
    <xf numFmtId="0" fontId="12" fillId="0" borderId="0" xfId="0" applyFont="1" applyAlignment="1">
      <alignment horizontal="center"/>
    </xf>
    <xf numFmtId="0" fontId="12" fillId="0" borderId="0" xfId="0" applyFont="1"/>
  </cellXfs>
  <cellStyles count="1">
    <cellStyle name="Normal" xfId="0" builtinId="0"/>
  </cellStyles>
  <dxfs count="3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color rgb="FFFF0000"/>
      </font>
    </dxf>
    <dxf>
      <font>
        <color rgb="FFFF0000"/>
      </font>
    </dxf>
    <dxf>
      <font>
        <color rgb="FFFF0000"/>
      </font>
    </dxf>
    <dxf>
      <font>
        <b/>
      </font>
    </dxf>
    <dxf>
      <font>
        <color rgb="FFFF0000"/>
      </font>
    </dxf>
    <dxf>
      <font>
        <color rgb="FFFF0000"/>
      </font>
    </dxf>
    <dxf>
      <font>
        <b val="0"/>
        <i val="0"/>
        <strike val="0"/>
        <condense val="0"/>
        <extend val="0"/>
        <outline val="0"/>
        <shadow val="0"/>
        <u val="none"/>
        <vertAlign val="baseline"/>
        <sz val="11"/>
        <color theme="1"/>
        <name val="Calibri"/>
        <scheme val="minor"/>
      </font>
      <numFmt numFmtId="19" formatCode="m/d/yyyy"/>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33"/>
      <tableStyleElement type="firstRowStripe" dxfId="32"/>
      <tableStyleElement type="secondRowStripe" dxfId="31"/>
    </tableStyle>
    <tableStyle name="Pivot Table-style" pivot="0" count="3" xr9:uid="{00000000-0011-0000-FFFF-FFFF01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xdr:from>
      <xdr:col>1</xdr:col>
      <xdr:colOff>400050</xdr:colOff>
      <xdr:row>23</xdr:row>
      <xdr:rowOff>19050</xdr:rowOff>
    </xdr:from>
    <xdr:to>
      <xdr:col>1</xdr:col>
      <xdr:colOff>800100</xdr:colOff>
      <xdr:row>23</xdr:row>
      <xdr:rowOff>152400</xdr:rowOff>
    </xdr:to>
    <xdr:sp macro="" textlink="">
      <xdr:nvSpPr>
        <xdr:cNvPr id="2" name="Right Arrow 1">
          <a:extLst>
            <a:ext uri="{FF2B5EF4-FFF2-40B4-BE49-F238E27FC236}">
              <a16:creationId xmlns:a16="http://schemas.microsoft.com/office/drawing/2014/main" id="{5A3FC908-2633-D143-3670-0FA947944C1C}"/>
            </a:ext>
          </a:extLst>
        </xdr:cNvPr>
        <xdr:cNvSpPr/>
      </xdr:nvSpPr>
      <xdr:spPr>
        <a:xfrm>
          <a:off x="2238375" y="4429125"/>
          <a:ext cx="400050" cy="1333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persons/person.xml><?xml version="1.0" encoding="utf-8"?>
<personList xmlns="http://schemas.microsoft.com/office/spreadsheetml/2018/threadedcomments" xmlns:x="http://schemas.openxmlformats.org/spreadsheetml/2006/main">
  <person displayName="Ikechukwu Hermes" id="{7AE46054-60E6-47E6-BF7E-2149BFEBDC1C}" userId="22209fb007c005a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50.206168402779" createdVersion="8" refreshedVersion="8" minRefreshableVersion="3" recordCount="20" xr:uid="{FF051F7D-8259-45E7-A1B3-2FA7C2F81103}">
  <cacheSource type="worksheet">
    <worksheetSource name="Table_2"/>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ount="18">
        <n v="2"/>
        <n v="3"/>
        <n v="4"/>
        <n v="6"/>
        <n v="14"/>
        <n v="15"/>
        <n v="23"/>
        <n v="24"/>
        <n v="26"/>
        <n v="28"/>
        <n v="29"/>
        <n v="30"/>
        <n v="32"/>
        <n v="37"/>
        <n v="41"/>
        <n v="42"/>
        <n v="46"/>
        <n v="48"/>
      </sharedItems>
    </cacheField>
    <cacheField name="Sales" numFmtId="0">
      <sharedItems containsSemiMixedTypes="0" containsString="0" containsNumber="1" minValue="6.93" maxValue="7804.53" count="20">
        <n v="6.93"/>
        <n v="461.89"/>
        <n v="32.72"/>
        <n v="261.54000000000002"/>
        <n v="1892.848"/>
        <n v="140.56"/>
        <n v="160.23349999999999"/>
        <n v="1761.4"/>
        <n v="2808.08"/>
        <n v="75.569999999999993"/>
        <n v="51.53"/>
        <n v="575.11"/>
        <n v="288.56"/>
        <n v="3812.73"/>
        <n v="4158.1234999999997"/>
        <n v="108.15"/>
        <n v="1186.06"/>
        <n v="2484.7455"/>
        <n v="7804.53"/>
        <n v="90.05"/>
      </sharedItems>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ount="20">
        <n v="-4.6399999999999997"/>
        <n v="-309.82"/>
        <n v="-22.59"/>
        <n v="-213.25"/>
        <n v="48.99"/>
        <n v="-128.38"/>
        <n v="-85.13"/>
        <n v="-1748.56"/>
        <n v="1054.82"/>
        <n v="28.24"/>
        <n v="0.35"/>
        <n v="71.75"/>
        <n v="60.72"/>
        <n v="1470.3"/>
        <n v="1228.8900000000001"/>
        <n v="7.57"/>
        <n v="511.69"/>
        <n v="657.48"/>
        <n v="2057.17"/>
        <n v="-107"/>
      </sharedItems>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0.01"/>
    <s v="Regular Air"/>
    <x v="0"/>
    <x v="0"/>
    <x v="0"/>
    <x v="0"/>
  </r>
  <r>
    <x v="1"/>
    <x v="1"/>
    <x v="1"/>
    <x v="1"/>
    <n v="0.05"/>
    <s v="Express Air"/>
    <x v="1"/>
    <x v="1"/>
    <x v="0"/>
    <x v="1"/>
  </r>
  <r>
    <x v="2"/>
    <x v="2"/>
    <x v="2"/>
    <x v="2"/>
    <n v="0.09"/>
    <s v="Regular Air"/>
    <x v="2"/>
    <x v="2"/>
    <x v="0"/>
    <x v="2"/>
  </r>
  <r>
    <x v="3"/>
    <x v="2"/>
    <x v="3"/>
    <x v="3"/>
    <n v="0.04"/>
    <s v="Regular Air"/>
    <x v="3"/>
    <x v="3"/>
    <x v="1"/>
    <x v="3"/>
  </r>
  <r>
    <x v="4"/>
    <x v="0"/>
    <x v="4"/>
    <x v="4"/>
    <n v="0.01"/>
    <s v="Regular Air"/>
    <x v="4"/>
    <x v="0"/>
    <x v="0"/>
    <x v="4"/>
  </r>
  <r>
    <x v="5"/>
    <x v="1"/>
    <x v="5"/>
    <x v="5"/>
    <n v="0.04"/>
    <s v="Regular Air"/>
    <x v="5"/>
    <x v="1"/>
    <x v="0"/>
    <x v="5"/>
  </r>
  <r>
    <x v="5"/>
    <x v="1"/>
    <x v="6"/>
    <x v="6"/>
    <n v="0.04"/>
    <s v="Regular Air"/>
    <x v="6"/>
    <x v="0"/>
    <x v="0"/>
    <x v="6"/>
  </r>
  <r>
    <x v="5"/>
    <x v="1"/>
    <x v="7"/>
    <x v="7"/>
    <n v="0.09"/>
    <s v="Delivery Truck"/>
    <x v="7"/>
    <x v="0"/>
    <x v="0"/>
    <x v="7"/>
  </r>
  <r>
    <x v="5"/>
    <x v="1"/>
    <x v="8"/>
    <x v="8"/>
    <n v="7.0000000000000007E-2"/>
    <s v="Regular Air"/>
    <x v="8"/>
    <x v="0"/>
    <x v="0"/>
    <x v="8"/>
  </r>
  <r>
    <x v="6"/>
    <x v="3"/>
    <x v="8"/>
    <x v="9"/>
    <n v="0.03"/>
    <s v="Regular Air"/>
    <x v="9"/>
    <x v="4"/>
    <x v="2"/>
    <x v="9"/>
  </r>
  <r>
    <x v="7"/>
    <x v="0"/>
    <x v="9"/>
    <x v="10"/>
    <n v="0.03"/>
    <s v="Express Air"/>
    <x v="10"/>
    <x v="1"/>
    <x v="0"/>
    <x v="10"/>
  </r>
  <r>
    <x v="1"/>
    <x v="1"/>
    <x v="10"/>
    <x v="11"/>
    <n v="0.02"/>
    <s v="Regular Air"/>
    <x v="11"/>
    <x v="1"/>
    <x v="0"/>
    <x v="11"/>
  </r>
  <r>
    <x v="4"/>
    <x v="0"/>
    <x v="11"/>
    <x v="12"/>
    <n v="0.03"/>
    <s v="Regular Air"/>
    <x v="12"/>
    <x v="0"/>
    <x v="0"/>
    <x v="12"/>
  </r>
  <r>
    <x v="8"/>
    <x v="4"/>
    <x v="12"/>
    <x v="13"/>
    <n v="0.02"/>
    <s v="Regular Air"/>
    <x v="13"/>
    <x v="2"/>
    <x v="0"/>
    <x v="13"/>
  </r>
  <r>
    <x v="9"/>
    <x v="1"/>
    <x v="13"/>
    <x v="14"/>
    <n v="0.01"/>
    <s v="Regular Air"/>
    <x v="14"/>
    <x v="1"/>
    <x v="3"/>
    <x v="14"/>
  </r>
  <r>
    <x v="10"/>
    <x v="2"/>
    <x v="14"/>
    <x v="15"/>
    <n v="0.09"/>
    <s v="Regular Air"/>
    <x v="15"/>
    <x v="0"/>
    <x v="2"/>
    <x v="15"/>
  </r>
  <r>
    <x v="7"/>
    <x v="0"/>
    <x v="15"/>
    <x v="16"/>
    <n v="0.09"/>
    <s v="Regular Air"/>
    <x v="16"/>
    <x v="1"/>
    <x v="0"/>
    <x v="16"/>
  </r>
  <r>
    <x v="11"/>
    <x v="4"/>
    <x v="16"/>
    <x v="17"/>
    <n v="0.1"/>
    <s v="Regular Air"/>
    <x v="17"/>
    <x v="0"/>
    <x v="3"/>
    <x v="17"/>
  </r>
  <r>
    <x v="12"/>
    <x v="2"/>
    <x v="16"/>
    <x v="18"/>
    <n v="0.05"/>
    <s v="Regular Air"/>
    <x v="18"/>
    <x v="5"/>
    <x v="3"/>
    <x v="18"/>
  </r>
  <r>
    <x v="12"/>
    <x v="2"/>
    <x v="17"/>
    <x v="19"/>
    <n v="0.03"/>
    <s v="Regular Air"/>
    <x v="19"/>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0872A-48C3-4F3B-9DAC-67CF639F338D}"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26:Q28" firstHeaderRow="1" firstDataRow="1" firstDataCol="1" rowPageCount="2" colPageCount="1"/>
  <pivotFields count="10">
    <pivotField compact="0" outline="0" showAll="0"/>
    <pivotField compact="0" outline="0" showAll="0"/>
    <pivotField compact="0" outline="0" showAll="0"/>
    <pivotField compact="0" outline="0" showAll="0"/>
    <pivotField compact="0" outline="0" showAll="0"/>
    <pivotField compact="0" outline="0" showAll="0"/>
    <pivotField axis="axisPage" dataField="1" compact="0" outline="0" multipleItemSelectionAllowed="1" showAll="0">
      <items count="21">
        <item h="1" x="7"/>
        <item h="1" x="1"/>
        <item h="1" x="3"/>
        <item h="1" x="5"/>
        <item h="1" x="19"/>
        <item h="1" x="6"/>
        <item x="2"/>
        <item h="1" x="0"/>
        <item h="1" x="10"/>
        <item h="1" x="15"/>
        <item h="1" x="9"/>
        <item h="1" x="4"/>
        <item h="1" x="12"/>
        <item h="1" x="11"/>
        <item h="1" x="16"/>
        <item h="1" x="17"/>
        <item h="1" x="8"/>
        <item h="1" x="14"/>
        <item h="1" x="13"/>
        <item h="1" x="18"/>
        <item t="default"/>
      </items>
    </pivotField>
    <pivotField axis="axisRow" compact="0" outline="0" showAll="0">
      <items count="7">
        <item x="3"/>
        <item x="2"/>
        <item x="1"/>
        <item x="5"/>
        <item x="0"/>
        <item x="4"/>
        <item t="default"/>
      </items>
    </pivotField>
    <pivotField compact="0" outline="0" showAll="0"/>
    <pivotField axis="axisPage" compact="0" numFmtId="14" outline="0" multipleItemSelectionAllowed="1" showAll="0">
      <items count="21">
        <item h="1" x="12"/>
        <item h="1" x="4"/>
        <item h="1" x="3"/>
        <item h="1" x="7"/>
        <item h="1" x="6"/>
        <item h="1" x="5"/>
        <item h="1" x="13"/>
        <item h="1" x="0"/>
        <item h="1" x="9"/>
        <item h="1" x="15"/>
        <item h="1" x="11"/>
        <item h="1" x="1"/>
        <item h="1" x="17"/>
        <item h="1" x="10"/>
        <item h="1" x="14"/>
        <item h="1" x="16"/>
        <item h="1" x="19"/>
        <item h="1" x="18"/>
        <item h="1" x="8"/>
        <item x="2"/>
        <item t="default"/>
      </items>
    </pivotField>
  </pivotFields>
  <rowFields count="1">
    <field x="7"/>
  </rowFields>
  <rowItems count="2">
    <i>
      <x v="1"/>
    </i>
    <i t="grand">
      <x/>
    </i>
  </rowItems>
  <colItems count="1">
    <i/>
  </colItems>
  <pageFields count="2">
    <pageField fld="9" hier="-1"/>
    <pageField fld="6" hier="-1"/>
  </pageFields>
  <dataFields count="1">
    <dataField name="Sum of Profit" fld="6" baseField="0" baseItem="0"/>
  </dataFields>
  <formats count="2">
    <format dxfId="11">
      <pivotArea grandRow="1" outline="0" collapsedLevelsAreSubtotals="1" fieldPosition="0"/>
    </format>
    <format dxfId="10">
      <pivotArea grandRow="1" outline="0" collapsedLevelsAreSubtotals="1"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756D6-3F3C-4E69-8526-870046E95D8C}"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M26:N39" firstHeaderRow="1" firstDataRow="1" firstDataCol="1"/>
  <pivotFields count="10">
    <pivotField compact="0" outline="0" showAll="0"/>
    <pivotField compact="0" outline="0" showAll="0"/>
    <pivotField compact="0" outline="0" showAll="0"/>
    <pivotField dataField="1" compact="0" outline="0" showAll="0">
      <items count="21">
        <item x="0"/>
        <item x="2"/>
        <item x="10"/>
        <item x="9"/>
        <item x="19"/>
        <item x="15"/>
        <item x="5"/>
        <item x="6"/>
        <item x="3"/>
        <item x="12"/>
        <item x="1"/>
        <item x="11"/>
        <item x="16"/>
        <item x="7"/>
        <item x="4"/>
        <item x="17"/>
        <item x="8"/>
        <item x="13"/>
        <item x="14"/>
        <item x="18"/>
        <item t="default"/>
      </items>
    </pivotField>
    <pivotField compact="0" outline="0" showAll="0"/>
    <pivotField compact="0" outline="0" showAll="0"/>
    <pivotField compact="0" outline="0" showAll="0"/>
    <pivotField compact="0" outline="0" showAll="0"/>
    <pivotField compact="0" outline="0" showAll="0"/>
    <pivotField axis="axisRow" compact="0" numFmtId="14" outline="0" multipleItemSelectionAllowed="1" showAll="0">
      <items count="21">
        <item h="1" x="12"/>
        <item x="4"/>
        <item x="3"/>
        <item x="7"/>
        <item x="6"/>
        <item x="5"/>
        <item x="13"/>
        <item x="0"/>
        <item x="9"/>
        <item x="15"/>
        <item x="11"/>
        <item x="1"/>
        <item x="17"/>
        <item h="1" x="10"/>
        <item h="1" x="14"/>
        <item h="1" x="16"/>
        <item h="1" x="19"/>
        <item h="1" x="18"/>
        <item h="1" x="8"/>
        <item h="1" x="2"/>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3" baseField="0" baseItem="0"/>
  </dataFields>
  <formats count="1">
    <format dxfId="12">
      <pivotArea grandRow="1" outline="0" collapsedLevelsAreSubtotals="1" fieldPosition="0"/>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FBC46-FB00-422C-AF70-20404BB55B43}"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26:K52" firstHeaderRow="1" firstDataRow="1" firstDataCol="2"/>
  <pivotFields count="10">
    <pivotField compact="0" outline="0" showAll="0"/>
    <pivotField axis="axisRow" compact="0" outline="0"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axis="axisRow" dataField="1" compact="0" outline="0" showAll="0">
      <items count="21">
        <item x="0"/>
        <item x="2"/>
        <item x="10"/>
        <item x="9"/>
        <item x="19"/>
        <item x="15"/>
        <item x="5"/>
        <item x="6"/>
        <item x="3"/>
        <item x="12"/>
        <item x="1"/>
        <item x="11"/>
        <item x="16"/>
        <item x="7"/>
        <item x="4"/>
        <item x="17"/>
        <item x="8"/>
        <item x="13"/>
        <item x="14"/>
        <item x="18"/>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s>
  <rowFields count="2">
    <field x="1"/>
    <field x="3"/>
  </rowFields>
  <rowItems count="26">
    <i>
      <x v="1"/>
      <x v="3"/>
    </i>
    <i t="default">
      <x v="1"/>
    </i>
    <i>
      <x/>
      <x/>
    </i>
    <i r="1">
      <x v="2"/>
    </i>
    <i r="1">
      <x v="9"/>
    </i>
    <i r="1">
      <x v="12"/>
    </i>
    <i r="1">
      <x v="14"/>
    </i>
    <i t="default">
      <x/>
    </i>
    <i>
      <x v="4"/>
      <x v="15"/>
    </i>
    <i r="1">
      <x v="17"/>
    </i>
    <i t="default">
      <x v="4"/>
    </i>
    <i>
      <x v="2"/>
      <x v="1"/>
    </i>
    <i r="1">
      <x v="4"/>
    </i>
    <i r="1">
      <x v="5"/>
    </i>
    <i r="1">
      <x v="8"/>
    </i>
    <i r="1">
      <x v="19"/>
    </i>
    <i t="default">
      <x v="2"/>
    </i>
    <i>
      <x v="3"/>
      <x v="6"/>
    </i>
    <i r="1">
      <x v="7"/>
    </i>
    <i r="1">
      <x v="10"/>
    </i>
    <i r="1">
      <x v="11"/>
    </i>
    <i r="1">
      <x v="13"/>
    </i>
    <i r="1">
      <x v="16"/>
    </i>
    <i r="1">
      <x v="18"/>
    </i>
    <i t="default">
      <x v="3"/>
    </i>
    <i t="grand">
      <x/>
    </i>
  </rowItems>
  <colItems count="1">
    <i/>
  </colItems>
  <dataFields count="1">
    <dataField name="Sum of Sales" fld="3" baseField="0" baseItem="0"/>
  </dataFields>
  <formats count="2">
    <format dxfId="14">
      <pivotArea outline="0" fieldPosition="0">
        <references count="1">
          <reference field="1" count="1" selected="0" defaultSubtotal="1">
            <x v="3"/>
          </reference>
        </references>
      </pivotArea>
    </format>
    <format dxfId="13">
      <pivotArea outline="0" fieldPosition="0">
        <references count="1">
          <reference field="1" count="1" selected="0" defaultSubtotal="1">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45657-2B2A-4A7E-8759-14AFDCAA82E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9:D35" firstHeaderRow="1" firstDataRow="1" firstDataCol="2"/>
  <pivotFields count="10">
    <pivotField axis="axisRow" compact="0" outline="0" showAll="0">
      <items count="14">
        <item h="1" x="10"/>
        <item h="1" x="6"/>
        <item h="1" x="12"/>
        <item h="1" x="7"/>
        <item h="1" x="4"/>
        <item h="1" x="9"/>
        <item x="5"/>
        <item h="1" x="3"/>
        <item h="1" x="2"/>
        <item h="1" x="1"/>
        <item h="1" x="0"/>
        <item h="1" x="11"/>
        <item h="1" x="8"/>
        <item t="default"/>
      </items>
    </pivotField>
    <pivotField compact="0" outline="0" showAll="0">
      <items count="6">
        <item h="1" x="4"/>
        <item x="1"/>
        <item h="1" x="2"/>
        <item h="1" x="3"/>
        <item h="1" x="0"/>
        <item t="default"/>
      </items>
    </pivotField>
    <pivotField axis="axisRow" dataField="1" compact="0" outline="0" showAll="0">
      <items count="19">
        <item x="0"/>
        <item x="1"/>
        <item x="2"/>
        <item x="3"/>
        <item x="4"/>
        <item x="5"/>
        <item x="6"/>
        <item x="7"/>
        <item x="8"/>
        <item x="9"/>
        <item x="10"/>
        <item x="11"/>
        <item x="12"/>
        <item x="13"/>
        <item x="14"/>
        <item x="15"/>
        <item x="16"/>
        <item x="17"/>
        <item t="default"/>
      </items>
    </pivotField>
    <pivotField compact="0" outline="0" multipleItemSelectionAllowed="1" showAll="0">
      <items count="21">
        <item h="1" x="0"/>
        <item h="1" x="2"/>
        <item h="1" x="10"/>
        <item h="1" x="9"/>
        <item h="1" x="19"/>
        <item h="1" x="15"/>
        <item h="1" x="5"/>
        <item h="1" x="6"/>
        <item h="1" x="3"/>
        <item h="1" x="12"/>
        <item h="1" x="1"/>
        <item h="1" x="11"/>
        <item h="1" x="16"/>
        <item h="1" x="7"/>
        <item h="1" x="4"/>
        <item h="1" x="17"/>
        <item h="1" x="8"/>
        <item h="1" x="13"/>
        <item x="14"/>
        <item h="1" x="18"/>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s>
  <rowFields count="2">
    <field x="0"/>
    <field x="2"/>
  </rowFields>
  <rowItems count="6">
    <i>
      <x v="6"/>
      <x v="5"/>
    </i>
    <i r="1">
      <x v="6"/>
    </i>
    <i r="1">
      <x v="7"/>
    </i>
    <i r="1">
      <x v="8"/>
    </i>
    <i t="default">
      <x v="6"/>
    </i>
    <i t="grand">
      <x/>
    </i>
  </rowItems>
  <colItems count="1">
    <i/>
  </colItems>
  <dataFields count="1">
    <dataField name="Sum of Order Quantity" fld="2" baseField="0" baseItem="0"/>
  </dataFields>
  <formats count="1">
    <format dxfId="15">
      <pivotArea grandRow="1" outline="0" collapsedLevelsAreSubtotals="1" fieldPosition="0"/>
    </format>
  </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84259-8941-4DEF-891A-3AD1090AC2EF}"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S28:T30" firstHeaderRow="1" firstDataRow="1" firstDataCol="1" rowPageCount="1" colPageCount="1"/>
  <pivotFields count="10">
    <pivotField compact="0" outline="0" showAll="0"/>
    <pivotField compact="0" outline="0" showAll="0"/>
    <pivotField compact="0" outline="0" showAll="0"/>
    <pivotField axis="axisPage" dataField="1" compact="0" outline="0" showAll="0">
      <items count="21">
        <item h="1" x="0"/>
        <item h="1" x="2"/>
        <item h="1" x="10"/>
        <item h="1" x="9"/>
        <item h="1" x="19"/>
        <item h="1" x="15"/>
        <item h="1" x="5"/>
        <item h="1" x="6"/>
        <item h="1" x="3"/>
        <item h="1" x="12"/>
        <item h="1" x="1"/>
        <item h="1" x="11"/>
        <item h="1" x="16"/>
        <item h="1" x="7"/>
        <item h="1" x="4"/>
        <item h="1" x="17"/>
        <item h="1" x="8"/>
        <item h="1" x="13"/>
        <item h="1" x="14"/>
        <item x="18"/>
        <item t="default"/>
      </items>
    </pivotField>
    <pivotField compact="0" outline="0" showAll="0"/>
    <pivotField compact="0" outline="0" showAll="0"/>
    <pivotField compact="0" outline="0" showAll="0"/>
    <pivotField compact="0" outline="0" showAll="0"/>
    <pivotField axis="axisRow" compact="0" outline="0" showAll="0">
      <items count="5">
        <item x="2"/>
        <item x="0"/>
        <item x="3"/>
        <item x="1"/>
        <item t="default"/>
      </items>
    </pivotField>
    <pivotField compact="0" numFmtId="14" outline="0" showAll="0"/>
  </pivotFields>
  <rowFields count="1">
    <field x="8"/>
  </rowFields>
  <rowItems count="2">
    <i>
      <x v="2"/>
    </i>
    <i t="grand">
      <x/>
    </i>
  </rowItems>
  <colItems count="1">
    <i/>
  </colItems>
  <pageFields count="1">
    <pageField fld="3" item="19" hier="-1"/>
  </pageFields>
  <dataFields count="1">
    <dataField name="Sum of Sales" fld="3" baseField="0" baseItem="0"/>
  </dataFields>
  <formats count="1">
    <format dxfId="16">
      <pivotArea grandRow="1" outline="0" collapsedLevelsAreSubtotals="1" fieldPosition="0"/>
    </format>
  </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1">
  <tableColumns count="10">
    <tableColumn id="1" xr3:uid="{00000000-0010-0000-0000-000001000000}" name="Customer Name" dataDxfId="27"/>
    <tableColumn id="2" xr3:uid="{00000000-0010-0000-0000-000002000000}" name="Order Priority" dataDxfId="26"/>
    <tableColumn id="3" xr3:uid="{00000000-0010-0000-0000-000003000000}" name="Order Quantity" dataDxfId="25"/>
    <tableColumn id="4" xr3:uid="{00000000-0010-0000-0000-000004000000}" name="Sales" dataDxfId="24"/>
    <tableColumn id="5" xr3:uid="{00000000-0010-0000-0000-000005000000}" name="Discount" dataDxfId="23"/>
    <tableColumn id="6" xr3:uid="{00000000-0010-0000-0000-000006000000}" name="Ship Mode" dataDxfId="22"/>
    <tableColumn id="7" xr3:uid="{00000000-0010-0000-0000-000007000000}" name="Profit" dataDxfId="21"/>
    <tableColumn id="8" xr3:uid="{00000000-0010-0000-0000-000008000000}" name="Region" dataDxfId="20"/>
    <tableColumn id="9" xr3:uid="{00000000-0010-0000-0000-000009000000}" name="Customer Segment" dataDxfId="19"/>
    <tableColumn id="10" xr3:uid="{00000000-0010-0000-0000-00000A000000}" name="Date" dataDxfId="18"/>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22DB98-E855-4CED-A82E-7A024C686720}" name="Table3" displayName="Table3" ref="A3:J23" totalsRowShown="0">
  <autoFilter ref="A3:J23" xr:uid="{A322DB98-E855-4CED-A82E-7A024C686720}"/>
  <tableColumns count="10">
    <tableColumn id="1" xr3:uid="{19230FC8-A932-4840-B85A-804EDCF59F1C}" name="Customer Name"/>
    <tableColumn id="2" xr3:uid="{716B4103-B5EC-4BEF-9BD0-E8F6000E0F68}" name="Order Priority"/>
    <tableColumn id="3" xr3:uid="{CDB3A89E-897B-4FFE-979C-AB08CDB966A3}" name="Order Quantity"/>
    <tableColumn id="4" xr3:uid="{CF41D140-91BB-4C32-9DB0-DA2261C28307}" name="Sales"/>
    <tableColumn id="5" xr3:uid="{B18860D8-7B4D-4F8E-897C-44CF7D799146}" name="Discount"/>
    <tableColumn id="6" xr3:uid="{0AF92CE8-6666-4AB9-90A3-2E4F6D057277}" name="Ship Mode"/>
    <tableColumn id="7" xr3:uid="{AC420227-4B27-4582-9F1A-C4AF011BADAE}" name="Profit"/>
    <tableColumn id="8" xr3:uid="{E692D2CA-46D6-4894-81DB-E4C0CD511042}" name="Region"/>
    <tableColumn id="9" xr3:uid="{D133776E-6739-43AC-8880-3EDC9DAEF318}" name="Customer Segment"/>
    <tableColumn id="10" xr3:uid="{1AC23959-E27C-446E-86D2-B560488355C2}" name="Date" dataDxfId="1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Customer Name" dataDxfId="9"/>
    <tableColumn id="2" xr3:uid="{00000000-0010-0000-0100-000002000000}" name="Order Priority" dataDxfId="8"/>
    <tableColumn id="3" xr3:uid="{00000000-0010-0000-0100-000003000000}" name="Order Quantity" dataDxfId="7"/>
    <tableColumn id="4" xr3:uid="{00000000-0010-0000-0100-000004000000}" name="Sales" dataDxfId="6"/>
    <tableColumn id="5" xr3:uid="{00000000-0010-0000-0100-000005000000}" name="Discount" dataDxfId="5"/>
    <tableColumn id="6" xr3:uid="{00000000-0010-0000-0100-000006000000}" name="Ship Mode" dataDxfId="4"/>
    <tableColumn id="7" xr3:uid="{00000000-0010-0000-0100-000007000000}" name="Profit" dataDxfId="3"/>
    <tableColumn id="8" xr3:uid="{00000000-0010-0000-0100-000008000000}" name="Region" dataDxfId="2"/>
    <tableColumn id="9" xr3:uid="{00000000-0010-0000-0100-000009000000}" name="Customer Segment" dataDxfId="1"/>
    <tableColumn id="10" xr3:uid="{00000000-0010-0000-0100-00000A000000}" name="Date" dataDxfId="0"/>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7" dT="2025-04-03T13:31:53.42" personId="{7AE46054-60E6-47E6-BF7E-2149BFEBDC1C}" id="{417DCAFD-B33D-4404-BA68-F19153B617B4}">
    <text xml:space="preserve">This is a brief summary explaining my process for this mini project. I started by watching the YouTube videos on LOOKUP, VLOOKUP and XLOOKUP so that l can get a better understanding of the mini project. After watching the videos multiple times and gaining clarity on the topic. I downloaded the sample dataset and read the instructions to get better understanding of what the tutor expects from me. I also checked for any duplicate values and adjusted the columns and rows in order for the worksheet to be neat and look professional.
The next step l took was to answer the questions that were given for the mini project. I started by implementing both the VLOOKUP and XLOOKUP functions for the lookup questions that was given while for the pivot table, I created five different pivot table containing the answers to the questions that was given in the pivot assignment worksheet.
</text>
  </threadedComment>
</ThreadedComments>
</file>

<file path=xl/threadedComments/threadedComment2.xml><?xml version="1.0" encoding="utf-8"?>
<ThreadedComments xmlns="http://schemas.microsoft.com/office/spreadsheetml/2018/threadedcomments" xmlns:x="http://schemas.openxmlformats.org/spreadsheetml/2006/main">
  <threadedComment ref="T22" dT="2025-04-03T13:31:40.04" personId="{7AE46054-60E6-47E6-BF7E-2149BFEBDC1C}" id="{CB24B26A-AC6E-4040-A75E-E5D25AFFB7B9}">
    <text xml:space="preserve">This is a brief summary explaining my process for this mini project. I started by watching the YouTube videos on LOOKUP, VLOOKUP and XLOOKUP so that l can get a better understanding of the mini project. After watching the videos multiple times and gaining clarity on the topic. I downloaded the sample dataset and read the instructions to get better understanding of what the tutor expects from me. I also checked for any duplicate values and adjusted the columns and rows in order for the worksheet to be neat and look professional. 
The next step l took was to answer the questions that were given for the mini project. I started by implementing both the VLOOKUP and XLOOKUP functions for the lookup questions that was given while for the pivot table, I created five different pivot table containing the answers to the questions that was given in the pivot assignment worksheet. 
</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2.v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A11" workbookViewId="0"/>
  </sheetViews>
  <sheetFormatPr defaultColWidth="14.42578125" defaultRowHeight="15" customHeight="1" x14ac:dyDescent="0.25"/>
  <cols>
    <col min="1" max="4" width="8.7109375" customWidth="1"/>
    <col min="5" max="5" width="74.42578125" customWidth="1"/>
    <col min="6" max="26" width="8.7109375" customWidth="1"/>
  </cols>
  <sheetData>
    <row r="4" spans="5:5" ht="17.25" x14ac:dyDescent="0.25">
      <c r="E4" s="1" t="s">
        <v>0</v>
      </c>
    </row>
    <row r="5" spans="5:5" x14ac:dyDescent="0.25">
      <c r="E5" s="2"/>
    </row>
    <row r="6" spans="5:5" x14ac:dyDescent="0.25">
      <c r="E6" s="3" t="s">
        <v>1</v>
      </c>
    </row>
    <row r="7" spans="5:5" ht="45" x14ac:dyDescent="0.25">
      <c r="E7" s="4" t="s">
        <v>2</v>
      </c>
    </row>
    <row r="8" spans="5:5" x14ac:dyDescent="0.25">
      <c r="E8" s="2"/>
    </row>
    <row r="9" spans="5:5" ht="17.25" x14ac:dyDescent="0.25">
      <c r="E9" s="5" t="s">
        <v>3</v>
      </c>
    </row>
    <row r="10" spans="5:5" x14ac:dyDescent="0.25">
      <c r="E10" s="6"/>
    </row>
    <row r="11" spans="5:5" ht="30" x14ac:dyDescent="0.25">
      <c r="E11" s="7" t="s">
        <v>4</v>
      </c>
    </row>
    <row r="12" spans="5:5" ht="45" x14ac:dyDescent="0.25">
      <c r="E12" s="7" t="s">
        <v>5</v>
      </c>
    </row>
    <row r="13" spans="5:5" ht="30" x14ac:dyDescent="0.25">
      <c r="E13" s="7" t="s">
        <v>6</v>
      </c>
    </row>
    <row r="14" spans="5:5" x14ac:dyDescent="0.25">
      <c r="E14" s="2"/>
    </row>
    <row r="15" spans="5:5" ht="17.25" x14ac:dyDescent="0.25">
      <c r="E15" s="1" t="s">
        <v>7</v>
      </c>
    </row>
    <row r="16" spans="5:5" x14ac:dyDescent="0.25">
      <c r="E16" s="8"/>
    </row>
    <row r="17" spans="5:5" ht="30" x14ac:dyDescent="0.25">
      <c r="E17" s="6" t="s">
        <v>8</v>
      </c>
    </row>
    <row r="18" spans="5:5" x14ac:dyDescent="0.25">
      <c r="E18" s="6" t="s">
        <v>9</v>
      </c>
    </row>
    <row r="19" spans="5:5" x14ac:dyDescent="0.25">
      <c r="E19" s="4"/>
    </row>
    <row r="20" spans="5:5" ht="30" x14ac:dyDescent="0.25">
      <c r="E20" s="4" t="s">
        <v>10</v>
      </c>
    </row>
    <row r="21" spans="5:5" ht="15.75" customHeight="1" x14ac:dyDescent="0.25"/>
    <row r="22" spans="5:5" ht="15.75" customHeight="1" x14ac:dyDescent="0.25"/>
    <row r="23" spans="5:5" ht="15.75" customHeight="1" x14ac:dyDescent="0.25"/>
    <row r="24" spans="5:5" ht="15.75" customHeight="1" x14ac:dyDescent="0.25"/>
    <row r="25" spans="5:5" ht="15.75" customHeight="1" x14ac:dyDescent="0.25"/>
    <row r="26" spans="5:5" ht="15.75" customHeight="1" x14ac:dyDescent="0.25"/>
    <row r="27" spans="5:5" ht="15.75" customHeight="1" x14ac:dyDescent="0.25"/>
    <row r="28" spans="5:5" ht="15.75" customHeight="1" x14ac:dyDescent="0.25"/>
    <row r="29" spans="5:5" ht="15.75" customHeight="1" x14ac:dyDescent="0.25"/>
    <row r="30" spans="5:5" ht="15.75" customHeight="1" x14ac:dyDescent="0.25"/>
    <row r="31" spans="5:5" ht="15.75" customHeight="1" x14ac:dyDescent="0.25"/>
    <row r="32" spans="5: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defaultColWidth="14.42578125" defaultRowHeight="15" customHeight="1" x14ac:dyDescent="0.25"/>
  <cols>
    <col min="1" max="1" width="13.140625" customWidth="1"/>
    <col min="2" max="2" width="16.28515625" customWidth="1"/>
    <col min="3" max="3" width="11.28515625" customWidth="1"/>
    <col min="4" max="4" width="8" customWidth="1"/>
    <col min="5" max="5" width="11.28515625" customWidth="1"/>
    <col min="6" max="6" width="5" customWidth="1"/>
    <col min="7" max="26" width="8.7109375" customWidth="1"/>
  </cols>
  <sheetData>
    <row r="3" spans="1:3" x14ac:dyDescent="0.25">
      <c r="A3" s="13" t="s">
        <v>69</v>
      </c>
      <c r="B3" s="13" t="s">
        <v>85</v>
      </c>
    </row>
    <row r="4" spans="1:3" x14ac:dyDescent="0.25">
      <c r="A4" s="13" t="s">
        <v>83</v>
      </c>
      <c r="B4" s="10" t="s">
        <v>86</v>
      </c>
      <c r="C4" s="10" t="s">
        <v>71</v>
      </c>
    </row>
    <row r="5" spans="1:3" x14ac:dyDescent="0.25">
      <c r="A5" s="14" t="s">
        <v>24</v>
      </c>
      <c r="B5" s="10">
        <v>1054.82</v>
      </c>
      <c r="C5" s="10">
        <v>1054.82</v>
      </c>
    </row>
    <row r="6" spans="1:3" x14ac:dyDescent="0.25">
      <c r="A6" s="14" t="s">
        <v>32</v>
      </c>
      <c r="B6" s="10">
        <v>-22.59</v>
      </c>
      <c r="C6" s="10">
        <v>-22.59</v>
      </c>
    </row>
    <row r="7" spans="1:3" x14ac:dyDescent="0.25">
      <c r="A7" s="14" t="s">
        <v>71</v>
      </c>
      <c r="B7" s="10">
        <v>1032.23</v>
      </c>
      <c r="C7" s="10">
        <v>1032.23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defaultColWidth="14.42578125" defaultRowHeight="15" customHeight="1" x14ac:dyDescent="0.25"/>
  <cols>
    <col min="1" max="1" width="13" customWidth="1"/>
    <col min="2" max="2" width="11.28515625" customWidth="1"/>
    <col min="3" max="26" width="8.7109375" customWidth="1"/>
  </cols>
  <sheetData>
    <row r="3" spans="1:2" x14ac:dyDescent="0.25">
      <c r="A3" s="13" t="s">
        <v>83</v>
      </c>
      <c r="B3" s="10" t="s">
        <v>68</v>
      </c>
    </row>
    <row r="4" spans="1:2" x14ac:dyDescent="0.25">
      <c r="A4" s="14" t="s">
        <v>42</v>
      </c>
      <c r="B4" s="10">
        <v>183.72</v>
      </c>
    </row>
    <row r="5" spans="1:2" x14ac:dyDescent="0.25">
      <c r="A5" s="14" t="s">
        <v>35</v>
      </c>
      <c r="B5" s="10">
        <v>261.54000000000002</v>
      </c>
    </row>
    <row r="6" spans="1:2" x14ac:dyDescent="0.25">
      <c r="A6" s="14" t="s">
        <v>25</v>
      </c>
      <c r="B6" s="10">
        <v>13178.6515</v>
      </c>
    </row>
    <row r="7" spans="1:2" x14ac:dyDescent="0.25">
      <c r="A7" s="14" t="s">
        <v>47</v>
      </c>
      <c r="B7" s="10">
        <v>14537.448999999999</v>
      </c>
    </row>
    <row r="8" spans="1:2" x14ac:dyDescent="0.25">
      <c r="A8" s="14" t="s">
        <v>71</v>
      </c>
      <c r="B8" s="10">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A27" sqref="A27"/>
    </sheetView>
  </sheetViews>
  <sheetFormatPr defaultColWidth="14.42578125" defaultRowHeight="15" customHeight="1" x14ac:dyDescent="0.25"/>
  <cols>
    <col min="1" max="1" width="27.5703125" customWidth="1"/>
    <col min="2" max="2" width="19.28515625" customWidth="1"/>
    <col min="3" max="3" width="27.42578125" customWidth="1"/>
    <col min="4" max="4" width="25" customWidth="1"/>
    <col min="5" max="5" width="12.42578125" customWidth="1"/>
    <col min="6" max="6" width="14.85546875" customWidth="1"/>
    <col min="7" max="7" width="10.7109375" customWidth="1"/>
    <col min="8" max="8" width="9.85546875" customWidth="1"/>
    <col min="9" max="9" width="18.28515625" customWidth="1"/>
    <col min="10" max="10" width="12" customWidth="1"/>
    <col min="11" max="26" width="8.7109375" customWidth="1"/>
  </cols>
  <sheetData>
    <row r="1" spans="1:10" x14ac:dyDescent="0.25">
      <c r="A1" s="16" t="s">
        <v>11</v>
      </c>
      <c r="B1" s="16" t="s">
        <v>12</v>
      </c>
      <c r="C1" s="16" t="s">
        <v>13</v>
      </c>
      <c r="D1" s="16" t="s">
        <v>14</v>
      </c>
      <c r="E1" s="9" t="s">
        <v>15</v>
      </c>
      <c r="F1" s="16" t="s">
        <v>16</v>
      </c>
      <c r="G1" s="16" t="s">
        <v>17</v>
      </c>
      <c r="H1" s="16" t="s">
        <v>18</v>
      </c>
      <c r="I1" s="16" t="s">
        <v>19</v>
      </c>
      <c r="J1" s="16" t="s">
        <v>20</v>
      </c>
    </row>
    <row r="2" spans="1:10" x14ac:dyDescent="0.25">
      <c r="A2" s="15" t="s">
        <v>21</v>
      </c>
      <c r="B2" s="15" t="s">
        <v>22</v>
      </c>
      <c r="C2" s="15">
        <v>2</v>
      </c>
      <c r="D2" s="15">
        <v>6.93</v>
      </c>
      <c r="E2" s="15">
        <v>0.01</v>
      </c>
      <c r="F2" s="15" t="s">
        <v>23</v>
      </c>
      <c r="G2" s="15">
        <v>-4.6399999999999997</v>
      </c>
      <c r="H2" s="15" t="s">
        <v>24</v>
      </c>
      <c r="I2" s="15" t="s">
        <v>25</v>
      </c>
      <c r="J2" s="17">
        <v>39935</v>
      </c>
    </row>
    <row r="3" spans="1:10" x14ac:dyDescent="0.25">
      <c r="A3" s="15" t="s">
        <v>26</v>
      </c>
      <c r="B3" s="15" t="s">
        <v>27</v>
      </c>
      <c r="C3" s="15">
        <v>3</v>
      </c>
      <c r="D3" s="15">
        <v>461.89</v>
      </c>
      <c r="E3" s="15">
        <v>0.05</v>
      </c>
      <c r="F3" s="15" t="s">
        <v>28</v>
      </c>
      <c r="G3" s="15">
        <v>-309.82</v>
      </c>
      <c r="H3" s="15" t="s">
        <v>29</v>
      </c>
      <c r="I3" s="15" t="s">
        <v>25</v>
      </c>
      <c r="J3" s="17">
        <v>39939</v>
      </c>
    </row>
    <row r="4" spans="1:10" x14ac:dyDescent="0.25">
      <c r="A4" s="15" t="s">
        <v>30</v>
      </c>
      <c r="B4" s="15" t="s">
        <v>31</v>
      </c>
      <c r="C4" s="15">
        <v>4</v>
      </c>
      <c r="D4" s="15">
        <v>32.72</v>
      </c>
      <c r="E4" s="15">
        <v>0.09</v>
      </c>
      <c r="F4" s="15" t="s">
        <v>23</v>
      </c>
      <c r="G4" s="15">
        <v>-22.59</v>
      </c>
      <c r="H4" s="15" t="s">
        <v>32</v>
      </c>
      <c r="I4" s="15" t="s">
        <v>25</v>
      </c>
      <c r="J4" s="17">
        <v>41068</v>
      </c>
    </row>
    <row r="5" spans="1:10" x14ac:dyDescent="0.25">
      <c r="A5" s="15" t="s">
        <v>33</v>
      </c>
      <c r="B5" s="15" t="s">
        <v>31</v>
      </c>
      <c r="C5" s="15">
        <v>6</v>
      </c>
      <c r="D5" s="15">
        <v>261.54000000000002</v>
      </c>
      <c r="E5" s="15">
        <v>0.04</v>
      </c>
      <c r="F5" s="15" t="s">
        <v>23</v>
      </c>
      <c r="G5" s="15">
        <v>-213.25</v>
      </c>
      <c r="H5" s="15" t="s">
        <v>34</v>
      </c>
      <c r="I5" s="15" t="s">
        <v>35</v>
      </c>
      <c r="J5" s="17">
        <v>39928</v>
      </c>
    </row>
    <row r="6" spans="1:10" x14ac:dyDescent="0.25">
      <c r="A6" s="15" t="s">
        <v>36</v>
      </c>
      <c r="B6" s="15" t="s">
        <v>22</v>
      </c>
      <c r="C6" s="15">
        <v>14</v>
      </c>
      <c r="D6" s="15">
        <v>1892.848</v>
      </c>
      <c r="E6" s="15">
        <v>0.01</v>
      </c>
      <c r="F6" s="15" t="s">
        <v>23</v>
      </c>
      <c r="G6" s="15">
        <v>48.99</v>
      </c>
      <c r="H6" s="15" t="s">
        <v>24</v>
      </c>
      <c r="I6" s="15" t="s">
        <v>25</v>
      </c>
      <c r="J6" s="17">
        <v>39926</v>
      </c>
    </row>
    <row r="7" spans="1:10" x14ac:dyDescent="0.25">
      <c r="A7" s="15" t="s">
        <v>37</v>
      </c>
      <c r="B7" s="15" t="s">
        <v>27</v>
      </c>
      <c r="C7" s="15">
        <v>15</v>
      </c>
      <c r="D7" s="15">
        <v>140.56</v>
      </c>
      <c r="E7" s="15">
        <v>0.04</v>
      </c>
      <c r="F7" s="15" t="s">
        <v>23</v>
      </c>
      <c r="G7" s="15">
        <v>-128.38</v>
      </c>
      <c r="H7" s="15" t="s">
        <v>29</v>
      </c>
      <c r="I7" s="15" t="s">
        <v>25</v>
      </c>
      <c r="J7" s="17">
        <v>39932</v>
      </c>
    </row>
    <row r="8" spans="1:10" x14ac:dyDescent="0.25">
      <c r="A8" s="15" t="s">
        <v>37</v>
      </c>
      <c r="B8" s="15" t="s">
        <v>27</v>
      </c>
      <c r="C8" s="15">
        <v>23</v>
      </c>
      <c r="D8" s="15">
        <v>160.23349999999999</v>
      </c>
      <c r="E8" s="15">
        <v>0.04</v>
      </c>
      <c r="F8" s="15" t="s">
        <v>23</v>
      </c>
      <c r="G8" s="15">
        <v>-85.13</v>
      </c>
      <c r="H8" s="15" t="s">
        <v>24</v>
      </c>
      <c r="I8" s="15" t="s">
        <v>25</v>
      </c>
      <c r="J8" s="17">
        <v>39931</v>
      </c>
    </row>
    <row r="9" spans="1:10" x14ac:dyDescent="0.25">
      <c r="A9" s="15" t="s">
        <v>37</v>
      </c>
      <c r="B9" s="15" t="s">
        <v>27</v>
      </c>
      <c r="C9" s="15">
        <v>24</v>
      </c>
      <c r="D9" s="15">
        <v>1761.4</v>
      </c>
      <c r="E9" s="15">
        <v>0.09</v>
      </c>
      <c r="F9" s="15" t="s">
        <v>38</v>
      </c>
      <c r="G9" s="15">
        <v>-1748.56</v>
      </c>
      <c r="H9" s="15" t="s">
        <v>24</v>
      </c>
      <c r="I9" s="15" t="s">
        <v>25</v>
      </c>
      <c r="J9" s="17">
        <v>39930</v>
      </c>
    </row>
    <row r="10" spans="1:10" x14ac:dyDescent="0.25">
      <c r="A10" s="15" t="s">
        <v>37</v>
      </c>
      <c r="B10" s="15" t="s">
        <v>27</v>
      </c>
      <c r="C10" s="15">
        <v>26</v>
      </c>
      <c r="D10" s="15">
        <v>2808.08</v>
      </c>
      <c r="E10" s="15">
        <v>7.0000000000000007E-2</v>
      </c>
      <c r="F10" s="15" t="s">
        <v>23</v>
      </c>
      <c r="G10" s="15">
        <v>1054.82</v>
      </c>
      <c r="H10" s="15" t="s">
        <v>24</v>
      </c>
      <c r="I10" s="15" t="s">
        <v>25</v>
      </c>
      <c r="J10" s="17">
        <v>41025</v>
      </c>
    </row>
    <row r="11" spans="1:10" x14ac:dyDescent="0.25">
      <c r="A11" s="15" t="s">
        <v>39</v>
      </c>
      <c r="B11" s="15" t="s">
        <v>40</v>
      </c>
      <c r="C11" s="15">
        <v>26</v>
      </c>
      <c r="D11" s="15">
        <v>75.569999999999993</v>
      </c>
      <c r="E11" s="15">
        <v>0.03</v>
      </c>
      <c r="F11" s="15" t="s">
        <v>23</v>
      </c>
      <c r="G11" s="15">
        <v>28.24</v>
      </c>
      <c r="H11" s="15" t="s">
        <v>41</v>
      </c>
      <c r="I11" s="15" t="s">
        <v>42</v>
      </c>
      <c r="J11" s="17">
        <v>39936</v>
      </c>
    </row>
    <row r="12" spans="1:10" x14ac:dyDescent="0.25">
      <c r="A12" s="15" t="s">
        <v>43</v>
      </c>
      <c r="B12" s="15" t="s">
        <v>22</v>
      </c>
      <c r="C12" s="15">
        <v>28</v>
      </c>
      <c r="D12" s="15">
        <v>51.53</v>
      </c>
      <c r="E12" s="15">
        <v>0.03</v>
      </c>
      <c r="F12" s="15" t="s">
        <v>28</v>
      </c>
      <c r="G12" s="15">
        <v>0.35</v>
      </c>
      <c r="H12" s="15" t="s">
        <v>29</v>
      </c>
      <c r="I12" s="15" t="s">
        <v>25</v>
      </c>
      <c r="J12" s="17">
        <v>40307</v>
      </c>
    </row>
    <row r="13" spans="1:10" x14ac:dyDescent="0.25">
      <c r="A13" s="15" t="s">
        <v>26</v>
      </c>
      <c r="B13" s="15" t="s">
        <v>27</v>
      </c>
      <c r="C13" s="15">
        <v>29</v>
      </c>
      <c r="D13" s="15">
        <v>575.11</v>
      </c>
      <c r="E13" s="15">
        <v>0.02</v>
      </c>
      <c r="F13" s="15" t="s">
        <v>23</v>
      </c>
      <c r="G13" s="15">
        <v>71.75</v>
      </c>
      <c r="H13" s="15" t="s">
        <v>29</v>
      </c>
      <c r="I13" s="15" t="s">
        <v>25</v>
      </c>
      <c r="J13" s="17">
        <v>39938</v>
      </c>
    </row>
    <row r="14" spans="1:10" x14ac:dyDescent="0.25">
      <c r="A14" s="15" t="s">
        <v>36</v>
      </c>
      <c r="B14" s="15" t="s">
        <v>22</v>
      </c>
      <c r="C14" s="15">
        <v>30</v>
      </c>
      <c r="D14" s="15">
        <v>288.56</v>
      </c>
      <c r="E14" s="15">
        <v>0.03</v>
      </c>
      <c r="F14" s="15" t="s">
        <v>23</v>
      </c>
      <c r="G14" s="15">
        <v>60.72</v>
      </c>
      <c r="H14" s="15" t="s">
        <v>24</v>
      </c>
      <c r="I14" s="15" t="s">
        <v>25</v>
      </c>
      <c r="J14" s="17">
        <v>39562</v>
      </c>
    </row>
    <row r="15" spans="1:10" x14ac:dyDescent="0.25">
      <c r="A15" s="15" t="s">
        <v>44</v>
      </c>
      <c r="B15" s="15" t="s">
        <v>45</v>
      </c>
      <c r="C15" s="15">
        <v>32</v>
      </c>
      <c r="D15" s="15">
        <v>3812.73</v>
      </c>
      <c r="E15" s="15">
        <v>0.02</v>
      </c>
      <c r="F15" s="15" t="s">
        <v>23</v>
      </c>
      <c r="G15" s="15">
        <v>1470.3</v>
      </c>
      <c r="H15" s="15" t="s">
        <v>32</v>
      </c>
      <c r="I15" s="15" t="s">
        <v>25</v>
      </c>
      <c r="J15" s="17">
        <v>39934</v>
      </c>
    </row>
    <row r="16" spans="1:10" x14ac:dyDescent="0.25">
      <c r="A16" s="15" t="s">
        <v>46</v>
      </c>
      <c r="B16" s="15" t="s">
        <v>27</v>
      </c>
      <c r="C16" s="15">
        <v>37</v>
      </c>
      <c r="D16" s="15">
        <v>4158.1234999999997</v>
      </c>
      <c r="E16" s="15">
        <v>0.01</v>
      </c>
      <c r="F16" s="15" t="s">
        <v>23</v>
      </c>
      <c r="G16" s="15">
        <v>1228.8900000000001</v>
      </c>
      <c r="H16" s="15" t="s">
        <v>29</v>
      </c>
      <c r="I16" s="15" t="s">
        <v>47</v>
      </c>
      <c r="J16" s="17">
        <v>40663</v>
      </c>
    </row>
    <row r="17" spans="1:10" x14ac:dyDescent="0.25">
      <c r="A17" s="15" t="s">
        <v>48</v>
      </c>
      <c r="B17" s="15" t="s">
        <v>31</v>
      </c>
      <c r="C17" s="15">
        <v>41</v>
      </c>
      <c r="D17" s="15">
        <v>108.15</v>
      </c>
      <c r="E17" s="15">
        <v>0.09</v>
      </c>
      <c r="F17" s="15" t="s">
        <v>23</v>
      </c>
      <c r="G17" s="15">
        <v>7.57</v>
      </c>
      <c r="H17" s="15" t="s">
        <v>24</v>
      </c>
      <c r="I17" s="15" t="s">
        <v>42</v>
      </c>
      <c r="J17" s="17">
        <v>39937</v>
      </c>
    </row>
    <row r="18" spans="1:10" x14ac:dyDescent="0.25">
      <c r="A18" s="15" t="s">
        <v>43</v>
      </c>
      <c r="B18" s="15" t="s">
        <v>22</v>
      </c>
      <c r="C18" s="15">
        <v>42</v>
      </c>
      <c r="D18" s="15">
        <v>1186.06</v>
      </c>
      <c r="E18" s="15">
        <v>0.09</v>
      </c>
      <c r="F18" s="15" t="s">
        <v>23</v>
      </c>
      <c r="G18" s="15">
        <v>511.69</v>
      </c>
      <c r="H18" s="15" t="s">
        <v>29</v>
      </c>
      <c r="I18" s="15" t="s">
        <v>25</v>
      </c>
      <c r="J18" s="17">
        <v>40671</v>
      </c>
    </row>
    <row r="19" spans="1:10" x14ac:dyDescent="0.25">
      <c r="A19" s="15" t="s">
        <v>49</v>
      </c>
      <c r="B19" s="15" t="s">
        <v>45</v>
      </c>
      <c r="C19" s="15">
        <v>46</v>
      </c>
      <c r="D19" s="15">
        <v>2484.7455</v>
      </c>
      <c r="E19" s="15">
        <v>0.1</v>
      </c>
      <c r="F19" s="15" t="s">
        <v>23</v>
      </c>
      <c r="G19" s="15">
        <v>657.48</v>
      </c>
      <c r="H19" s="15" t="s">
        <v>24</v>
      </c>
      <c r="I19" s="15" t="s">
        <v>47</v>
      </c>
      <c r="J19" s="17">
        <v>39940</v>
      </c>
    </row>
    <row r="20" spans="1:10" x14ac:dyDescent="0.25">
      <c r="A20" s="15" t="s">
        <v>50</v>
      </c>
      <c r="B20" s="15" t="s">
        <v>31</v>
      </c>
      <c r="C20" s="15">
        <v>46</v>
      </c>
      <c r="D20" s="15">
        <v>7804.53</v>
      </c>
      <c r="E20" s="15">
        <v>0.05</v>
      </c>
      <c r="F20" s="15" t="s">
        <v>23</v>
      </c>
      <c r="G20" s="15">
        <v>2057.17</v>
      </c>
      <c r="H20" s="15" t="s">
        <v>51</v>
      </c>
      <c r="I20" s="15" t="s">
        <v>47</v>
      </c>
      <c r="J20" s="17">
        <v>40887</v>
      </c>
    </row>
    <row r="21" spans="1:10" ht="15.75" customHeight="1" x14ac:dyDescent="0.25">
      <c r="A21" s="15" t="s">
        <v>50</v>
      </c>
      <c r="B21" s="15" t="s">
        <v>31</v>
      </c>
      <c r="C21" s="15">
        <v>48</v>
      </c>
      <c r="D21" s="15">
        <v>90.05</v>
      </c>
      <c r="E21" s="15">
        <v>0.03</v>
      </c>
      <c r="F21" s="15" t="s">
        <v>23</v>
      </c>
      <c r="G21" s="15">
        <v>-107</v>
      </c>
      <c r="H21" s="15" t="s">
        <v>51</v>
      </c>
      <c r="I21" s="15" t="s">
        <v>47</v>
      </c>
      <c r="J21" s="17">
        <v>40828</v>
      </c>
    </row>
    <row r="22" spans="1:10" ht="15.75" customHeight="1" x14ac:dyDescent="0.25"/>
    <row r="23" spans="1:10" ht="15.75" customHeight="1" x14ac:dyDescent="0.25"/>
    <row r="24" spans="1:10" ht="15.75" customHeight="1" x14ac:dyDescent="0.25">
      <c r="A24" s="21" t="s">
        <v>52</v>
      </c>
      <c r="C24" s="20" t="s">
        <v>53</v>
      </c>
      <c r="D24" s="21" t="s">
        <v>19</v>
      </c>
    </row>
    <row r="25" spans="1:10" ht="15.75" customHeight="1" x14ac:dyDescent="0.25">
      <c r="A25" s="23" t="s">
        <v>54</v>
      </c>
      <c r="C25" s="22" t="s">
        <v>55</v>
      </c>
      <c r="D25" s="22" t="str">
        <f>VLOOKUP(C25,Table_1[#All],9,0)</f>
        <v>Small Business</v>
      </c>
    </row>
    <row r="26" spans="1:10" ht="15.75" customHeight="1" x14ac:dyDescent="0.25"/>
    <row r="27" spans="1:10" ht="15.75" customHeight="1" x14ac:dyDescent="0.25">
      <c r="B27" s="10"/>
    </row>
    <row r="28" spans="1:10" ht="15.75" customHeight="1" x14ac:dyDescent="0.25">
      <c r="A28" s="10"/>
      <c r="B28" s="18"/>
    </row>
    <row r="29" spans="1:10" ht="15.75" customHeight="1" x14ac:dyDescent="0.25">
      <c r="A29" s="21" t="s">
        <v>56</v>
      </c>
      <c r="C29" s="20" t="s">
        <v>53</v>
      </c>
      <c r="D29" s="20" t="s">
        <v>20</v>
      </c>
      <c r="E29" s="20" t="s">
        <v>14</v>
      </c>
    </row>
    <row r="30" spans="1:10" ht="15.75" customHeight="1" x14ac:dyDescent="0.25">
      <c r="C30" s="19" t="s">
        <v>49</v>
      </c>
      <c r="D30" s="19">
        <f>VLOOKUP(C30,Table_1[#All],10,0)</f>
        <v>39940</v>
      </c>
      <c r="E30">
        <f>VLOOKUP(C30,Table_1[#All],4,0)</f>
        <v>2484.7455</v>
      </c>
    </row>
    <row r="31" spans="1:10" ht="15.75" customHeight="1" x14ac:dyDescent="0.25"/>
    <row r="32" spans="1:10" ht="15.75" customHeight="1" x14ac:dyDescent="0.25"/>
    <row r="33" spans="1:4" ht="15.75" customHeight="1" x14ac:dyDescent="0.25"/>
    <row r="34" spans="1:4" ht="15.75" customHeight="1" x14ac:dyDescent="0.25">
      <c r="A34" s="20" t="s">
        <v>57</v>
      </c>
      <c r="C34" s="20" t="s">
        <v>58</v>
      </c>
      <c r="D34" s="20" t="s">
        <v>59</v>
      </c>
    </row>
    <row r="35" spans="1:4" ht="15.75" customHeight="1" x14ac:dyDescent="0.25">
      <c r="C35" s="22">
        <v>4158.1234999999997</v>
      </c>
      <c r="D35" s="22" t="str">
        <f>_xlfn.XLOOKUP(C35,D:D,A:A)</f>
        <v>Keith Dawkins</v>
      </c>
    </row>
    <row r="36" spans="1:4" ht="15.75" customHeight="1" x14ac:dyDescent="0.25"/>
    <row r="37" spans="1:4" ht="15.75" customHeight="1" x14ac:dyDescent="0.25"/>
    <row r="38" spans="1:4" ht="15.75" customHeight="1" x14ac:dyDescent="0.25">
      <c r="A38" s="20" t="s">
        <v>60</v>
      </c>
      <c r="C38" s="20" t="s">
        <v>18</v>
      </c>
      <c r="D38" s="20" t="s">
        <v>59</v>
      </c>
    </row>
    <row r="39" spans="1:4" ht="15.75" customHeight="1" x14ac:dyDescent="0.25">
      <c r="C39" s="22" t="s">
        <v>41</v>
      </c>
      <c r="D39" s="22" t="str">
        <f>_xlfn.XLOOKUP(C39,H:H,A:A)</f>
        <v>Craig Yedwab</v>
      </c>
    </row>
    <row r="40" spans="1:4" ht="15.75" customHeight="1" x14ac:dyDescent="0.25"/>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F5" sqref="F5"/>
    </sheetView>
  </sheetViews>
  <sheetFormatPr defaultColWidth="14.42578125" defaultRowHeight="15" customHeight="1" x14ac:dyDescent="0.25"/>
  <cols>
    <col min="1" max="1" width="10.140625" customWidth="1"/>
    <col min="2" max="26" width="8.7109375" customWidth="1"/>
  </cols>
  <sheetData>
    <row r="1" spans="1:1" x14ac:dyDescent="0.25">
      <c r="A1" s="11" t="s">
        <v>61</v>
      </c>
    </row>
    <row r="2" spans="1:1" x14ac:dyDescent="0.25">
      <c r="A2" s="10" t="s">
        <v>62</v>
      </c>
    </row>
    <row r="3" spans="1:1" x14ac:dyDescent="0.25">
      <c r="A3" s="10" t="s">
        <v>63</v>
      </c>
    </row>
    <row r="4" spans="1:1" x14ac:dyDescent="0.25">
      <c r="A4" s="10" t="s">
        <v>64</v>
      </c>
    </row>
    <row r="5" spans="1:1" x14ac:dyDescent="0.25">
      <c r="A5" s="10" t="s">
        <v>65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6754-B0DB-4981-BE35-3BA95891EE37}">
  <dimension ref="A1:J23"/>
  <sheetViews>
    <sheetView workbookViewId="0"/>
  </sheetViews>
  <sheetFormatPr defaultRowHeight="15" x14ac:dyDescent="0.25"/>
  <cols>
    <col min="1" max="1" width="21" bestFit="1" customWidth="1"/>
    <col min="2" max="2" width="15.140625" bestFit="1" customWidth="1"/>
    <col min="3" max="3" width="16.28515625" bestFit="1" customWidth="1"/>
    <col min="5" max="5" width="10.85546875" bestFit="1" customWidth="1"/>
    <col min="6" max="6" width="13.28515625" bestFit="1" customWidth="1"/>
    <col min="9" max="9" width="19.85546875" bestFit="1" customWidth="1"/>
    <col min="10" max="10" width="11.140625" bestFit="1" customWidth="1"/>
  </cols>
  <sheetData>
    <row r="1" spans="1:10" x14ac:dyDescent="0.25">
      <c r="A1" s="25" t="s">
        <v>66</v>
      </c>
    </row>
    <row r="3" spans="1:10" x14ac:dyDescent="0.25">
      <c r="A3" t="s">
        <v>11</v>
      </c>
      <c r="B3" t="s">
        <v>12</v>
      </c>
      <c r="C3" t="s">
        <v>13</v>
      </c>
      <c r="D3" t="s">
        <v>14</v>
      </c>
      <c r="E3" t="s">
        <v>15</v>
      </c>
      <c r="F3" t="s">
        <v>16</v>
      </c>
      <c r="G3" t="s">
        <v>17</v>
      </c>
      <c r="H3" t="s">
        <v>18</v>
      </c>
      <c r="I3" t="s">
        <v>19</v>
      </c>
      <c r="J3" t="s">
        <v>20</v>
      </c>
    </row>
    <row r="4" spans="1:10" x14ac:dyDescent="0.25">
      <c r="A4" t="s">
        <v>21</v>
      </c>
      <c r="B4" t="s">
        <v>22</v>
      </c>
      <c r="C4">
        <v>2</v>
      </c>
      <c r="D4">
        <v>6.93</v>
      </c>
      <c r="E4">
        <v>0.01</v>
      </c>
      <c r="F4" t="s">
        <v>23</v>
      </c>
      <c r="G4">
        <v>-4.6399999999999997</v>
      </c>
      <c r="H4" t="s">
        <v>24</v>
      </c>
      <c r="I4" t="s">
        <v>25</v>
      </c>
      <c r="J4" s="24">
        <v>39935</v>
      </c>
    </row>
    <row r="5" spans="1:10" x14ac:dyDescent="0.25">
      <c r="A5" t="s">
        <v>26</v>
      </c>
      <c r="B5" t="s">
        <v>27</v>
      </c>
      <c r="C5">
        <v>3</v>
      </c>
      <c r="D5">
        <v>461.89</v>
      </c>
      <c r="E5">
        <v>0.05</v>
      </c>
      <c r="F5" t="s">
        <v>28</v>
      </c>
      <c r="G5">
        <v>-309.82</v>
      </c>
      <c r="H5" t="s">
        <v>29</v>
      </c>
      <c r="I5" t="s">
        <v>25</v>
      </c>
      <c r="J5" s="24">
        <v>39939</v>
      </c>
    </row>
    <row r="6" spans="1:10" x14ac:dyDescent="0.25">
      <c r="A6" t="s">
        <v>30</v>
      </c>
      <c r="B6" t="s">
        <v>31</v>
      </c>
      <c r="C6">
        <v>4</v>
      </c>
      <c r="D6">
        <v>32.72</v>
      </c>
      <c r="E6">
        <v>0.09</v>
      </c>
      <c r="F6" t="s">
        <v>23</v>
      </c>
      <c r="G6">
        <v>-22.59</v>
      </c>
      <c r="H6" t="s">
        <v>32</v>
      </c>
      <c r="I6" t="s">
        <v>25</v>
      </c>
      <c r="J6" s="24">
        <v>41068</v>
      </c>
    </row>
    <row r="7" spans="1:10" x14ac:dyDescent="0.25">
      <c r="A7" t="s">
        <v>33</v>
      </c>
      <c r="B7" t="s">
        <v>31</v>
      </c>
      <c r="C7">
        <v>6</v>
      </c>
      <c r="D7">
        <v>261.54000000000002</v>
      </c>
      <c r="E7">
        <v>0.04</v>
      </c>
      <c r="F7" t="s">
        <v>23</v>
      </c>
      <c r="G7">
        <v>-213.25</v>
      </c>
      <c r="H7" t="s">
        <v>34</v>
      </c>
      <c r="I7" t="s">
        <v>35</v>
      </c>
      <c r="J7" s="24">
        <v>39928</v>
      </c>
    </row>
    <row r="8" spans="1:10" x14ac:dyDescent="0.25">
      <c r="A8" t="s">
        <v>36</v>
      </c>
      <c r="B8" t="s">
        <v>22</v>
      </c>
      <c r="C8">
        <v>14</v>
      </c>
      <c r="D8">
        <v>1892.848</v>
      </c>
      <c r="E8">
        <v>0.01</v>
      </c>
      <c r="F8" t="s">
        <v>23</v>
      </c>
      <c r="G8">
        <v>48.99</v>
      </c>
      <c r="H8" t="s">
        <v>24</v>
      </c>
      <c r="I8" t="s">
        <v>25</v>
      </c>
      <c r="J8" s="24">
        <v>39926</v>
      </c>
    </row>
    <row r="9" spans="1:10" x14ac:dyDescent="0.25">
      <c r="A9" t="s">
        <v>37</v>
      </c>
      <c r="B9" t="s">
        <v>27</v>
      </c>
      <c r="C9">
        <v>15</v>
      </c>
      <c r="D9">
        <v>140.56</v>
      </c>
      <c r="E9">
        <v>0.04</v>
      </c>
      <c r="F9" t="s">
        <v>23</v>
      </c>
      <c r="G9">
        <v>-128.38</v>
      </c>
      <c r="H9" t="s">
        <v>29</v>
      </c>
      <c r="I9" t="s">
        <v>25</v>
      </c>
      <c r="J9" s="24">
        <v>39932</v>
      </c>
    </row>
    <row r="10" spans="1:10" x14ac:dyDescent="0.25">
      <c r="A10" t="s">
        <v>37</v>
      </c>
      <c r="B10" t="s">
        <v>27</v>
      </c>
      <c r="C10">
        <v>23</v>
      </c>
      <c r="D10">
        <v>160.23349999999999</v>
      </c>
      <c r="E10">
        <v>0.04</v>
      </c>
      <c r="F10" t="s">
        <v>23</v>
      </c>
      <c r="G10">
        <v>-85.13</v>
      </c>
      <c r="H10" t="s">
        <v>24</v>
      </c>
      <c r="I10" t="s">
        <v>25</v>
      </c>
      <c r="J10" s="24">
        <v>39931</v>
      </c>
    </row>
    <row r="11" spans="1:10" x14ac:dyDescent="0.25">
      <c r="A11" t="s">
        <v>37</v>
      </c>
      <c r="B11" t="s">
        <v>27</v>
      </c>
      <c r="C11">
        <v>24</v>
      </c>
      <c r="D11">
        <v>1761.4</v>
      </c>
      <c r="E11">
        <v>0.09</v>
      </c>
      <c r="F11" t="s">
        <v>38</v>
      </c>
      <c r="G11">
        <v>-1748.56</v>
      </c>
      <c r="H11" t="s">
        <v>24</v>
      </c>
      <c r="I11" t="s">
        <v>25</v>
      </c>
      <c r="J11" s="24">
        <v>39930</v>
      </c>
    </row>
    <row r="12" spans="1:10" x14ac:dyDescent="0.25">
      <c r="A12" t="s">
        <v>37</v>
      </c>
      <c r="B12" t="s">
        <v>27</v>
      </c>
      <c r="C12">
        <v>26</v>
      </c>
      <c r="D12">
        <v>2808.08</v>
      </c>
      <c r="E12">
        <v>7.0000000000000007E-2</v>
      </c>
      <c r="F12" t="s">
        <v>23</v>
      </c>
      <c r="G12">
        <v>1054.82</v>
      </c>
      <c r="H12" t="s">
        <v>24</v>
      </c>
      <c r="I12" t="s">
        <v>25</v>
      </c>
      <c r="J12" s="24">
        <v>41025</v>
      </c>
    </row>
    <row r="13" spans="1:10" x14ac:dyDescent="0.25">
      <c r="A13" t="s">
        <v>39</v>
      </c>
      <c r="B13" t="s">
        <v>40</v>
      </c>
      <c r="C13">
        <v>26</v>
      </c>
      <c r="D13">
        <v>75.569999999999993</v>
      </c>
      <c r="E13">
        <v>0.03</v>
      </c>
      <c r="F13" t="s">
        <v>23</v>
      </c>
      <c r="G13">
        <v>28.24</v>
      </c>
      <c r="H13" t="s">
        <v>41</v>
      </c>
      <c r="I13" t="s">
        <v>42</v>
      </c>
      <c r="J13" s="24">
        <v>39936</v>
      </c>
    </row>
    <row r="14" spans="1:10" x14ac:dyDescent="0.25">
      <c r="A14" t="s">
        <v>43</v>
      </c>
      <c r="B14" t="s">
        <v>22</v>
      </c>
      <c r="C14">
        <v>28</v>
      </c>
      <c r="D14">
        <v>51.53</v>
      </c>
      <c r="E14">
        <v>0.03</v>
      </c>
      <c r="F14" t="s">
        <v>28</v>
      </c>
      <c r="G14">
        <v>0.35</v>
      </c>
      <c r="H14" t="s">
        <v>29</v>
      </c>
      <c r="I14" t="s">
        <v>25</v>
      </c>
      <c r="J14" s="24">
        <v>40307</v>
      </c>
    </row>
    <row r="15" spans="1:10" x14ac:dyDescent="0.25">
      <c r="A15" t="s">
        <v>26</v>
      </c>
      <c r="B15" t="s">
        <v>27</v>
      </c>
      <c r="C15">
        <v>29</v>
      </c>
      <c r="D15">
        <v>575.11</v>
      </c>
      <c r="E15">
        <v>0.02</v>
      </c>
      <c r="F15" t="s">
        <v>23</v>
      </c>
      <c r="G15">
        <v>71.75</v>
      </c>
      <c r="H15" t="s">
        <v>29</v>
      </c>
      <c r="I15" t="s">
        <v>25</v>
      </c>
      <c r="J15" s="24">
        <v>39938</v>
      </c>
    </row>
    <row r="16" spans="1:10" x14ac:dyDescent="0.25">
      <c r="A16" t="s">
        <v>36</v>
      </c>
      <c r="B16" t="s">
        <v>22</v>
      </c>
      <c r="C16">
        <v>30</v>
      </c>
      <c r="D16">
        <v>288.56</v>
      </c>
      <c r="E16">
        <v>0.03</v>
      </c>
      <c r="F16" t="s">
        <v>23</v>
      </c>
      <c r="G16">
        <v>60.72</v>
      </c>
      <c r="H16" t="s">
        <v>24</v>
      </c>
      <c r="I16" t="s">
        <v>25</v>
      </c>
      <c r="J16" s="24">
        <v>39562</v>
      </c>
    </row>
    <row r="17" spans="1:10" x14ac:dyDescent="0.25">
      <c r="A17" t="s">
        <v>44</v>
      </c>
      <c r="B17" t="s">
        <v>45</v>
      </c>
      <c r="C17">
        <v>32</v>
      </c>
      <c r="D17">
        <v>3812.73</v>
      </c>
      <c r="E17">
        <v>0.02</v>
      </c>
      <c r="F17" t="s">
        <v>23</v>
      </c>
      <c r="G17">
        <v>1470.3</v>
      </c>
      <c r="H17" t="s">
        <v>32</v>
      </c>
      <c r="I17" t="s">
        <v>25</v>
      </c>
      <c r="J17" s="24">
        <v>39934</v>
      </c>
    </row>
    <row r="18" spans="1:10" x14ac:dyDescent="0.25">
      <c r="A18" t="s">
        <v>46</v>
      </c>
      <c r="B18" t="s">
        <v>27</v>
      </c>
      <c r="C18">
        <v>37</v>
      </c>
      <c r="D18">
        <v>4158.1234999999997</v>
      </c>
      <c r="E18">
        <v>0.01</v>
      </c>
      <c r="F18" t="s">
        <v>23</v>
      </c>
      <c r="G18">
        <v>1228.8900000000001</v>
      </c>
      <c r="H18" t="s">
        <v>29</v>
      </c>
      <c r="I18" t="s">
        <v>47</v>
      </c>
      <c r="J18" s="24">
        <v>40663</v>
      </c>
    </row>
    <row r="19" spans="1:10" x14ac:dyDescent="0.25">
      <c r="A19" t="s">
        <v>48</v>
      </c>
      <c r="B19" t="s">
        <v>31</v>
      </c>
      <c r="C19">
        <v>41</v>
      </c>
      <c r="D19">
        <v>108.15</v>
      </c>
      <c r="E19">
        <v>0.09</v>
      </c>
      <c r="F19" t="s">
        <v>23</v>
      </c>
      <c r="G19">
        <v>7.57</v>
      </c>
      <c r="H19" t="s">
        <v>24</v>
      </c>
      <c r="I19" t="s">
        <v>42</v>
      </c>
      <c r="J19" s="24">
        <v>39937</v>
      </c>
    </row>
    <row r="20" spans="1:10" x14ac:dyDescent="0.25">
      <c r="A20" t="s">
        <v>43</v>
      </c>
      <c r="B20" t="s">
        <v>22</v>
      </c>
      <c r="C20">
        <v>42</v>
      </c>
      <c r="D20">
        <v>1186.06</v>
      </c>
      <c r="E20">
        <v>0.09</v>
      </c>
      <c r="F20" t="s">
        <v>23</v>
      </c>
      <c r="G20">
        <v>511.69</v>
      </c>
      <c r="H20" t="s">
        <v>29</v>
      </c>
      <c r="I20" t="s">
        <v>25</v>
      </c>
      <c r="J20" s="24">
        <v>40671</v>
      </c>
    </row>
    <row r="21" spans="1:10" x14ac:dyDescent="0.25">
      <c r="A21" t="s">
        <v>49</v>
      </c>
      <c r="B21" t="s">
        <v>45</v>
      </c>
      <c r="C21">
        <v>46</v>
      </c>
      <c r="D21">
        <v>2484.7455</v>
      </c>
      <c r="E21">
        <v>0.1</v>
      </c>
      <c r="F21" t="s">
        <v>23</v>
      </c>
      <c r="G21">
        <v>657.48</v>
      </c>
      <c r="H21" t="s">
        <v>24</v>
      </c>
      <c r="I21" t="s">
        <v>47</v>
      </c>
      <c r="J21" s="24">
        <v>39940</v>
      </c>
    </row>
    <row r="22" spans="1:10" x14ac:dyDescent="0.25">
      <c r="A22" t="s">
        <v>50</v>
      </c>
      <c r="B22" t="s">
        <v>31</v>
      </c>
      <c r="C22">
        <v>46</v>
      </c>
      <c r="D22">
        <v>7804.53</v>
      </c>
      <c r="E22">
        <v>0.05</v>
      </c>
      <c r="F22" t="s">
        <v>23</v>
      </c>
      <c r="G22">
        <v>2057.17</v>
      </c>
      <c r="H22" t="s">
        <v>51</v>
      </c>
      <c r="I22" t="s">
        <v>47</v>
      </c>
      <c r="J22" s="24">
        <v>40887</v>
      </c>
    </row>
    <row r="23" spans="1:10" x14ac:dyDescent="0.25">
      <c r="A23" t="s">
        <v>50</v>
      </c>
      <c r="B23" t="s">
        <v>31</v>
      </c>
      <c r="C23">
        <v>48</v>
      </c>
      <c r="D23">
        <v>90.05</v>
      </c>
      <c r="E23">
        <v>0.03</v>
      </c>
      <c r="F23" t="s">
        <v>23</v>
      </c>
      <c r="G23">
        <v>-107</v>
      </c>
      <c r="H23" t="s">
        <v>51</v>
      </c>
      <c r="I23" t="s">
        <v>47</v>
      </c>
      <c r="J23" s="24">
        <v>40828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topLeftCell="I20" workbookViewId="0">
      <selection activeCell="T22" sqref="T22"/>
    </sheetView>
  </sheetViews>
  <sheetFormatPr defaultColWidth="14.42578125" defaultRowHeight="15" customHeight="1" x14ac:dyDescent="0.25"/>
  <cols>
    <col min="1" max="1" width="15.7109375" style="22" customWidth="1"/>
    <col min="2" max="2" width="16.140625" style="22" customWidth="1"/>
    <col min="3" max="3" width="17.5703125" style="22" customWidth="1"/>
    <col min="4" max="4" width="21.140625" style="22" customWidth="1"/>
    <col min="5" max="5" width="11.140625" style="22" customWidth="1"/>
    <col min="6" max="6" width="14.42578125" style="22" customWidth="1"/>
    <col min="7" max="7" width="12.7109375" style="22" customWidth="1"/>
    <col min="8" max="8" width="11.85546875" style="22" customWidth="1"/>
    <col min="9" max="9" width="18.42578125" customWidth="1"/>
    <col min="10" max="10" width="11.7109375" style="22" customWidth="1"/>
    <col min="11" max="11" width="12.140625" customWidth="1"/>
    <col min="12" max="12" width="8.7109375" customWidth="1"/>
    <col min="13" max="13" width="11.42578125" customWidth="1"/>
    <col min="14" max="14" width="12.140625" customWidth="1"/>
    <col min="15" max="15" width="11.85546875" customWidth="1"/>
    <col min="16" max="16" width="11.42578125" customWidth="1"/>
    <col min="17" max="17" width="12.5703125" customWidth="1"/>
    <col min="18" max="18" width="12.28515625" customWidth="1"/>
    <col min="19" max="19" width="20.85546875" customWidth="1"/>
    <col min="20" max="20" width="12.140625" customWidth="1"/>
    <col min="21" max="25" width="9" customWidth="1"/>
    <col min="26" max="26" width="11.140625" customWidth="1"/>
    <col min="27" max="27" width="9" bestFit="1" customWidth="1"/>
    <col min="28" max="28" width="10.140625" bestFit="1" customWidth="1"/>
    <col min="29" max="30" width="7.85546875" bestFit="1" customWidth="1"/>
    <col min="31" max="31" width="10.140625" bestFit="1" customWidth="1"/>
    <col min="32" max="32" width="7.85546875" bestFit="1" customWidth="1"/>
    <col min="33" max="33" width="11.140625" bestFit="1" customWidth="1"/>
    <col min="34" max="35" width="7.85546875" bestFit="1" customWidth="1"/>
    <col min="36" max="36" width="10.140625" bestFit="1" customWidth="1"/>
    <col min="37" max="37" width="7.85546875" bestFit="1" customWidth="1"/>
    <col min="38" max="39" width="11.140625" bestFit="1" customWidth="1"/>
  </cols>
  <sheetData>
    <row r="1" spans="1:10" x14ac:dyDescent="0.25">
      <c r="A1" s="16" t="s">
        <v>11</v>
      </c>
      <c r="B1" s="16" t="s">
        <v>12</v>
      </c>
      <c r="C1" s="16" t="s">
        <v>13</v>
      </c>
      <c r="D1" s="16" t="s">
        <v>14</v>
      </c>
      <c r="E1" s="16" t="s">
        <v>15</v>
      </c>
      <c r="F1" s="16" t="s">
        <v>16</v>
      </c>
      <c r="G1" s="16" t="s">
        <v>17</v>
      </c>
      <c r="H1" s="16" t="s">
        <v>18</v>
      </c>
      <c r="I1" s="9" t="s">
        <v>19</v>
      </c>
      <c r="J1" s="16" t="s">
        <v>20</v>
      </c>
    </row>
    <row r="2" spans="1:10" x14ac:dyDescent="0.25">
      <c r="A2" s="15" t="s">
        <v>21</v>
      </c>
      <c r="B2" s="15" t="s">
        <v>22</v>
      </c>
      <c r="C2" s="15">
        <v>2</v>
      </c>
      <c r="D2" s="15">
        <v>6.93</v>
      </c>
      <c r="E2" s="15">
        <v>0.01</v>
      </c>
      <c r="F2" s="15" t="s">
        <v>23</v>
      </c>
      <c r="G2" s="15">
        <v>-4.6399999999999997</v>
      </c>
      <c r="H2" s="15" t="s">
        <v>24</v>
      </c>
      <c r="I2" s="15" t="s">
        <v>25</v>
      </c>
      <c r="J2" s="17">
        <v>39935</v>
      </c>
    </row>
    <row r="3" spans="1:10" x14ac:dyDescent="0.25">
      <c r="A3" s="15" t="s">
        <v>26</v>
      </c>
      <c r="B3" s="15" t="s">
        <v>27</v>
      </c>
      <c r="C3" s="15">
        <v>3</v>
      </c>
      <c r="D3" s="15">
        <v>461.89</v>
      </c>
      <c r="E3" s="15">
        <v>0.05</v>
      </c>
      <c r="F3" s="15" t="s">
        <v>28</v>
      </c>
      <c r="G3" s="15">
        <v>-309.82</v>
      </c>
      <c r="H3" s="15" t="s">
        <v>29</v>
      </c>
      <c r="I3" s="15" t="s">
        <v>25</v>
      </c>
      <c r="J3" s="17">
        <v>39939</v>
      </c>
    </row>
    <row r="4" spans="1:10" x14ac:dyDescent="0.25">
      <c r="A4" s="15" t="s">
        <v>30</v>
      </c>
      <c r="B4" s="15" t="s">
        <v>31</v>
      </c>
      <c r="C4" s="15">
        <v>4</v>
      </c>
      <c r="D4" s="15">
        <v>32.72</v>
      </c>
      <c r="E4" s="15">
        <v>0.09</v>
      </c>
      <c r="F4" s="15" t="s">
        <v>23</v>
      </c>
      <c r="G4" s="15">
        <v>-22.59</v>
      </c>
      <c r="H4" s="15" t="s">
        <v>32</v>
      </c>
      <c r="I4" s="15" t="s">
        <v>25</v>
      </c>
      <c r="J4" s="17">
        <v>41068</v>
      </c>
    </row>
    <row r="5" spans="1:10" x14ac:dyDescent="0.25">
      <c r="A5" s="15" t="s">
        <v>33</v>
      </c>
      <c r="B5" s="15" t="s">
        <v>31</v>
      </c>
      <c r="C5" s="15">
        <v>6</v>
      </c>
      <c r="D5" s="15">
        <v>261.54000000000002</v>
      </c>
      <c r="E5" s="15">
        <v>0.04</v>
      </c>
      <c r="F5" s="15" t="s">
        <v>23</v>
      </c>
      <c r="G5" s="15">
        <v>-213.25</v>
      </c>
      <c r="H5" s="15" t="s">
        <v>34</v>
      </c>
      <c r="I5" s="15" t="s">
        <v>35</v>
      </c>
      <c r="J5" s="17">
        <v>39928</v>
      </c>
    </row>
    <row r="6" spans="1:10" x14ac:dyDescent="0.25">
      <c r="A6" s="15" t="s">
        <v>36</v>
      </c>
      <c r="B6" s="15" t="s">
        <v>22</v>
      </c>
      <c r="C6" s="15">
        <v>14</v>
      </c>
      <c r="D6" s="15">
        <v>1892.848</v>
      </c>
      <c r="E6" s="15">
        <v>0.01</v>
      </c>
      <c r="F6" s="15" t="s">
        <v>23</v>
      </c>
      <c r="G6" s="15">
        <v>48.99</v>
      </c>
      <c r="H6" s="15" t="s">
        <v>24</v>
      </c>
      <c r="I6" s="15" t="s">
        <v>25</v>
      </c>
      <c r="J6" s="17">
        <v>39926</v>
      </c>
    </row>
    <row r="7" spans="1:10" x14ac:dyDescent="0.25">
      <c r="A7" s="15" t="s">
        <v>37</v>
      </c>
      <c r="B7" s="15" t="s">
        <v>27</v>
      </c>
      <c r="C7" s="15">
        <v>15</v>
      </c>
      <c r="D7" s="15">
        <v>140.56</v>
      </c>
      <c r="E7" s="15">
        <v>0.04</v>
      </c>
      <c r="F7" s="15" t="s">
        <v>23</v>
      </c>
      <c r="G7" s="15">
        <v>-128.38</v>
      </c>
      <c r="H7" s="15" t="s">
        <v>29</v>
      </c>
      <c r="I7" s="15" t="s">
        <v>25</v>
      </c>
      <c r="J7" s="17">
        <v>39932</v>
      </c>
    </row>
    <row r="8" spans="1:10" x14ac:dyDescent="0.25">
      <c r="A8" s="15" t="s">
        <v>37</v>
      </c>
      <c r="B8" s="15" t="s">
        <v>27</v>
      </c>
      <c r="C8" s="15">
        <v>23</v>
      </c>
      <c r="D8" s="15">
        <v>160.23349999999999</v>
      </c>
      <c r="E8" s="15">
        <v>0.04</v>
      </c>
      <c r="F8" s="15" t="s">
        <v>23</v>
      </c>
      <c r="G8" s="15">
        <v>-85.13</v>
      </c>
      <c r="H8" s="15" t="s">
        <v>24</v>
      </c>
      <c r="I8" s="15" t="s">
        <v>25</v>
      </c>
      <c r="J8" s="17">
        <v>39931</v>
      </c>
    </row>
    <row r="9" spans="1:10" x14ac:dyDescent="0.25">
      <c r="A9" s="15" t="s">
        <v>37</v>
      </c>
      <c r="B9" s="15" t="s">
        <v>27</v>
      </c>
      <c r="C9" s="15">
        <v>24</v>
      </c>
      <c r="D9" s="15">
        <v>1761.4</v>
      </c>
      <c r="E9" s="15">
        <v>0.09</v>
      </c>
      <c r="F9" s="15" t="s">
        <v>38</v>
      </c>
      <c r="G9" s="15">
        <v>-1748.56</v>
      </c>
      <c r="H9" s="15" t="s">
        <v>24</v>
      </c>
      <c r="I9" s="15" t="s">
        <v>25</v>
      </c>
      <c r="J9" s="17">
        <v>39930</v>
      </c>
    </row>
    <row r="10" spans="1:10" x14ac:dyDescent="0.25">
      <c r="A10" s="15" t="s">
        <v>37</v>
      </c>
      <c r="B10" s="15" t="s">
        <v>27</v>
      </c>
      <c r="C10" s="15">
        <v>26</v>
      </c>
      <c r="D10" s="15">
        <v>2808.08</v>
      </c>
      <c r="E10" s="15">
        <v>7.0000000000000007E-2</v>
      </c>
      <c r="F10" s="15" t="s">
        <v>23</v>
      </c>
      <c r="G10" s="15">
        <v>1054.82</v>
      </c>
      <c r="H10" s="15" t="s">
        <v>24</v>
      </c>
      <c r="I10" s="15" t="s">
        <v>25</v>
      </c>
      <c r="J10" s="17">
        <v>41025</v>
      </c>
    </row>
    <row r="11" spans="1:10" x14ac:dyDescent="0.25">
      <c r="A11" s="15" t="s">
        <v>39</v>
      </c>
      <c r="B11" s="15" t="s">
        <v>40</v>
      </c>
      <c r="C11" s="15">
        <v>26</v>
      </c>
      <c r="D11" s="15">
        <v>75.569999999999993</v>
      </c>
      <c r="E11" s="15">
        <v>0.03</v>
      </c>
      <c r="F11" s="15" t="s">
        <v>23</v>
      </c>
      <c r="G11" s="15">
        <v>28.24</v>
      </c>
      <c r="H11" s="15" t="s">
        <v>41</v>
      </c>
      <c r="I11" s="15" t="s">
        <v>42</v>
      </c>
      <c r="J11" s="17">
        <v>39936</v>
      </c>
    </row>
    <row r="12" spans="1:10" x14ac:dyDescent="0.25">
      <c r="A12" s="15" t="s">
        <v>43</v>
      </c>
      <c r="B12" s="15" t="s">
        <v>22</v>
      </c>
      <c r="C12" s="15">
        <v>28</v>
      </c>
      <c r="D12" s="15">
        <v>51.53</v>
      </c>
      <c r="E12" s="15">
        <v>0.03</v>
      </c>
      <c r="F12" s="15" t="s">
        <v>28</v>
      </c>
      <c r="G12" s="15">
        <v>0.35</v>
      </c>
      <c r="H12" s="15" t="s">
        <v>29</v>
      </c>
      <c r="I12" s="15" t="s">
        <v>25</v>
      </c>
      <c r="J12" s="17">
        <v>40307</v>
      </c>
    </row>
    <row r="13" spans="1:10" x14ac:dyDescent="0.25">
      <c r="A13" s="15" t="s">
        <v>26</v>
      </c>
      <c r="B13" s="15" t="s">
        <v>27</v>
      </c>
      <c r="C13" s="15">
        <v>29</v>
      </c>
      <c r="D13" s="15">
        <v>575.11</v>
      </c>
      <c r="E13" s="15">
        <v>0.02</v>
      </c>
      <c r="F13" s="15" t="s">
        <v>23</v>
      </c>
      <c r="G13" s="15">
        <v>71.75</v>
      </c>
      <c r="H13" s="15" t="s">
        <v>29</v>
      </c>
      <c r="I13" s="15" t="s">
        <v>25</v>
      </c>
      <c r="J13" s="17">
        <v>39938</v>
      </c>
    </row>
    <row r="14" spans="1:10" x14ac:dyDescent="0.25">
      <c r="A14" s="15" t="s">
        <v>36</v>
      </c>
      <c r="B14" s="15" t="s">
        <v>22</v>
      </c>
      <c r="C14" s="15">
        <v>30</v>
      </c>
      <c r="D14" s="15">
        <v>288.56</v>
      </c>
      <c r="E14" s="15">
        <v>0.03</v>
      </c>
      <c r="F14" s="15" t="s">
        <v>23</v>
      </c>
      <c r="G14" s="15">
        <v>60.72</v>
      </c>
      <c r="H14" s="15" t="s">
        <v>24</v>
      </c>
      <c r="I14" s="15" t="s">
        <v>25</v>
      </c>
      <c r="J14" s="17">
        <v>39562</v>
      </c>
    </row>
    <row r="15" spans="1:10" x14ac:dyDescent="0.25">
      <c r="A15" s="15" t="s">
        <v>44</v>
      </c>
      <c r="B15" s="15" t="s">
        <v>45</v>
      </c>
      <c r="C15" s="15">
        <v>32</v>
      </c>
      <c r="D15" s="15">
        <v>3812.73</v>
      </c>
      <c r="E15" s="15">
        <v>0.02</v>
      </c>
      <c r="F15" s="15" t="s">
        <v>23</v>
      </c>
      <c r="G15" s="15">
        <v>1470.3</v>
      </c>
      <c r="H15" s="15" t="s">
        <v>32</v>
      </c>
      <c r="I15" s="15" t="s">
        <v>25</v>
      </c>
      <c r="J15" s="17">
        <v>39934</v>
      </c>
    </row>
    <row r="16" spans="1:10" x14ac:dyDescent="0.25">
      <c r="A16" s="15" t="s">
        <v>46</v>
      </c>
      <c r="B16" s="15" t="s">
        <v>27</v>
      </c>
      <c r="C16" s="15">
        <v>37</v>
      </c>
      <c r="D16" s="15">
        <v>4158.1234999999997</v>
      </c>
      <c r="E16" s="15">
        <v>0.01</v>
      </c>
      <c r="F16" s="15" t="s">
        <v>23</v>
      </c>
      <c r="G16" s="15">
        <v>1228.8900000000001</v>
      </c>
      <c r="H16" s="15" t="s">
        <v>29</v>
      </c>
      <c r="I16" s="15" t="s">
        <v>47</v>
      </c>
      <c r="J16" s="17">
        <v>40663</v>
      </c>
    </row>
    <row r="17" spans="1:20" x14ac:dyDescent="0.25">
      <c r="A17" s="15" t="s">
        <v>48</v>
      </c>
      <c r="B17" s="15" t="s">
        <v>31</v>
      </c>
      <c r="C17" s="15">
        <v>41</v>
      </c>
      <c r="D17" s="15">
        <v>108.15</v>
      </c>
      <c r="E17" s="15">
        <v>0.09</v>
      </c>
      <c r="F17" s="15" t="s">
        <v>23</v>
      </c>
      <c r="G17" s="15">
        <v>7.57</v>
      </c>
      <c r="H17" s="15" t="s">
        <v>24</v>
      </c>
      <c r="I17" s="15" t="s">
        <v>42</v>
      </c>
      <c r="J17" s="17">
        <v>39937</v>
      </c>
    </row>
    <row r="18" spans="1:20" x14ac:dyDescent="0.25">
      <c r="A18" s="15" t="s">
        <v>43</v>
      </c>
      <c r="B18" s="15" t="s">
        <v>22</v>
      </c>
      <c r="C18" s="15">
        <v>42</v>
      </c>
      <c r="D18" s="15">
        <v>1186.06</v>
      </c>
      <c r="E18" s="15">
        <v>0.09</v>
      </c>
      <c r="F18" s="15" t="s">
        <v>23</v>
      </c>
      <c r="G18" s="15">
        <v>511.69</v>
      </c>
      <c r="H18" s="15" t="s">
        <v>29</v>
      </c>
      <c r="I18" s="15" t="s">
        <v>25</v>
      </c>
      <c r="J18" s="17">
        <v>40671</v>
      </c>
    </row>
    <row r="19" spans="1:20" x14ac:dyDescent="0.25">
      <c r="A19" s="15" t="s">
        <v>49</v>
      </c>
      <c r="B19" s="15" t="s">
        <v>45</v>
      </c>
      <c r="C19" s="15">
        <v>46</v>
      </c>
      <c r="D19" s="15">
        <v>2484.7455</v>
      </c>
      <c r="E19" s="15">
        <v>0.1</v>
      </c>
      <c r="F19" s="15" t="s">
        <v>23</v>
      </c>
      <c r="G19" s="15">
        <v>657.48</v>
      </c>
      <c r="H19" s="15" t="s">
        <v>24</v>
      </c>
      <c r="I19" s="15" t="s">
        <v>47</v>
      </c>
      <c r="J19" s="17">
        <v>39940</v>
      </c>
    </row>
    <row r="20" spans="1:20" x14ac:dyDescent="0.25">
      <c r="A20" s="15" t="s">
        <v>50</v>
      </c>
      <c r="B20" s="15" t="s">
        <v>31</v>
      </c>
      <c r="C20" s="15">
        <v>46</v>
      </c>
      <c r="D20" s="15">
        <v>7804.53</v>
      </c>
      <c r="E20" s="15">
        <v>0.05</v>
      </c>
      <c r="F20" s="15" t="s">
        <v>23</v>
      </c>
      <c r="G20" s="15">
        <v>2057.17</v>
      </c>
      <c r="H20" s="15" t="s">
        <v>51</v>
      </c>
      <c r="I20" s="15" t="s">
        <v>47</v>
      </c>
      <c r="J20" s="17">
        <v>40887</v>
      </c>
    </row>
    <row r="21" spans="1:20" ht="15.75" customHeight="1" x14ac:dyDescent="0.25">
      <c r="A21" s="15" t="s">
        <v>50</v>
      </c>
      <c r="B21" s="15" t="s">
        <v>31</v>
      </c>
      <c r="C21" s="15">
        <v>48</v>
      </c>
      <c r="D21" s="15">
        <v>90.05</v>
      </c>
      <c r="E21" s="15">
        <v>0.03</v>
      </c>
      <c r="F21" s="15" t="s">
        <v>23</v>
      </c>
      <c r="G21" s="15">
        <v>-107</v>
      </c>
      <c r="H21" s="15" t="s">
        <v>51</v>
      </c>
      <c r="I21" s="15" t="s">
        <v>47</v>
      </c>
      <c r="J21" s="17">
        <v>40828</v>
      </c>
      <c r="P21" s="32" t="s">
        <v>60</v>
      </c>
    </row>
    <row r="22" spans="1:20" ht="15.75" customHeight="1" x14ac:dyDescent="0.25">
      <c r="T22" s="32" t="s">
        <v>67</v>
      </c>
    </row>
    <row r="23" spans="1:20" ht="15.75" customHeight="1" x14ac:dyDescent="0.25">
      <c r="P23" s="26" t="s">
        <v>20</v>
      </c>
      <c r="Q23" s="28">
        <v>41068</v>
      </c>
    </row>
    <row r="24" spans="1:20" ht="15.75" customHeight="1" x14ac:dyDescent="0.25">
      <c r="J24" s="31" t="s">
        <v>56</v>
      </c>
      <c r="M24" s="32" t="s">
        <v>57</v>
      </c>
      <c r="P24" s="26" t="s">
        <v>17</v>
      </c>
      <c r="Q24" s="29">
        <v>-22.59</v>
      </c>
    </row>
    <row r="25" spans="1:20" ht="15.75" customHeight="1" x14ac:dyDescent="0.25">
      <c r="H25"/>
      <c r="J25"/>
    </row>
    <row r="26" spans="1:20" ht="15.75" customHeight="1" x14ac:dyDescent="0.25">
      <c r="H26"/>
      <c r="I26" s="26" t="s">
        <v>12</v>
      </c>
      <c r="J26" s="26" t="s">
        <v>14</v>
      </c>
      <c r="K26" t="s">
        <v>68</v>
      </c>
      <c r="M26" s="26" t="s">
        <v>20</v>
      </c>
      <c r="N26" t="s">
        <v>68</v>
      </c>
      <c r="P26" s="26" t="s">
        <v>18</v>
      </c>
      <c r="Q26" t="s">
        <v>69</v>
      </c>
      <c r="S26" s="26" t="s">
        <v>14</v>
      </c>
      <c r="T26" s="29">
        <v>7804.53</v>
      </c>
    </row>
    <row r="27" spans="1:20" ht="15.75" customHeight="1" x14ac:dyDescent="0.25">
      <c r="C27" s="31" t="s">
        <v>54</v>
      </c>
      <c r="H27"/>
      <c r="I27" t="s">
        <v>40</v>
      </c>
      <c r="J27">
        <v>75.569999999999993</v>
      </c>
      <c r="K27">
        <v>75.569999999999993</v>
      </c>
      <c r="M27" s="24">
        <v>39926</v>
      </c>
      <c r="N27">
        <v>1892.848</v>
      </c>
      <c r="P27" t="s">
        <v>32</v>
      </c>
      <c r="Q27">
        <v>-22.59</v>
      </c>
    </row>
    <row r="28" spans="1:20" ht="15" customHeight="1" x14ac:dyDescent="0.25">
      <c r="A28"/>
      <c r="B28"/>
      <c r="C28"/>
      <c r="D28"/>
      <c r="H28"/>
      <c r="I28" t="s">
        <v>70</v>
      </c>
      <c r="J28"/>
      <c r="K28">
        <v>75.569999999999993</v>
      </c>
      <c r="M28" s="24">
        <v>39928</v>
      </c>
      <c r="N28">
        <v>261.54000000000002</v>
      </c>
      <c r="P28" t="s">
        <v>71</v>
      </c>
      <c r="Q28" s="27">
        <v>-22.59</v>
      </c>
      <c r="S28" s="26" t="s">
        <v>19</v>
      </c>
      <c r="T28" t="s">
        <v>68</v>
      </c>
    </row>
    <row r="29" spans="1:20" ht="15.75" customHeight="1" x14ac:dyDescent="0.25">
      <c r="A29"/>
      <c r="B29" s="26" t="s">
        <v>11</v>
      </c>
      <c r="C29" s="26" t="s">
        <v>13</v>
      </c>
      <c r="D29" t="s">
        <v>72</v>
      </c>
      <c r="H29"/>
      <c r="I29" t="s">
        <v>22</v>
      </c>
      <c r="J29">
        <v>6.93</v>
      </c>
      <c r="K29">
        <v>6.93</v>
      </c>
      <c r="M29" s="24">
        <v>39930</v>
      </c>
      <c r="N29">
        <v>1761.4</v>
      </c>
      <c r="S29" t="s">
        <v>47</v>
      </c>
      <c r="T29">
        <v>7804.53</v>
      </c>
    </row>
    <row r="30" spans="1:20" ht="15.75" customHeight="1" x14ac:dyDescent="0.25">
      <c r="A30"/>
      <c r="B30" t="s">
        <v>37</v>
      </c>
      <c r="C30">
        <v>15</v>
      </c>
      <c r="D30">
        <v>15</v>
      </c>
      <c r="H30"/>
      <c r="J30">
        <v>51.53</v>
      </c>
      <c r="K30">
        <v>51.53</v>
      </c>
      <c r="M30" s="24">
        <v>39931</v>
      </c>
      <c r="N30">
        <v>160.23349999999999</v>
      </c>
      <c r="S30" t="s">
        <v>71</v>
      </c>
      <c r="T30" s="30">
        <v>7804.53</v>
      </c>
    </row>
    <row r="31" spans="1:20" ht="15.75" customHeight="1" x14ac:dyDescent="0.25">
      <c r="A31"/>
      <c r="B31"/>
      <c r="C31">
        <v>23</v>
      </c>
      <c r="D31">
        <v>23</v>
      </c>
      <c r="H31"/>
      <c r="J31">
        <v>288.56</v>
      </c>
      <c r="K31">
        <v>288.56</v>
      </c>
      <c r="M31" s="24">
        <v>39932</v>
      </c>
      <c r="N31">
        <v>140.56</v>
      </c>
    </row>
    <row r="32" spans="1:20" ht="15.75" customHeight="1" x14ac:dyDescent="0.25">
      <c r="A32"/>
      <c r="B32"/>
      <c r="C32">
        <v>24</v>
      </c>
      <c r="D32">
        <v>24</v>
      </c>
      <c r="H32"/>
      <c r="J32">
        <v>1186.06</v>
      </c>
      <c r="K32">
        <v>1186.06</v>
      </c>
      <c r="M32" s="24">
        <v>39934</v>
      </c>
      <c r="N32">
        <v>3812.73</v>
      </c>
    </row>
    <row r="33" spans="1:14" ht="15.75" customHeight="1" x14ac:dyDescent="0.25">
      <c r="A33"/>
      <c r="B33"/>
      <c r="C33">
        <v>26</v>
      </c>
      <c r="D33">
        <v>26</v>
      </c>
      <c r="H33"/>
      <c r="J33">
        <v>1892.848</v>
      </c>
      <c r="K33">
        <v>1892.848</v>
      </c>
      <c r="M33" s="24">
        <v>39935</v>
      </c>
      <c r="N33">
        <v>6.93</v>
      </c>
    </row>
    <row r="34" spans="1:14" ht="15.75" customHeight="1" x14ac:dyDescent="0.25">
      <c r="A34"/>
      <c r="B34" t="s">
        <v>73</v>
      </c>
      <c r="C34"/>
      <c r="D34">
        <v>88</v>
      </c>
      <c r="H34"/>
      <c r="I34" t="s">
        <v>74</v>
      </c>
      <c r="J34"/>
      <c r="K34">
        <v>3425.9279999999999</v>
      </c>
      <c r="M34" s="24">
        <v>39936</v>
      </c>
      <c r="N34">
        <v>75.569999999999993</v>
      </c>
    </row>
    <row r="35" spans="1:14" ht="15.75" customHeight="1" x14ac:dyDescent="0.25">
      <c r="A35"/>
      <c r="B35" t="s">
        <v>71</v>
      </c>
      <c r="C35"/>
      <c r="D35" s="30">
        <v>88</v>
      </c>
      <c r="H35"/>
      <c r="I35" t="s">
        <v>45</v>
      </c>
      <c r="J35">
        <v>2484.7455</v>
      </c>
      <c r="K35">
        <v>2484.7455</v>
      </c>
      <c r="M35" s="24">
        <v>39937</v>
      </c>
      <c r="N35">
        <v>108.15</v>
      </c>
    </row>
    <row r="36" spans="1:14" ht="15.75" customHeight="1" x14ac:dyDescent="0.25">
      <c r="A36"/>
      <c r="B36"/>
      <c r="C36"/>
      <c r="D36"/>
      <c r="H36"/>
      <c r="J36">
        <v>3812.73</v>
      </c>
      <c r="K36">
        <v>3812.73</v>
      </c>
      <c r="M36" s="24">
        <v>39938</v>
      </c>
      <c r="N36">
        <v>575.11</v>
      </c>
    </row>
    <row r="37" spans="1:14" ht="15.75" customHeight="1" x14ac:dyDescent="0.25">
      <c r="H37"/>
      <c r="I37" t="s">
        <v>75</v>
      </c>
      <c r="J37"/>
      <c r="K37">
        <v>6297.4755000000005</v>
      </c>
      <c r="M37" s="24">
        <v>39939</v>
      </c>
      <c r="N37">
        <v>461.89</v>
      </c>
    </row>
    <row r="38" spans="1:14" ht="15.75" customHeight="1" x14ac:dyDescent="0.25">
      <c r="H38"/>
      <c r="I38" t="s">
        <v>31</v>
      </c>
      <c r="J38">
        <v>32.72</v>
      </c>
      <c r="K38">
        <v>32.72</v>
      </c>
      <c r="M38" s="24">
        <v>39940</v>
      </c>
      <c r="N38">
        <v>2484.7455</v>
      </c>
    </row>
    <row r="39" spans="1:14" ht="15.75" customHeight="1" x14ac:dyDescent="0.25">
      <c r="H39"/>
      <c r="J39">
        <v>90.05</v>
      </c>
      <c r="K39">
        <v>90.05</v>
      </c>
      <c r="M39" s="24" t="s">
        <v>71</v>
      </c>
      <c r="N39" s="30">
        <v>11741.706999999999</v>
      </c>
    </row>
    <row r="40" spans="1:14" ht="15.75" customHeight="1" x14ac:dyDescent="0.25">
      <c r="H40"/>
      <c r="J40">
        <v>108.15</v>
      </c>
      <c r="K40">
        <v>108.15</v>
      </c>
    </row>
    <row r="41" spans="1:14" ht="15.75" customHeight="1" x14ac:dyDescent="0.25">
      <c r="C41"/>
      <c r="D41"/>
      <c r="E41"/>
      <c r="H41"/>
      <c r="J41">
        <v>261.54000000000002</v>
      </c>
      <c r="K41">
        <v>261.54000000000002</v>
      </c>
    </row>
    <row r="42" spans="1:14" ht="15.75" customHeight="1" x14ac:dyDescent="0.25">
      <c r="C42"/>
      <c r="D42"/>
      <c r="E42"/>
      <c r="H42"/>
      <c r="J42">
        <v>7804.53</v>
      </c>
      <c r="K42">
        <v>7804.53</v>
      </c>
    </row>
    <row r="43" spans="1:14" ht="15.75" customHeight="1" x14ac:dyDescent="0.25">
      <c r="C43"/>
      <c r="D43"/>
      <c r="E43"/>
      <c r="H43"/>
      <c r="I43" t="s">
        <v>76</v>
      </c>
      <c r="J43"/>
      <c r="K43">
        <v>8296.99</v>
      </c>
    </row>
    <row r="44" spans="1:14" ht="15.75" customHeight="1" x14ac:dyDescent="0.25">
      <c r="C44"/>
      <c r="D44"/>
      <c r="E44"/>
      <c r="H44"/>
      <c r="I44" t="s">
        <v>27</v>
      </c>
      <c r="J44">
        <v>140.56</v>
      </c>
      <c r="K44">
        <v>140.56</v>
      </c>
    </row>
    <row r="45" spans="1:14" ht="15.75" customHeight="1" x14ac:dyDescent="0.25">
      <c r="C45"/>
      <c r="D45"/>
      <c r="E45"/>
      <c r="H45"/>
      <c r="J45">
        <v>160.23349999999999</v>
      </c>
      <c r="K45">
        <v>160.23349999999999</v>
      </c>
    </row>
    <row r="46" spans="1:14" ht="15.75" customHeight="1" x14ac:dyDescent="0.25">
      <c r="C46"/>
      <c r="D46"/>
      <c r="E46"/>
      <c r="H46"/>
      <c r="J46">
        <v>461.89</v>
      </c>
      <c r="K46">
        <v>461.89</v>
      </c>
    </row>
    <row r="47" spans="1:14" ht="15.75" customHeight="1" x14ac:dyDescent="0.25">
      <c r="C47"/>
      <c r="D47"/>
      <c r="E47"/>
      <c r="H47"/>
      <c r="J47">
        <v>575.11</v>
      </c>
      <c r="K47">
        <v>575.11</v>
      </c>
    </row>
    <row r="48" spans="1:14" ht="15.75" customHeight="1" x14ac:dyDescent="0.25">
      <c r="C48"/>
      <c r="D48"/>
      <c r="E48"/>
      <c r="H48"/>
      <c r="J48">
        <v>1761.4</v>
      </c>
      <c r="K48">
        <v>1761.4</v>
      </c>
    </row>
    <row r="49" spans="1:11" ht="15.75" customHeight="1" x14ac:dyDescent="0.25">
      <c r="C49"/>
      <c r="D49"/>
      <c r="E49"/>
      <c r="H49"/>
      <c r="J49">
        <v>2808.08</v>
      </c>
      <c r="K49">
        <v>2808.08</v>
      </c>
    </row>
    <row r="50" spans="1:11" ht="15.75" customHeight="1" x14ac:dyDescent="0.25">
      <c r="A50"/>
      <c r="B50"/>
      <c r="C50"/>
      <c r="D50"/>
      <c r="E50"/>
      <c r="H50"/>
      <c r="J50">
        <v>4158.1234999999997</v>
      </c>
      <c r="K50">
        <v>4158.1234999999997</v>
      </c>
    </row>
    <row r="51" spans="1:11" ht="15" customHeight="1" x14ac:dyDescent="0.25">
      <c r="A51"/>
      <c r="B51"/>
      <c r="C51"/>
      <c r="D51"/>
      <c r="E51"/>
      <c r="H51"/>
      <c r="I51" t="s">
        <v>77</v>
      </c>
      <c r="J51"/>
      <c r="K51" s="27">
        <v>10065.397000000001</v>
      </c>
    </row>
    <row r="52" spans="1:11" ht="15.75" customHeight="1" x14ac:dyDescent="0.25">
      <c r="A52"/>
      <c r="B52"/>
      <c r="C52"/>
      <c r="D52"/>
      <c r="E52"/>
      <c r="H52"/>
      <c r="I52" t="s">
        <v>71</v>
      </c>
      <c r="J52"/>
      <c r="K52">
        <v>28161.360500000003</v>
      </c>
    </row>
    <row r="53" spans="1:11" ht="15.75" customHeight="1" x14ac:dyDescent="0.25">
      <c r="A53"/>
      <c r="B53"/>
      <c r="C53"/>
      <c r="D53"/>
      <c r="E53"/>
      <c r="H53"/>
      <c r="J53"/>
    </row>
    <row r="54" spans="1:11" ht="15.75" customHeight="1" x14ac:dyDescent="0.25">
      <c r="A54"/>
      <c r="B54"/>
      <c r="C54"/>
      <c r="D54"/>
      <c r="E54"/>
      <c r="H54"/>
      <c r="J54"/>
    </row>
    <row r="55" spans="1:11" ht="15.75" customHeight="1" x14ac:dyDescent="0.25">
      <c r="A55"/>
      <c r="B55"/>
      <c r="C55"/>
      <c r="D55"/>
      <c r="E55"/>
      <c r="H55"/>
      <c r="J55"/>
    </row>
    <row r="56" spans="1:11" ht="15.75" customHeight="1" x14ac:dyDescent="0.25">
      <c r="A56"/>
      <c r="B56"/>
      <c r="C56"/>
      <c r="D56"/>
      <c r="E56"/>
      <c r="H56"/>
      <c r="J56"/>
    </row>
    <row r="57" spans="1:11" ht="15.75" customHeight="1" x14ac:dyDescent="0.25">
      <c r="A57"/>
      <c r="B57"/>
      <c r="C57"/>
      <c r="D57"/>
      <c r="E57"/>
    </row>
    <row r="58" spans="1:11" ht="15.75" customHeight="1" x14ac:dyDescent="0.25">
      <c r="A58"/>
      <c r="B58"/>
      <c r="C58"/>
      <c r="D58"/>
      <c r="E58"/>
    </row>
    <row r="59" spans="1:11" ht="15.75" customHeight="1" x14ac:dyDescent="0.25">
      <c r="A59"/>
      <c r="B59"/>
      <c r="C59"/>
    </row>
    <row r="60" spans="1:11" ht="15.75" customHeight="1" x14ac:dyDescent="0.25">
      <c r="A60"/>
      <c r="B60"/>
      <c r="C60"/>
    </row>
    <row r="61" spans="1:11" ht="15.75" customHeight="1" x14ac:dyDescent="0.25">
      <c r="A61"/>
      <c r="B61"/>
      <c r="C61"/>
    </row>
    <row r="62" spans="1:11" ht="15.75" customHeight="1" x14ac:dyDescent="0.25">
      <c r="A62"/>
      <c r="B62"/>
      <c r="C62"/>
    </row>
    <row r="63" spans="1:11" ht="15.75" customHeight="1" x14ac:dyDescent="0.25">
      <c r="A63"/>
      <c r="B63"/>
      <c r="C63"/>
    </row>
    <row r="64" spans="1:11" ht="15.75" customHeight="1" x14ac:dyDescent="0.25">
      <c r="A64"/>
      <c r="B64"/>
      <c r="C64"/>
    </row>
    <row r="65" spans="1:3" ht="15.75" customHeight="1" x14ac:dyDescent="0.25">
      <c r="A65"/>
      <c r="B65"/>
      <c r="C65"/>
    </row>
    <row r="66" spans="1:3" ht="15.75" customHeight="1" x14ac:dyDescent="0.25">
      <c r="A66"/>
      <c r="B66"/>
      <c r="C66"/>
    </row>
    <row r="67" spans="1:3" ht="15.75" customHeight="1" x14ac:dyDescent="0.25">
      <c r="A67"/>
      <c r="B67"/>
      <c r="C67"/>
    </row>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legacyDrawing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tabSelected="1" workbookViewId="0"/>
  </sheetViews>
  <sheetFormatPr defaultColWidth="14.42578125" defaultRowHeight="15" customHeight="1" x14ac:dyDescent="0.25"/>
  <cols>
    <col min="1" max="1" width="59.28515625" customWidth="1"/>
    <col min="2" max="26" width="8.7109375" customWidth="1"/>
  </cols>
  <sheetData>
    <row r="1" spans="1:1" x14ac:dyDescent="0.25">
      <c r="A1" s="12" t="s">
        <v>61</v>
      </c>
    </row>
    <row r="2" spans="1:1" x14ac:dyDescent="0.25">
      <c r="A2" s="10" t="s">
        <v>78</v>
      </c>
    </row>
    <row r="3" spans="1:1" x14ac:dyDescent="0.25">
      <c r="A3" s="10" t="s">
        <v>79</v>
      </c>
    </row>
    <row r="4" spans="1:1" x14ac:dyDescent="0.25">
      <c r="A4" s="10" t="s">
        <v>80</v>
      </c>
    </row>
    <row r="5" spans="1:1" x14ac:dyDescent="0.25">
      <c r="A5" s="10" t="s">
        <v>81</v>
      </c>
    </row>
    <row r="6" spans="1:1" x14ac:dyDescent="0.25">
      <c r="A6" s="10" t="s">
        <v>82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2578125" defaultRowHeight="15" customHeight="1" x14ac:dyDescent="0.25"/>
  <cols>
    <col min="1" max="1" width="20" customWidth="1"/>
    <col min="2" max="2" width="12.42578125" customWidth="1"/>
    <col min="3" max="3" width="20" customWidth="1"/>
    <col min="4" max="26" width="8.7109375" customWidth="1"/>
  </cols>
  <sheetData>
    <row r="1" spans="1:2" x14ac:dyDescent="0.25">
      <c r="A1" s="13" t="s">
        <v>11</v>
      </c>
      <c r="B1" s="10" t="s">
        <v>37</v>
      </c>
    </row>
    <row r="3" spans="1:2" x14ac:dyDescent="0.25">
      <c r="A3" s="10" t="s">
        <v>72</v>
      </c>
    </row>
    <row r="4" spans="1:2" x14ac:dyDescent="0.25">
      <c r="A4" s="10">
        <v>88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3" t="s">
        <v>83</v>
      </c>
      <c r="B3" s="10" t="s">
        <v>68</v>
      </c>
    </row>
    <row r="4" spans="1:2" x14ac:dyDescent="0.25">
      <c r="A4" s="14" t="s">
        <v>40</v>
      </c>
      <c r="B4" s="10">
        <v>75.569999999999993</v>
      </c>
    </row>
    <row r="5" spans="1:2" x14ac:dyDescent="0.25">
      <c r="A5" s="14" t="s">
        <v>22</v>
      </c>
      <c r="B5" s="10">
        <v>3425.9279999999999</v>
      </c>
    </row>
    <row r="6" spans="1:2" x14ac:dyDescent="0.25">
      <c r="A6" s="14" t="s">
        <v>45</v>
      </c>
      <c r="B6" s="10">
        <v>6297.4755000000005</v>
      </c>
    </row>
    <row r="7" spans="1:2" x14ac:dyDescent="0.25">
      <c r="A7" s="14" t="s">
        <v>31</v>
      </c>
      <c r="B7" s="10">
        <v>8296.99</v>
      </c>
    </row>
    <row r="8" spans="1:2" x14ac:dyDescent="0.25">
      <c r="A8" s="14" t="s">
        <v>27</v>
      </c>
      <c r="B8" s="10">
        <v>10065.397000000001</v>
      </c>
    </row>
    <row r="9" spans="1:2" x14ac:dyDescent="0.25">
      <c r="A9" s="14" t="s">
        <v>71</v>
      </c>
      <c r="B9" s="10">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3" t="s">
        <v>83</v>
      </c>
      <c r="B3" s="10" t="s">
        <v>68</v>
      </c>
    </row>
    <row r="4" spans="1:2" x14ac:dyDescent="0.25">
      <c r="A4" s="14" t="s">
        <v>84</v>
      </c>
      <c r="B4" s="10">
        <v>11741.707</v>
      </c>
    </row>
    <row r="5" spans="1:2" x14ac:dyDescent="0.25">
      <c r="A5" s="14" t="s">
        <v>71</v>
      </c>
      <c r="B5" s="10">
        <v>11741.707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vt:lpstr>
      <vt:lpstr>Lookup</vt:lpstr>
      <vt:lpstr>Lookup Assignment</vt:lpstr>
      <vt:lpstr>Detail1</vt:lpstr>
      <vt:lpstr>Pivot Table</vt:lpstr>
      <vt:lpstr>Pivot Assignment</vt:lpstr>
      <vt:lpstr>Qn1</vt:lpstr>
      <vt:lpstr>Qn2</vt:lpstr>
      <vt:lpstr>Qn3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Hermes</cp:lastModifiedBy>
  <cp:revision/>
  <dcterms:created xsi:type="dcterms:W3CDTF">2023-01-12T16:09:45Z</dcterms:created>
  <dcterms:modified xsi:type="dcterms:W3CDTF">2025-08-22T14:24:09Z</dcterms:modified>
  <cp:category/>
  <cp:contentStatus/>
</cp:coreProperties>
</file>