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filterPrivacy="1" defaultThemeVersion="124226"/>
  <xr:revisionPtr revIDLastSave="0" documentId="8_{D302CF5E-1E0E-4391-93F3-44D71CB51D43}" xr6:coauthVersionLast="45" xr6:coauthVersionMax="45" xr10:uidLastSave="{00000000-0000-0000-0000-000000000000}"/>
  <bookViews>
    <workbookView xWindow="-108" yWindow="-108" windowWidth="23256" windowHeight="13176" activeTab="1" xr2:uid="{00000000-000D-0000-FFFF-FFFF00000000}"/>
  </bookViews>
  <sheets>
    <sheet name="Project Plan and Gantt Draft" sheetId="2" r:id="rId1"/>
    <sheet name="Project Plan and Gantt 2" sheetId="8" r:id="rId2"/>
  </sheets>
  <externalReferences>
    <externalReference r:id="rId3"/>
    <externalReference r:id="rId4"/>
  </externalReferences>
  <definedNames>
    <definedName name="Actual" localSheetId="1">('Project Plan and Gantt 2'!PeriodInActual*(#REF!&gt;0))*'Project Plan and Gantt 2'!PeriodInPlan</definedName>
    <definedName name="Actual" localSheetId="0">('Project Plan and Gantt Draft'!PeriodInActual*(#REF!&gt;0))*'Project Plan and Gantt Draft'!PeriodInPlan</definedName>
    <definedName name="Actual">(PeriodInActual*(#REF!&gt;0))*PeriodInPlan</definedName>
    <definedName name="ActualBeyond" localSheetId="1">'Project Plan and Gantt 2'!PeriodInActual*(#REF!&gt;0)</definedName>
    <definedName name="ActualBeyond" localSheetId="0">'Project Plan and Gantt Draft'!PeriodInActual*(#REF!&gt;0)</definedName>
    <definedName name="ActualBeyond">PeriodInActual*(#REF!&gt;0)</definedName>
    <definedName name="Interval" localSheetId="1">'[1]Office Work Schedule'!#REF!</definedName>
    <definedName name="Interval" localSheetId="0">'[1]Office Work Schedule'!#REF!</definedName>
    <definedName name="Interval">'[1]Office Work Schedule'!#REF!</definedName>
    <definedName name="PercentComplete" localSheetId="1">'Project Plan and Gantt 2'!PercentCompleteBeyond*'Project Plan and Gantt 2'!PeriodInPlan</definedName>
    <definedName name="PercentComplete" localSheetId="0">'Project Plan and Gantt Draft'!PercentCompleteBeyond*'Project Plan and Gantt Draft'!PeriodInPlan</definedName>
    <definedName name="PercentComplete">PercentCompleteBeyond*PeriodInPlan</definedName>
    <definedName name="PercentCompleteBeyond" localSheetId="1">(#REF!=MEDIAN(#REF!,#REF!,#REF!+#REF!)*(#REF!&gt;0))*((#REF!&lt;(INT(#REF!+#REF!*#REF!)))+(#REF!=#REF!))*(#REF!&gt;0)</definedName>
    <definedName name="PercentCompleteBeyond" localSheetId="0">(#REF!=MEDIAN(#REF!,#REF!,#REF!+#REF!)*(#REF!&gt;0))*((#REF!&lt;(INT(#REF!+#REF!*#REF!)))+(#REF!=#REF!))*(#REF!&gt;0)</definedName>
    <definedName name="PercentCompleteBeyond">(#REF!=MEDIAN(#REF!,#REF!,#REF!+#REF!)*(#REF!&gt;0))*((#REF!&lt;(INT(#REF!+#REF!*#REF!)))+(#REF!=#REF!))*(#REF!&gt;0)</definedName>
    <definedName name="period_selected" localSheetId="1">#REF!</definedName>
    <definedName name="period_selected" localSheetId="0">#REF!</definedName>
    <definedName name="period_selected">#REF!</definedName>
    <definedName name="PeriodInActual" localSheetId="1">#REF!=MEDIAN(#REF!,#REF!,#REF!+#REF!-1)</definedName>
    <definedName name="PeriodInActual" localSheetId="0">#REF!=MEDIAN(#REF!,#REF!,#REF!+#REF!-1)</definedName>
    <definedName name="PeriodInActual">#REF!=MEDIAN(#REF!,#REF!,#REF!+#REF!-1)</definedName>
    <definedName name="PeriodInPlan" localSheetId="1">#REF!=MEDIAN(#REF!,#REF!,#REF!+#REF!-1)</definedName>
    <definedName name="PeriodInPlan" localSheetId="0">#REF!=MEDIAN(#REF!,#REF!,#REF!+#REF!-1)</definedName>
    <definedName name="PeriodInPlan">#REF!=MEDIAN(#REF!,#REF!,#REF!+#REF!-1)</definedName>
    <definedName name="Plan" localSheetId="1">'Project Plan and Gantt 2'!PeriodInPlan*(#REF!&gt;0)</definedName>
    <definedName name="Plan" localSheetId="0">'Project Plan and Gantt Draft'!PeriodInPlan*(#REF!&gt;0)</definedName>
    <definedName name="Plan">PeriodInPlan*(#REF!&gt;0)</definedName>
    <definedName name="prevWBS" localSheetId="1">'Project Plan and Gantt 2'!$B1048576</definedName>
    <definedName name="prj7327328423" localSheetId="1">'[2]Maintenance Work Order'!#REF!</definedName>
    <definedName name="prj7327328423" localSheetId="0">'[2]Maintenance Work Order'!#REF!</definedName>
    <definedName name="prj7327328423">'[2]Maintenance Work Order'!#REF!</definedName>
    <definedName name="ScheduleStart" localSheetId="1">'[1]Office Work Schedule'!#REF!</definedName>
    <definedName name="ScheduleStart" localSheetId="0">'[1]Office Work Schedule'!#REF!</definedName>
    <definedName name="ScheduleStart">'[1]Office Work Schedule'!#REF!</definedName>
    <definedName name="Task_Table">#REF!</definedName>
    <definedName name="TitleRegion..BO60" localSheetId="1">#REF!</definedName>
    <definedName name="TitleRegion..BO60" localSheetId="0">#REF!</definedName>
    <definedName name="TitleRegion..BO60">#REF!</definedName>
    <definedName name="Type" localSheetId="1">'[2]Maintenance Work Order'!#REF!</definedName>
    <definedName name="Type" localSheetId="0">'[2]Maintenance Work Order'!#REF!</definedName>
    <definedName name="Type">'[2]Maintenance Work Order'!#REF!</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1">'Project Plan and Gantt 2'!$B$1:$BP$26</definedName>
    <definedName name="_xlnm.Print_Area" localSheetId="0">'Project Plan and Gantt Draft'!$A$1:$K$26</definedName>
    <definedName name="_xlnm.Print_Titles" localSheetId="1">'Project Plan and Gantt 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6" i="2" l="1"/>
  <c r="F25" i="2"/>
  <c r="F24" i="2"/>
  <c r="F23" i="2"/>
  <c r="F22" i="2"/>
  <c r="F21" i="2"/>
  <c r="F20" i="2"/>
  <c r="F18" i="2"/>
  <c r="E19" i="2" s="1"/>
  <c r="F19" i="2" s="1"/>
  <c r="F17" i="2"/>
  <c r="F15" i="2"/>
  <c r="F14" i="2"/>
  <c r="E16" i="2" s="1"/>
  <c r="F16" i="2" s="1"/>
  <c r="F11" i="2"/>
  <c r="E12" i="2" s="1"/>
  <c r="F12" i="2" s="1"/>
  <c r="E13" i="2" s="1"/>
  <c r="F13" i="2" s="1"/>
  <c r="F8" i="2"/>
  <c r="E9" i="2" s="1"/>
  <c r="F9" i="2" s="1"/>
  <c r="E10" i="2" s="1"/>
  <c r="F10" i="2" s="1"/>
  <c r="K8" i="8" l="1"/>
  <c r="K15" i="8" l="1"/>
  <c r="K163" i="8"/>
  <c r="K162" i="8"/>
  <c r="K161" i="8"/>
  <c r="K160" i="8"/>
  <c r="K159" i="8"/>
  <c r="K158" i="8"/>
  <c r="K157" i="8"/>
  <c r="K156" i="8"/>
  <c r="K155" i="8"/>
  <c r="K154" i="8"/>
  <c r="K153" i="8"/>
  <c r="K152" i="8"/>
  <c r="A151" i="8"/>
  <c r="K150" i="8"/>
  <c r="K149" i="8"/>
  <c r="K148" i="8"/>
  <c r="K147" i="8"/>
  <c r="K146" i="8"/>
  <c r="K145" i="8"/>
  <c r="K144" i="8"/>
  <c r="K143" i="8"/>
  <c r="K142" i="8"/>
  <c r="K141" i="8"/>
  <c r="K140" i="8"/>
  <c r="K139" i="8"/>
  <c r="K138" i="8"/>
  <c r="K137" i="8"/>
  <c r="A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A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A27" i="8"/>
  <c r="K26" i="8"/>
  <c r="K25" i="8"/>
  <c r="K24" i="8"/>
  <c r="K23" i="8"/>
  <c r="K22" i="8"/>
  <c r="K21" i="8"/>
  <c r="K20" i="8"/>
  <c r="K19" i="8"/>
  <c r="K18" i="8"/>
  <c r="K17" i="8"/>
  <c r="K16" i="8"/>
  <c r="K14" i="8"/>
  <c r="K13" i="8"/>
  <c r="K12" i="8"/>
  <c r="K11" i="8"/>
  <c r="K10" i="8"/>
  <c r="K9" i="8"/>
  <c r="B7" i="8"/>
  <c r="B8" i="8" s="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99" i="8" s="1"/>
  <c r="B100" i="8" s="1"/>
  <c r="B101" i="8" s="1"/>
  <c r="B102" i="8" s="1"/>
  <c r="B103" i="8" s="1"/>
  <c r="B104" i="8" s="1"/>
  <c r="B105" i="8" s="1"/>
  <c r="B106" i="8" s="1"/>
  <c r="B107" i="8" s="1"/>
  <c r="B108" i="8" s="1"/>
  <c r="B109" i="8" s="1"/>
  <c r="B110" i="8" s="1"/>
  <c r="B111" i="8" s="1"/>
  <c r="B112" i="8" s="1"/>
  <c r="B113" i="8" s="1"/>
  <c r="B114" i="8" s="1"/>
  <c r="B115" i="8" s="1"/>
  <c r="B116" i="8" s="1"/>
  <c r="B117" i="8" s="1"/>
  <c r="B118" i="8" s="1"/>
  <c r="B119" i="8" s="1"/>
  <c r="B120" i="8" s="1"/>
  <c r="B121" i="8" s="1"/>
  <c r="B122" i="8" s="1"/>
  <c r="B123" i="8" s="1"/>
  <c r="B124" i="8" s="1"/>
  <c r="B125" i="8" s="1"/>
  <c r="B126" i="8" s="1"/>
  <c r="B127" i="8" s="1"/>
  <c r="B128" i="8" s="1"/>
  <c r="B129" i="8" s="1"/>
  <c r="B130" i="8" s="1"/>
  <c r="B131" i="8" s="1"/>
  <c r="B132" i="8" s="1"/>
  <c r="B133" i="8" s="1"/>
  <c r="B134" i="8" s="1"/>
  <c r="B135" i="8" s="1"/>
  <c r="B136" i="8" s="1"/>
  <c r="B137" i="8" s="1"/>
  <c r="B138" i="8" s="1"/>
  <c r="B139" i="8" s="1"/>
  <c r="B140" i="8" s="1"/>
  <c r="B141" i="8" s="1"/>
  <c r="B142" i="8" s="1"/>
  <c r="B143" i="8" s="1"/>
  <c r="B144" i="8" s="1"/>
  <c r="B145" i="8" s="1"/>
  <c r="B146" i="8" s="1"/>
  <c r="B147" i="8" s="1"/>
  <c r="B148" i="8" s="1"/>
  <c r="B149" i="8" s="1"/>
  <c r="B150" i="8" s="1"/>
  <c r="B151" i="8" s="1"/>
  <c r="B152" i="8" s="1"/>
  <c r="B153" i="8" s="1"/>
  <c r="B154" i="8" s="1"/>
  <c r="B155" i="8" s="1"/>
  <c r="B156" i="8" s="1"/>
  <c r="B157" i="8" s="1"/>
  <c r="B158" i="8" s="1"/>
  <c r="B159" i="8" s="1"/>
  <c r="B160" i="8" s="1"/>
  <c r="B161" i="8" s="1"/>
  <c r="B162" i="8" s="1"/>
  <c r="B163" i="8" s="1"/>
  <c r="A7" i="8"/>
  <c r="M5" i="8"/>
  <c r="M6" i="8" s="1"/>
  <c r="D4" i="2"/>
  <c r="G8" i="2"/>
  <c r="H8" i="2"/>
  <c r="I8" i="2"/>
  <c r="G9" i="2"/>
  <c r="H9" i="2"/>
  <c r="I9" i="2"/>
  <c r="G10" i="2"/>
  <c r="H10" i="2"/>
  <c r="I10" i="2"/>
  <c r="G11" i="2"/>
  <c r="H11" i="2"/>
  <c r="I11" i="2"/>
  <c r="G12" i="2"/>
  <c r="H12" i="2"/>
  <c r="I12" i="2"/>
  <c r="G13" i="2"/>
  <c r="H13" i="2"/>
  <c r="I13" i="2"/>
  <c r="G14" i="2"/>
  <c r="H14" i="2"/>
  <c r="I14" i="2"/>
  <c r="G15" i="2"/>
  <c r="H15" i="2"/>
  <c r="I15" i="2"/>
  <c r="G16" i="2"/>
  <c r="H16" i="2"/>
  <c r="I16" i="2"/>
  <c r="G17" i="2"/>
  <c r="H17" i="2"/>
  <c r="I17" i="2"/>
  <c r="G18" i="2"/>
  <c r="H18" i="2"/>
  <c r="I18" i="2"/>
  <c r="G19" i="2"/>
  <c r="H19" i="2"/>
  <c r="I19" i="2"/>
  <c r="G20" i="2"/>
  <c r="H20" i="2"/>
  <c r="I20" i="2"/>
  <c r="G21" i="2"/>
  <c r="H21" i="2"/>
  <c r="I21" i="2"/>
  <c r="G22" i="2"/>
  <c r="H22" i="2"/>
  <c r="I22" i="2"/>
  <c r="G23" i="2"/>
  <c r="H23" i="2"/>
  <c r="I23" i="2"/>
  <c r="G24" i="2"/>
  <c r="H24" i="2"/>
  <c r="I24" i="2"/>
  <c r="G25" i="2"/>
  <c r="H25" i="2"/>
  <c r="I25" i="2"/>
  <c r="G26" i="2"/>
  <c r="H26" i="2"/>
  <c r="I26" i="2"/>
  <c r="M4" i="8" l="1"/>
  <c r="N5" i="8"/>
  <c r="M3" i="8"/>
  <c r="C4" i="2"/>
  <c r="O5" i="8" l="1"/>
  <c r="N6" i="8"/>
  <c r="O6" i="8" l="1"/>
  <c r="P5" i="8"/>
  <c r="Q5" i="8" l="1"/>
  <c r="P6" i="8"/>
  <c r="R5" i="8" l="1"/>
  <c r="Q6" i="8"/>
  <c r="S5" i="8" l="1"/>
  <c r="R6" i="8"/>
  <c r="S6" i="8" l="1"/>
  <c r="T5" i="8"/>
  <c r="U5" i="8" l="1"/>
  <c r="T6" i="8"/>
  <c r="T3" i="8"/>
  <c r="T4" i="8"/>
  <c r="U6" i="8" l="1"/>
  <c r="V5" i="8"/>
  <c r="V6" i="8" l="1"/>
  <c r="W5" i="8"/>
  <c r="X5" i="8" l="1"/>
  <c r="W6" i="8"/>
  <c r="X6" i="8" l="1"/>
  <c r="Y5" i="8"/>
  <c r="Z5" i="8" l="1"/>
  <c r="Y6" i="8"/>
  <c r="AA5" i="8" l="1"/>
  <c r="Z6" i="8"/>
  <c r="AA6" i="8" l="1"/>
  <c r="AA3" i="8"/>
  <c r="AB5" i="8"/>
  <c r="AA4" i="8"/>
  <c r="AC5" i="8" l="1"/>
  <c r="AB6" i="8"/>
  <c r="AC6" i="8" l="1"/>
  <c r="AD5" i="8"/>
  <c r="AE5" i="8" l="1"/>
  <c r="AD6" i="8"/>
  <c r="AF5" i="8" l="1"/>
  <c r="AE6" i="8"/>
  <c r="AG5" i="8" l="1"/>
  <c r="AF6" i="8"/>
  <c r="AH5" i="8" l="1"/>
  <c r="AG6" i="8"/>
  <c r="AI5" i="8" l="1"/>
  <c r="AH4" i="8"/>
  <c r="AH6" i="8"/>
  <c r="AH3" i="8"/>
  <c r="AJ5" i="8" l="1"/>
  <c r="AI6" i="8"/>
  <c r="AK5" i="8" l="1"/>
  <c r="AJ6" i="8"/>
  <c r="AK6" i="8" l="1"/>
  <c r="AL5" i="8"/>
  <c r="AM5" i="8" l="1"/>
  <c r="AL6" i="8"/>
  <c r="AN5" i="8" l="1"/>
  <c r="AM6" i="8"/>
  <c r="AN6" i="8" l="1"/>
  <c r="AO5" i="8"/>
  <c r="AP5" i="8" l="1"/>
  <c r="AO6" i="8"/>
  <c r="AO4" i="8"/>
  <c r="AO3" i="8"/>
  <c r="AQ5" i="8" l="1"/>
  <c r="AP6" i="8"/>
  <c r="AR5" i="8" l="1"/>
  <c r="AQ6" i="8"/>
  <c r="AS5" i="8" l="1"/>
  <c r="AR6" i="8"/>
  <c r="AS6" i="8" l="1"/>
  <c r="AT5" i="8"/>
  <c r="AT6" i="8" l="1"/>
  <c r="AU5" i="8"/>
  <c r="AU6" i="8" l="1"/>
  <c r="AV5" i="8"/>
  <c r="AV4" i="8" l="1"/>
  <c r="AV3" i="8"/>
  <c r="AW5" i="8"/>
  <c r="AV6" i="8"/>
  <c r="AX5" i="8" l="1"/>
  <c r="AW6" i="8"/>
  <c r="AY5" i="8" l="1"/>
  <c r="AX6" i="8"/>
  <c r="AZ5" i="8" l="1"/>
  <c r="AY6" i="8"/>
  <c r="BA5" i="8" l="1"/>
  <c r="AZ6" i="8"/>
  <c r="BA6" i="8" l="1"/>
  <c r="BB5" i="8"/>
  <c r="BC5" i="8" l="1"/>
  <c r="BB6" i="8"/>
  <c r="BC4" i="8" l="1"/>
  <c r="BC3" i="8"/>
  <c r="BC6" i="8"/>
  <c r="BD5" i="8"/>
  <c r="BE5" i="8" l="1"/>
  <c r="BD6" i="8"/>
  <c r="BF5" i="8" l="1"/>
  <c r="BE6" i="8"/>
  <c r="BG5" i="8" l="1"/>
  <c r="BF6" i="8"/>
  <c r="BH5" i="8" l="1"/>
  <c r="BG6" i="8"/>
  <c r="BI5" i="8" l="1"/>
  <c r="BH6" i="8"/>
  <c r="BI6" i="8" l="1"/>
  <c r="BJ5" i="8"/>
  <c r="BJ3" i="8" l="1"/>
  <c r="BK5" i="8"/>
  <c r="BJ6" i="8"/>
  <c r="BJ4" i="8"/>
  <c r="BL5" i="8" l="1"/>
  <c r="BK6" i="8"/>
  <c r="BM5" i="8" l="1"/>
  <c r="BL6" i="8"/>
  <c r="BN5" i="8" l="1"/>
  <c r="BM6" i="8"/>
  <c r="BO5" i="8" l="1"/>
  <c r="BN6" i="8"/>
  <c r="BP5" i="8" l="1"/>
  <c r="BP6" i="8" s="1"/>
  <c r="BO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Yazar</author>
  </authors>
  <commentList>
    <comment ref="B6" authorId="0" shapeId="0" xr:uid="{00000000-0006-0000-05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C6" authorId="0" shapeId="0" xr:uid="{00000000-0006-0000-0500-000002000000}">
      <text>
        <r>
          <rPr>
            <b/>
            <sz val="9"/>
            <color indexed="81"/>
            <rFont val="Tahoma"/>
            <family val="2"/>
          </rPr>
          <t>Task Description</t>
        </r>
        <r>
          <rPr>
            <sz val="9"/>
            <color indexed="81"/>
            <rFont val="Tahoma"/>
            <family val="2"/>
          </rPr>
          <t xml:space="preserve">
Enter the name of each task and sub-task. Use indents for sub-tasks.</t>
        </r>
      </text>
    </comment>
    <comment ref="D6" authorId="0" shapeId="0" xr:uid="{00000000-0006-0000-0500-000003000000}">
      <text>
        <r>
          <rPr>
            <b/>
            <sz val="9"/>
            <color indexed="81"/>
            <rFont val="Tahoma"/>
            <family val="2"/>
          </rPr>
          <t>Task Lead</t>
        </r>
        <r>
          <rPr>
            <sz val="9"/>
            <color indexed="81"/>
            <rFont val="Tahoma"/>
            <family val="2"/>
          </rPr>
          <t xml:space="preserve">
Enter the name of the Task Lead in this column.</t>
        </r>
      </text>
    </comment>
    <comment ref="E6" authorId="0" shapeId="0" xr:uid="{00000000-0006-0000-0500-000004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6" authorId="0" shapeId="0" xr:uid="{00000000-0006-0000-0500-000005000000}">
      <text>
        <r>
          <rPr>
            <b/>
            <sz val="9"/>
            <color indexed="81"/>
            <rFont val="Tahoma"/>
            <family val="2"/>
          </rPr>
          <t>End Date:</t>
        </r>
        <r>
          <rPr>
            <sz val="9"/>
            <color indexed="81"/>
            <rFont val="Tahoma"/>
            <family val="2"/>
          </rPr>
          <t xml:space="preserve">
The End Date is calculated based on the Start Date and the Calendar Days columns.</t>
        </r>
      </text>
    </comment>
    <comment ref="H6" authorId="0" shapeId="0" xr:uid="{00000000-0006-0000-0500-000006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J6" authorId="0" shapeId="0" xr:uid="{00000000-0006-0000-0500-000007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K6" authorId="0" shapeId="0" xr:uid="{00000000-0006-0000-0500-000008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<sst xmlns="http://schemas.openxmlformats.org/spreadsheetml/2006/main" count="85" uniqueCount="64">
  <si>
    <t>Not started</t>
  </si>
  <si>
    <t>ST1</t>
  </si>
  <si>
    <t>ST2</t>
  </si>
  <si>
    <t>ST3</t>
  </si>
  <si>
    <t>END</t>
  </si>
  <si>
    <t>START</t>
  </si>
  <si>
    <t>STATUS</t>
  </si>
  <si>
    <t>WEEKS</t>
  </si>
  <si>
    <t>RESPONSIBLE</t>
  </si>
  <si>
    <t>TASKS</t>
  </si>
  <si>
    <t>PARALLEL?</t>
  </si>
  <si>
    <t>OVERALL PROGRESS</t>
  </si>
  <si>
    <t>END WEEK</t>
  </si>
  <si>
    <t xml:space="preserve">PROJECT PLAN AND GANTT CHART </t>
  </si>
  <si>
    <t>[Project Name] Project Schedule</t>
  </si>
  <si>
    <t xml:space="preserve">Project Start Date </t>
  </si>
  <si>
    <t xml:space="preserve">Display Week </t>
  </si>
  <si>
    <t xml:space="preserve">Project Lead </t>
  </si>
  <si>
    <t>OVERALL  %</t>
  </si>
  <si>
    <t>WBS</t>
  </si>
  <si>
    <t>TASK</t>
  </si>
  <si>
    <t>LEAD</t>
  </si>
  <si>
    <t>PARALLEL WITH</t>
  </si>
  <si>
    <t>DAYS</t>
  </si>
  <si>
    <t>% DONE</t>
  </si>
  <si>
    <t>WORK DAYS</t>
  </si>
  <si>
    <t>Resp 1</t>
  </si>
  <si>
    <t>Resp 2</t>
  </si>
  <si>
    <t>Resp 3</t>
  </si>
  <si>
    <t>Resp 4</t>
  </si>
  <si>
    <t>Resp 5</t>
  </si>
  <si>
    <t>Resp 6</t>
  </si>
  <si>
    <t>Resp 7</t>
  </si>
  <si>
    <t>Resp 8</t>
  </si>
  <si>
    <t>Resp 9</t>
  </si>
  <si>
    <t>Resp 10</t>
  </si>
  <si>
    <t>Resp 11</t>
  </si>
  <si>
    <t>Resp 12</t>
  </si>
  <si>
    <t>Resp 13</t>
  </si>
  <si>
    <t>Resp 14</t>
  </si>
  <si>
    <t>Resp 15</t>
  </si>
  <si>
    <t>Resp 16</t>
  </si>
  <si>
    <t>Task 17</t>
  </si>
  <si>
    <t>Task 18</t>
  </si>
  <si>
    <t>Task 19</t>
  </si>
  <si>
    <t>Determine Problems</t>
  </si>
  <si>
    <t>Evaluate The System</t>
  </si>
  <si>
    <t>Define Necessaries</t>
  </si>
  <si>
    <t>The Company Necessaries</t>
  </si>
  <si>
    <t>Engineer and Workers Necessaries</t>
  </si>
  <si>
    <t>Determine Areas for Project</t>
  </si>
  <si>
    <t>Literature Research</t>
  </si>
  <si>
    <t>Research Same Graduation Projects for Guidline</t>
  </si>
  <si>
    <t>Obtain Data and Knowledge About Industry</t>
  </si>
  <si>
    <t>Collect Data From Manufacturing in Factory</t>
  </si>
  <si>
    <t xml:space="preserve">Obtain Materials and How They Are Going to Combine Together </t>
  </si>
  <si>
    <t>Meeting with Company Advisiors Engineers</t>
  </si>
  <si>
    <t>Getting Feedback on Current System</t>
  </si>
  <si>
    <t>Information About Production on Our Part</t>
  </si>
  <si>
    <t>Develop Project Plan</t>
  </si>
  <si>
    <t>Create a Schedule</t>
  </si>
  <si>
    <t>Identify Task</t>
  </si>
  <si>
    <t>Create a Task Table</t>
  </si>
  <si>
    <t>Set Meetings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</si>
</sst>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d\ dd/mm/yy"/>
    <numFmt numFmtId="165" formatCode="ddd\ m/dd/yy"/>
    <numFmt numFmtId="166" formatCode="dd/mm/yyyy\ \(dddd\)"/>
    <numFmt numFmtId="167" formatCode="m/d/yyyy\ \(dddd\)"/>
    <numFmt numFmtId="168" formatCode="d\ mmm\ yyyy"/>
    <numFmt numFmtId="169" formatCode="d"/>
  </numFmts>
  <fonts count="33">
    <font>
      <sz val="11"/>
      <color theme="1"/>
      <name val="Calibri"/>
      <family val="2"/>
      <scheme val="minor"/>
    </font>
    <font>
      <sz val="12"/>
      <color theme="1"/>
      <name val="Calibri"/>
      <family val="2"/>
      <scheme val="minor"/>
    </font>
    <font>
      <sz val="12"/>
      <color theme="0"/>
      <name val="Calibri"/>
      <family val="2"/>
      <scheme val="minor"/>
    </font>
    <font>
      <sz val="12"/>
      <color rgb="FFFF0000"/>
      <name val="Calibri"/>
      <family val="2"/>
      <scheme val="minor"/>
    </font>
    <font>
      <sz val="10"/>
      <color theme="1"/>
      <name val="Century GothiC "/>
    </font>
    <font>
      <sz val="10"/>
      <color theme="0"/>
      <name val="Century GothiC "/>
    </font>
    <font>
      <b/>
      <sz val="11"/>
      <color theme="0"/>
      <name val="Century GothiC "/>
    </font>
    <font>
      <b/>
      <sz val="10"/>
      <color theme="0" tint="-0.499984740745262"/>
      <name val="Century GothiC "/>
    </font>
    <font>
      <sz val="10"/>
      <name val="Calibri"/>
      <family val="2"/>
      <scheme val="minor"/>
    </font>
    <font>
      <b/>
      <sz val="10"/>
      <color theme="0"/>
      <name val="Century GothiC "/>
    </font>
    <font>
      <b/>
      <sz val="10"/>
      <color theme="1"/>
      <name val="Century GothiC "/>
    </font>
    <font>
      <b/>
      <sz val="26"/>
      <color theme="0" tint="-0.499984740745262"/>
      <name val="Century GothiC "/>
    </font>
    <font>
      <b/>
      <sz val="20"/>
      <color theme="0" tint="-0.499984740745262"/>
      <name val="Century GothiC "/>
    </font>
    <font>
      <sz val="10"/>
      <name val="Arial"/>
      <family val="2"/>
    </font>
    <font>
      <sz val="16"/>
      <color theme="4" tint="-0.249977111117893"/>
      <name val="Cambria"/>
      <family val="1"/>
      <scheme val="major"/>
    </font>
    <font>
      <sz val="14"/>
      <color indexed="56"/>
      <name val="Arial"/>
      <family val="2"/>
    </font>
    <font>
      <sz val="11"/>
      <name val="Cambria"/>
      <family val="1"/>
      <scheme val="major"/>
    </font>
    <font>
      <u/>
      <sz val="10"/>
      <color indexed="12"/>
      <name val="Arial"/>
      <family val="2"/>
    </font>
    <font>
      <sz val="10"/>
      <name val="Cambria"/>
      <family val="2"/>
      <scheme val="major"/>
    </font>
    <font>
      <sz val="10"/>
      <name val="Cambria"/>
      <family val="1"/>
      <scheme val="major"/>
    </font>
    <font>
      <sz val="11"/>
      <name val="Calibri"/>
      <family val="2"/>
      <scheme val="minor"/>
    </font>
    <font>
      <sz val="8"/>
      <name val="Arial"/>
      <family val="2"/>
    </font>
    <font>
      <b/>
      <sz val="9"/>
      <name val="Cambria"/>
      <family val="2"/>
      <scheme val="major"/>
    </font>
    <font>
      <sz val="9"/>
      <name val="Calibri"/>
      <family val="2"/>
      <scheme val="minor"/>
    </font>
    <font>
      <b/>
      <sz val="11"/>
      <name val="Calibri"/>
      <family val="2"/>
      <scheme val="minor"/>
    </font>
    <font>
      <sz val="14"/>
      <name val="Calibri"/>
      <family val="2"/>
      <scheme val="minor"/>
    </font>
    <font>
      <sz val="9"/>
      <color rgb="FF000000"/>
      <name val="Calibri"/>
      <family val="2"/>
      <scheme val="minor"/>
    </font>
    <font>
      <sz val="14"/>
      <color rgb="FF000000"/>
      <name val="Calibri"/>
      <family val="2"/>
      <scheme val="minor"/>
    </font>
    <font>
      <b/>
      <sz val="9"/>
      <color indexed="81"/>
      <name val="Tahoma"/>
      <family val="2"/>
    </font>
    <font>
      <sz val="9"/>
      <color indexed="81"/>
      <name val="Tahoma"/>
      <family val="2"/>
    </font>
    <font>
      <b/>
      <i/>
      <sz val="9"/>
      <color indexed="81"/>
      <name val="Tahoma"/>
      <family val="2"/>
    </font>
    <font>
      <i/>
      <sz val="9"/>
      <color indexed="81"/>
      <name val="Tahoma"/>
      <family val="2"/>
    </font>
    <font>
      <sz val="8"/>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rgb="FFFFFF00"/>
        <bgColor indexed="64"/>
      </patternFill>
    </fill>
    <fill>
      <patternFill patternType="solid">
        <fgColor theme="3" tint="-0.499984740745262"/>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style="thin">
        <color indexed="64"/>
      </left>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indexed="22"/>
      </bottom>
      <diagonal/>
    </border>
    <border>
      <left/>
      <right/>
      <top style="thin">
        <color indexed="22"/>
      </top>
      <bottom style="thin">
        <color indexed="22"/>
      </bottom>
      <diagonal/>
    </border>
    <border>
      <left/>
      <right/>
      <top style="thin">
        <color rgb="FFEFEFEF"/>
      </top>
      <bottom style="thin">
        <color rgb="FFEFEFEF"/>
      </bottom>
      <diagonal/>
    </border>
  </borders>
  <cellStyleXfs count="6">
    <xf numFmtId="0" fontId="0" fillId="0" borderId="0"/>
    <xf numFmtId="0" fontId="1" fillId="0" borderId="0"/>
    <xf numFmtId="0" fontId="13" fillId="0" borderId="0"/>
    <xf numFmtId="0" fontId="13" fillId="0" borderId="0"/>
    <xf numFmtId="0" fontId="17" fillId="0" borderId="0" applyNumberFormat="0" applyFill="0" applyBorder="0" applyAlignment="0" applyProtection="0">
      <alignment vertical="top"/>
      <protection locked="0"/>
    </xf>
    <xf numFmtId="9" fontId="13" fillId="0" borderId="0" applyFont="0" applyFill="0" applyBorder="0" applyAlignment="0" applyProtection="0"/>
  </cellStyleXfs>
  <cellXfs count="99">
    <xf numFmtId="0" fontId="0" fillId="0" borderId="0" xfId="0"/>
    <xf numFmtId="0" fontId="1" fillId="0" borderId="0" xfId="1"/>
    <xf numFmtId="0" fontId="2" fillId="2" borderId="0" xfId="1" applyFont="1" applyFill="1"/>
    <xf numFmtId="0" fontId="3" fillId="2" borderId="0" xfId="1" applyFont="1" applyFill="1" applyBorder="1"/>
    <xf numFmtId="0" fontId="1" fillId="0" borderId="0" xfId="1" applyAlignment="1">
      <alignment wrapText="1"/>
    </xf>
    <xf numFmtId="0" fontId="1" fillId="0" borderId="0" xfId="1" applyAlignment="1">
      <alignment horizontal="left" vertical="center" wrapText="1"/>
    </xf>
    <xf numFmtId="0" fontId="4" fillId="0" borderId="0" xfId="1" applyFont="1"/>
    <xf numFmtId="0" fontId="5" fillId="2" borderId="0" xfId="1" applyFont="1" applyFill="1"/>
    <xf numFmtId="0" fontId="6" fillId="2" borderId="0" xfId="1" applyFont="1" applyFill="1" applyBorder="1" applyAlignment="1">
      <alignment horizontal="center" vertical="center"/>
    </xf>
    <xf numFmtId="0" fontId="4" fillId="0" borderId="1" xfId="1" applyFont="1" applyBorder="1" applyAlignment="1">
      <alignment horizontal="center" vertical="center"/>
    </xf>
    <xf numFmtId="0" fontId="9" fillId="2" borderId="0" xfId="1" applyFont="1" applyFill="1" applyBorder="1" applyAlignment="1">
      <alignment horizontal="center" vertical="center"/>
    </xf>
    <xf numFmtId="0" fontId="9" fillId="3" borderId="2" xfId="1" applyFont="1" applyFill="1" applyBorder="1" applyAlignment="1">
      <alignment horizontal="center" vertical="center"/>
    </xf>
    <xf numFmtId="0" fontId="9" fillId="3" borderId="3" xfId="1" applyFont="1" applyFill="1" applyBorder="1" applyAlignment="1">
      <alignment horizontal="center" vertical="center"/>
    </xf>
    <xf numFmtId="0" fontId="9" fillId="3" borderId="2" xfId="1" applyFont="1" applyFill="1" applyBorder="1" applyAlignment="1">
      <alignment horizontal="center" vertical="center" wrapText="1"/>
    </xf>
    <xf numFmtId="0" fontId="9" fillId="3" borderId="4" xfId="1" applyFont="1" applyFill="1" applyBorder="1" applyAlignment="1">
      <alignment horizontal="left" vertical="center" wrapText="1"/>
    </xf>
    <xf numFmtId="0" fontId="4" fillId="0" borderId="0" xfId="1" applyFont="1" applyAlignment="1">
      <alignment vertical="center"/>
    </xf>
    <xf numFmtId="0" fontId="1" fillId="0" borderId="0" xfId="1" applyAlignment="1">
      <alignment vertical="center"/>
    </xf>
    <xf numFmtId="0" fontId="5" fillId="2" borderId="0" xfId="1" applyFont="1" applyFill="1" applyAlignment="1">
      <alignment vertical="center"/>
    </xf>
    <xf numFmtId="0" fontId="2" fillId="2" borderId="0" xfId="1" applyFont="1" applyFill="1" applyAlignment="1">
      <alignment vertical="center"/>
    </xf>
    <xf numFmtId="9" fontId="10" fillId="4" borderId="7" xfId="1" applyNumberFormat="1" applyFont="1" applyFill="1" applyBorder="1" applyAlignment="1">
      <alignment horizontal="center" vertical="center" wrapText="1"/>
    </xf>
    <xf numFmtId="0" fontId="10" fillId="4" borderId="7" xfId="1" applyNumberFormat="1" applyFont="1" applyFill="1" applyBorder="1" applyAlignment="1">
      <alignment horizontal="center" vertical="center" wrapText="1"/>
    </xf>
    <xf numFmtId="9" fontId="5" fillId="2" borderId="0" xfId="1" applyNumberFormat="1" applyFont="1" applyFill="1" applyBorder="1" applyAlignment="1">
      <alignment horizontal="center" vertical="center"/>
    </xf>
    <xf numFmtId="0" fontId="9" fillId="5" borderId="7" xfId="1" applyFont="1" applyFill="1" applyBorder="1" applyAlignment="1">
      <alignment horizontal="center" vertical="center" wrapText="1"/>
    </xf>
    <xf numFmtId="0" fontId="2" fillId="2" borderId="0" xfId="1" applyFont="1" applyFill="1" applyBorder="1" applyAlignment="1">
      <alignment vertical="center"/>
    </xf>
    <xf numFmtId="0" fontId="1" fillId="0" borderId="0" xfId="1" applyAlignment="1">
      <alignment vertical="center" wrapText="1"/>
    </xf>
    <xf numFmtId="0" fontId="1" fillId="0" borderId="0" xfId="1" applyAlignment="1">
      <alignment horizontal="left" vertical="center"/>
    </xf>
    <xf numFmtId="0" fontId="11" fillId="2" borderId="0" xfId="1" applyFont="1" applyFill="1" applyBorder="1" applyAlignment="1">
      <alignment vertical="center" wrapText="1"/>
    </xf>
    <xf numFmtId="0" fontId="12" fillId="2" borderId="0" xfId="1" applyFont="1" applyFill="1" applyBorder="1" applyAlignment="1">
      <alignment horizontal="left" vertical="center"/>
    </xf>
    <xf numFmtId="0" fontId="15" fillId="0" borderId="0" xfId="2" applyNumberFormat="1" applyFont="1" applyFill="1" applyBorder="1" applyAlignment="1" applyProtection="1">
      <alignment vertical="center"/>
      <protection locked="0"/>
    </xf>
    <xf numFmtId="14" fontId="15" fillId="0" borderId="0" xfId="2" applyNumberFormat="1" applyFont="1" applyFill="1" applyBorder="1" applyAlignment="1" applyProtection="1">
      <alignment vertical="center"/>
      <protection locked="0"/>
    </xf>
    <xf numFmtId="0" fontId="13" fillId="0" borderId="0" xfId="2" applyProtection="1"/>
    <xf numFmtId="0" fontId="13" fillId="0" borderId="0" xfId="2" applyFont="1" applyAlignment="1" applyProtection="1">
      <alignment horizontal="right" vertical="center"/>
    </xf>
    <xf numFmtId="0" fontId="13" fillId="0" borderId="0" xfId="2" applyFill="1" applyBorder="1" applyProtection="1"/>
    <xf numFmtId="0" fontId="13" fillId="0" borderId="0" xfId="2" applyNumberFormat="1" applyFill="1" applyBorder="1" applyProtection="1"/>
    <xf numFmtId="0" fontId="16" fillId="0" borderId="0" xfId="2" applyNumberFormat="1" applyFont="1" applyAlignment="1" applyProtection="1">
      <alignment vertical="center"/>
      <protection locked="0"/>
    </xf>
    <xf numFmtId="0" fontId="13" fillId="0" borderId="0" xfId="2" applyFont="1" applyFill="1" applyAlignment="1" applyProtection="1">
      <alignment wrapText="1"/>
    </xf>
    <xf numFmtId="0" fontId="13" fillId="0" borderId="0" xfId="2" applyFill="1" applyAlignment="1" applyProtection="1"/>
    <xf numFmtId="165" fontId="13" fillId="0" borderId="0" xfId="2" applyNumberFormat="1" applyFill="1" applyAlignment="1" applyProtection="1"/>
    <xf numFmtId="0" fontId="13" fillId="6" borderId="0" xfId="2" applyFill="1" applyBorder="1" applyProtection="1"/>
    <xf numFmtId="0" fontId="17" fillId="0" borderId="0" xfId="4" applyAlignment="1" applyProtection="1">
      <alignment horizontal="left"/>
    </xf>
    <xf numFmtId="0" fontId="18" fillId="0" borderId="0" xfId="2" applyNumberFormat="1" applyFont="1" applyFill="1" applyBorder="1" applyProtection="1"/>
    <xf numFmtId="0" fontId="18" fillId="0" borderId="0" xfId="2" applyFont="1" applyFill="1" applyAlignment="1" applyProtection="1">
      <alignment horizontal="right" vertical="center" wrapText="1"/>
    </xf>
    <xf numFmtId="165" fontId="18" fillId="0" borderId="0" xfId="2" applyNumberFormat="1" applyFont="1" applyFill="1" applyBorder="1" applyProtection="1"/>
    <xf numFmtId="0" fontId="18" fillId="0" borderId="0" xfId="2" applyFont="1" applyFill="1" applyAlignment="1" applyProtection="1">
      <alignment horizontal="right" vertical="center"/>
    </xf>
    <xf numFmtId="0" fontId="8" fillId="0" borderId="8" xfId="2" applyNumberFormat="1" applyFont="1" applyFill="1" applyBorder="1" applyAlignment="1" applyProtection="1">
      <alignment horizontal="center" vertical="center"/>
      <protection locked="0"/>
    </xf>
    <xf numFmtId="0" fontId="13" fillId="0" borderId="0" xfId="2" applyFont="1" applyFill="1" applyBorder="1" applyProtection="1"/>
    <xf numFmtId="0" fontId="19" fillId="0" borderId="0" xfId="2" applyFont="1" applyProtection="1"/>
    <xf numFmtId="14" fontId="13" fillId="0" borderId="0" xfId="2" applyNumberFormat="1" applyFill="1" applyBorder="1" applyProtection="1"/>
    <xf numFmtId="0" fontId="18" fillId="0" borderId="0" xfId="2" applyFont="1" applyProtection="1"/>
    <xf numFmtId="0" fontId="19" fillId="0" borderId="0" xfId="2" applyNumberFormat="1" applyFont="1" applyFill="1" applyBorder="1" applyProtection="1"/>
    <xf numFmtId="0" fontId="19" fillId="0" borderId="0" xfId="2" applyFont="1" applyAlignment="1" applyProtection="1">
      <alignment wrapText="1"/>
    </xf>
    <xf numFmtId="169" fontId="21" fillId="0" borderId="9" xfId="2" applyNumberFormat="1" applyFont="1" applyFill="1" applyBorder="1" applyAlignment="1" applyProtection="1">
      <alignment horizontal="center" vertical="center" shrinkToFit="1"/>
    </xf>
    <xf numFmtId="169" fontId="21" fillId="0" borderId="10" xfId="2" applyNumberFormat="1" applyFont="1" applyFill="1" applyBorder="1" applyAlignment="1" applyProtection="1">
      <alignment horizontal="center" vertical="center" shrinkToFit="1"/>
    </xf>
    <xf numFmtId="169" fontId="21" fillId="0" borderId="11" xfId="2" applyNumberFormat="1" applyFont="1" applyFill="1" applyBorder="1" applyAlignment="1" applyProtection="1">
      <alignment horizontal="center" vertical="center" shrinkToFit="1"/>
    </xf>
    <xf numFmtId="0" fontId="22" fillId="0" borderId="13" xfId="2" applyFont="1" applyFill="1" applyBorder="1" applyAlignment="1" applyProtection="1">
      <alignment horizontal="center" vertical="center" wrapText="1"/>
    </xf>
    <xf numFmtId="0" fontId="22" fillId="0" borderId="13" xfId="2" applyNumberFormat="1" applyFont="1" applyFill="1" applyBorder="1" applyAlignment="1" applyProtection="1">
      <alignment horizontal="left" vertical="center"/>
    </xf>
    <xf numFmtId="0" fontId="22" fillId="0" borderId="13" xfId="2" applyFont="1" applyFill="1" applyBorder="1" applyAlignment="1" applyProtection="1">
      <alignment horizontal="left" vertical="center" wrapText="1"/>
    </xf>
    <xf numFmtId="0" fontId="22" fillId="0" borderId="13" xfId="2" applyFont="1" applyFill="1" applyBorder="1" applyAlignment="1" applyProtection="1">
      <alignment horizontal="center" vertical="center"/>
    </xf>
    <xf numFmtId="0" fontId="23" fillId="0" borderId="14" xfId="2" applyNumberFormat="1" applyFont="1" applyFill="1" applyBorder="1" applyAlignment="1" applyProtection="1">
      <alignment horizontal="center" vertical="center" shrinkToFit="1"/>
    </xf>
    <xf numFmtId="0" fontId="23" fillId="0" borderId="15" xfId="2" applyNumberFormat="1" applyFont="1" applyFill="1" applyBorder="1" applyAlignment="1" applyProtection="1">
      <alignment horizontal="center" vertical="center" shrinkToFit="1"/>
    </xf>
    <xf numFmtId="0" fontId="23" fillId="0" borderId="16" xfId="2" applyNumberFormat="1" applyFont="1" applyFill="1" applyBorder="1" applyAlignment="1" applyProtection="1">
      <alignment horizontal="center" vertical="center" shrinkToFit="1"/>
    </xf>
    <xf numFmtId="0" fontId="13" fillId="0" borderId="0" xfId="2" applyFont="1" applyFill="1" applyBorder="1" applyAlignment="1" applyProtection="1"/>
    <xf numFmtId="9" fontId="24" fillId="7" borderId="17" xfId="2" applyNumberFormat="1" applyFont="1" applyFill="1" applyBorder="1" applyAlignment="1" applyProtection="1">
      <alignment horizontal="center" vertical="center"/>
    </xf>
    <xf numFmtId="0" fontId="24" fillId="7" borderId="17" xfId="2" applyNumberFormat="1" applyFont="1" applyFill="1" applyBorder="1" applyAlignment="1" applyProtection="1">
      <alignment horizontal="left" vertical="center"/>
    </xf>
    <xf numFmtId="0" fontId="24" fillId="7" borderId="17" xfId="2" applyFont="1" applyFill="1" applyBorder="1" applyAlignment="1" applyProtection="1">
      <alignment vertical="center" wrapText="1"/>
    </xf>
    <xf numFmtId="0" fontId="23" fillId="7" borderId="17" xfId="2" applyFont="1" applyFill="1" applyBorder="1" applyAlignment="1" applyProtection="1">
      <alignment vertical="center"/>
    </xf>
    <xf numFmtId="165" fontId="23" fillId="7" borderId="17" xfId="2" applyNumberFormat="1" applyFont="1" applyFill="1" applyBorder="1" applyAlignment="1" applyProtection="1">
      <alignment horizontal="right" vertical="center"/>
    </xf>
    <xf numFmtId="165" fontId="23" fillId="7" borderId="17" xfId="2" applyNumberFormat="1" applyFont="1" applyFill="1" applyBorder="1" applyAlignment="1" applyProtection="1">
      <alignment horizontal="center" vertical="center"/>
    </xf>
    <xf numFmtId="1" fontId="23" fillId="7" borderId="17" xfId="5" applyNumberFormat="1" applyFont="1" applyFill="1" applyBorder="1" applyAlignment="1" applyProtection="1">
      <alignment horizontal="center" vertical="center"/>
    </xf>
    <xf numFmtId="9" fontId="23" fillId="7" borderId="17" xfId="5" applyFont="1" applyFill="1" applyBorder="1" applyAlignment="1" applyProtection="1">
      <alignment horizontal="center" vertical="center"/>
    </xf>
    <xf numFmtId="1" fontId="23" fillId="7" borderId="17" xfId="2" applyNumberFormat="1" applyFont="1" applyFill="1" applyBorder="1" applyAlignment="1" applyProtection="1">
      <alignment horizontal="center" vertical="center"/>
    </xf>
    <xf numFmtId="1" fontId="25" fillId="7" borderId="17" xfId="2" applyNumberFormat="1" applyFont="1" applyFill="1" applyBorder="1" applyAlignment="1" applyProtection="1">
      <alignment horizontal="center" vertical="center"/>
    </xf>
    <xf numFmtId="0" fontId="23" fillId="7" borderId="17" xfId="2" applyFont="1" applyFill="1" applyBorder="1" applyAlignment="1" applyProtection="1">
      <alignment horizontal="left" vertical="center"/>
    </xf>
    <xf numFmtId="0" fontId="23" fillId="7" borderId="18" xfId="2" applyFont="1" applyFill="1" applyBorder="1" applyAlignment="1" applyProtection="1">
      <alignment vertical="center"/>
    </xf>
    <xf numFmtId="0" fontId="23" fillId="0" borderId="18" xfId="2" applyFont="1" applyFill="1" applyBorder="1" applyAlignment="1" applyProtection="1">
      <alignment vertical="center"/>
    </xf>
    <xf numFmtId="0" fontId="23" fillId="0" borderId="18" xfId="2" applyNumberFormat="1" applyFont="1" applyFill="1" applyBorder="1" applyAlignment="1" applyProtection="1">
      <alignment horizontal="left" vertical="center"/>
    </xf>
    <xf numFmtId="164" fontId="26" fillId="8" borderId="19" xfId="2" applyNumberFormat="1" applyFont="1" applyFill="1" applyBorder="1" applyAlignment="1" applyProtection="1">
      <alignment horizontal="center" vertical="center"/>
    </xf>
    <xf numFmtId="164" fontId="26" fillId="0" borderId="19" xfId="2" applyNumberFormat="1" applyFont="1" applyBorder="1" applyAlignment="1" applyProtection="1">
      <alignment horizontal="center" vertical="center"/>
    </xf>
    <xf numFmtId="1" fontId="26" fillId="9" borderId="19" xfId="2" applyNumberFormat="1" applyFont="1" applyFill="1" applyBorder="1" applyAlignment="1" applyProtection="1">
      <alignment horizontal="center" vertical="center"/>
    </xf>
    <xf numFmtId="9" fontId="26" fillId="9" borderId="19" xfId="5" applyFont="1" applyFill="1" applyBorder="1" applyAlignment="1" applyProtection="1">
      <alignment horizontal="center" vertical="center"/>
    </xf>
    <xf numFmtId="1" fontId="26" fillId="0" borderId="19" xfId="2" applyNumberFormat="1" applyFont="1" applyBorder="1" applyAlignment="1" applyProtection="1">
      <alignment horizontal="center" vertical="center"/>
    </xf>
    <xf numFmtId="1" fontId="27" fillId="0" borderId="19" xfId="2" applyNumberFormat="1" applyFont="1" applyBorder="1" applyAlignment="1" applyProtection="1">
      <alignment horizontal="center" vertical="center"/>
    </xf>
    <xf numFmtId="0" fontId="23" fillId="0" borderId="18" xfId="2" applyFont="1" applyFill="1" applyBorder="1" applyAlignment="1" applyProtection="1">
      <alignment horizontal="left" vertical="center"/>
    </xf>
    <xf numFmtId="0" fontId="13" fillId="0" borderId="0" xfId="2" applyAlignment="1" applyProtection="1">
      <alignment wrapText="1"/>
    </xf>
    <xf numFmtId="0" fontId="9" fillId="3" borderId="6" xfId="1" applyFont="1" applyFill="1" applyBorder="1" applyAlignment="1">
      <alignment horizontal="center" vertical="center"/>
    </xf>
    <xf numFmtId="0" fontId="9" fillId="3" borderId="5" xfId="1" applyFont="1" applyFill="1" applyBorder="1" applyAlignment="1">
      <alignment horizontal="center" vertical="center"/>
    </xf>
    <xf numFmtId="168" fontId="8" fillId="0" borderId="9" xfId="2" applyNumberFormat="1" applyFont="1" applyFill="1" applyBorder="1" applyAlignment="1" applyProtection="1">
      <alignment horizontal="center" vertical="center"/>
    </xf>
    <xf numFmtId="168" fontId="8" fillId="0" borderId="10" xfId="2" applyNumberFormat="1" applyFont="1" applyFill="1" applyBorder="1" applyAlignment="1" applyProtection="1">
      <alignment horizontal="center" vertical="center"/>
    </xf>
    <xf numFmtId="168" fontId="8" fillId="0" borderId="11" xfId="2" applyNumberFormat="1" applyFont="1" applyFill="1" applyBorder="1" applyAlignment="1" applyProtection="1">
      <alignment horizontal="center" vertical="center"/>
    </xf>
    <xf numFmtId="0" fontId="20" fillId="0" borderId="9" xfId="2" applyNumberFormat="1" applyFont="1" applyFill="1" applyBorder="1" applyAlignment="1" applyProtection="1">
      <alignment horizontal="center" vertical="center"/>
    </xf>
    <xf numFmtId="0" fontId="20" fillId="0" borderId="10" xfId="2" applyNumberFormat="1" applyFont="1" applyFill="1" applyBorder="1" applyAlignment="1" applyProtection="1">
      <alignment horizontal="center" vertical="center"/>
    </xf>
    <xf numFmtId="0" fontId="20" fillId="0" borderId="11" xfId="2" applyNumberFormat="1" applyFont="1" applyFill="1" applyBorder="1" applyAlignment="1" applyProtection="1">
      <alignment horizontal="center" vertical="center"/>
    </xf>
    <xf numFmtId="0" fontId="14" fillId="0" borderId="0" xfId="2" applyNumberFormat="1" applyFont="1" applyFill="1" applyBorder="1" applyAlignment="1" applyProtection="1">
      <alignment horizontal="center" vertical="center"/>
      <protection locked="0"/>
    </xf>
    <xf numFmtId="166" fontId="8" fillId="0" borderId="8" xfId="2" applyNumberFormat="1" applyFont="1" applyFill="1" applyBorder="1" applyAlignment="1" applyProtection="1">
      <alignment horizontal="center" vertical="center" shrinkToFit="1"/>
      <protection locked="0"/>
    </xf>
    <xf numFmtId="167" fontId="8" fillId="0" borderId="12" xfId="2" applyNumberFormat="1" applyFont="1" applyFill="1" applyBorder="1" applyAlignment="1" applyProtection="1">
      <alignment horizontal="center" vertical="center" shrinkToFit="1"/>
      <protection locked="0"/>
    </xf>
    <xf numFmtId="0" fontId="18" fillId="0" borderId="0" xfId="2" applyFont="1" applyAlignment="1" applyProtection="1">
      <alignment horizontal="center" wrapText="1"/>
    </xf>
    <xf numFmtId="0" fontId="8" fillId="0" borderId="1" xfId="1" applyFont="1" applyBorder="1" applyAlignment="1">
      <alignment horizontal="left" vertical="center" wrapText="1"/>
    </xf>
    <xf numFmtId="0" fontId="8" fillId="0" borderId="1" xfId="1" applyFont="1" applyBorder="1" applyAlignment="1">
      <alignment horizontal="center" vertical="center" wrapText="1"/>
    </xf>
    <xf numFmtId="0" fontId="7" fillId="0" borderId="1" xfId="1" applyFont="1" applyBorder="1" applyAlignment="1">
      <alignment horizontal="center" vertical="center"/>
    </xf>
  </cellXfs>
  <cellStyles count="6">
    <cellStyle name="Hyperlink 2" xfId="4" xr:uid="{00000000-0005-0000-0000-000000000000}"/>
    <cellStyle name="Normal" xfId="0" builtinId="0"/>
    <cellStyle name="Normal 2" xfId="1" xr:uid="{00000000-0005-0000-0000-000002000000}"/>
    <cellStyle name="Normal 4" xfId="2" xr:uid="{00000000-0005-0000-0000-000003000000}"/>
    <cellStyle name="Normal 4 2" xfId="3" xr:uid="{00000000-0005-0000-0000-000004000000}"/>
    <cellStyle name="Percent 2" xfId="5" xr:uid="{00000000-0005-0000-0000-000005000000}"/>
  </cellStyles>
  <dxfs count="22">
    <dxf>
      <fill>
        <patternFill>
          <bgColor theme="0" tint="-0.24994659260841701"/>
        </patternFill>
      </fill>
    </dxf>
    <dxf>
      <fill>
        <patternFill>
          <bgColor theme="9"/>
        </patternFill>
      </fill>
    </dxf>
    <dxf>
      <fill>
        <patternFill>
          <bgColor rgb="FFFF0000"/>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fill>
        <patternFill>
          <bgColor theme="0" tint="-0.24994659260841701"/>
        </patternFill>
      </fill>
    </dxf>
    <dxf>
      <fill>
        <patternFill>
          <bgColor theme="9"/>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ln>
                  <a:noFill/>
                </a:ln>
                <a:solidFill>
                  <a:schemeClr val="tx1"/>
                </a:solidFill>
                <a:latin typeface="Century Gothic" panose="020B0502020202020204" pitchFamily="34" charset="0"/>
                <a:ea typeface="+mn-ea"/>
                <a:cs typeface="+mn-cs"/>
              </a:defRPr>
            </a:pPr>
            <a:r>
              <a:rPr lang="tr-TR"/>
              <a:t>WEEKS</a:t>
            </a:r>
          </a:p>
        </c:rich>
      </c:tx>
      <c:overlay val="0"/>
      <c:spPr>
        <a:noFill/>
        <a:ln>
          <a:noFill/>
        </a:ln>
        <a:effectLst/>
      </c:spPr>
      <c:txPr>
        <a:bodyPr rot="0" spcFirstLastPara="1" vertOverflow="ellipsis" vert="horz" wrap="square" anchor="ctr" anchorCtr="1"/>
        <a:lstStyle/>
        <a:p>
          <a:pPr>
            <a:defRPr sz="1800" b="1" i="0" u="none" strike="noStrike" kern="1200" baseline="0">
              <a:ln>
                <a:noFill/>
              </a:ln>
              <a:solidFill>
                <a:schemeClr val="tx1"/>
              </a:solidFill>
              <a:latin typeface="Century Gothic" panose="020B0502020202020204" pitchFamily="34" charset="0"/>
              <a:ea typeface="+mn-ea"/>
              <a:cs typeface="+mn-cs"/>
            </a:defRPr>
          </a:pPr>
          <a:endParaRPr lang="tr-TR"/>
        </a:p>
      </c:txPr>
    </c:title>
    <c:autoTitleDeleted val="0"/>
    <c:plotArea>
      <c:layout/>
      <c:barChart>
        <c:barDir val="bar"/>
        <c:grouping val="stacked"/>
        <c:varyColors val="0"/>
        <c:ser>
          <c:idx val="0"/>
          <c:order val="0"/>
          <c:tx>
            <c:strRef>
              <c:f>'Project Plan and Gantt Draft'!$E$7</c:f>
              <c:strCache>
                <c:ptCount val="1"/>
                <c:pt idx="0">
                  <c:v>START</c:v>
                </c:pt>
              </c:strCache>
            </c:strRef>
          </c:tx>
          <c:spPr>
            <a:noFill/>
            <a:ln>
              <a:noFill/>
            </a:ln>
            <a:effectLst/>
          </c:spPr>
          <c:invertIfNegative val="0"/>
          <c:cat>
            <c:strRef>
              <c:f>'Project Plan and Gantt Draft'!$A$8:$A$26</c:f>
              <c:strCache>
                <c:ptCount val="19"/>
                <c:pt idx="0">
                  <c:v>Determine Problems</c:v>
                </c:pt>
                <c:pt idx="1">
                  <c:v>Evaluate The System</c:v>
                </c:pt>
                <c:pt idx="2">
                  <c:v>Define Necessaries</c:v>
                </c:pt>
                <c:pt idx="3">
                  <c:v>The Company Necessaries</c:v>
                </c:pt>
                <c:pt idx="4">
                  <c:v>Engineer and Workers Necessaries</c:v>
                </c:pt>
                <c:pt idx="5">
                  <c:v>Determine Areas for Project</c:v>
                </c:pt>
                <c:pt idx="6">
                  <c:v>Literature Research</c:v>
                </c:pt>
                <c:pt idx="7">
                  <c:v>Research Same Graduation Projects for Guidline</c:v>
                </c:pt>
                <c:pt idx="8">
                  <c:v>Obtain Data and Knowledge About Industry</c:v>
                </c:pt>
                <c:pt idx="9">
                  <c:v>Collect Data From Manufacturing in Factory</c:v>
                </c:pt>
                <c:pt idx="10">
                  <c:v>Obtain Materials and How They Are Going to Combine Together </c:v>
                </c:pt>
                <c:pt idx="11">
                  <c:v>Meeting with Company Advisiors Engineers</c:v>
                </c:pt>
                <c:pt idx="12">
                  <c:v>Getting Feedback on Current System</c:v>
                </c:pt>
                <c:pt idx="13">
                  <c:v>Information About Production on Our Part</c:v>
                </c:pt>
                <c:pt idx="14">
                  <c:v>Develop Project Plan</c:v>
                </c:pt>
                <c:pt idx="15">
                  <c:v>Create a Schedule</c:v>
                </c:pt>
                <c:pt idx="16">
                  <c:v>Identify Task</c:v>
                </c:pt>
                <c:pt idx="17">
                  <c:v>Create a Task Table</c:v>
                </c:pt>
                <c:pt idx="18">
                  <c:v>Set Meetings</c:v>
                </c:pt>
              </c:strCache>
            </c:strRef>
          </c:cat>
          <c:val>
            <c:numRef>
              <c:f>'Project Plan and Gantt Draft'!$E$8:$E$26</c:f>
              <c:numCache>
                <c:formatCode>General</c:formatCode>
                <c:ptCount val="19"/>
                <c:pt idx="0">
                  <c:v>0</c:v>
                </c:pt>
                <c:pt idx="1">
                  <c:v>3</c:v>
                </c:pt>
                <c:pt idx="2">
                  <c:v>4</c:v>
                </c:pt>
                <c:pt idx="3">
                  <c:v>4</c:v>
                </c:pt>
                <c:pt idx="4">
                  <c:v>5</c:v>
                </c:pt>
                <c:pt idx="5">
                  <c:v>6</c:v>
                </c:pt>
                <c:pt idx="6">
                  <c:v>6</c:v>
                </c:pt>
                <c:pt idx="7">
                  <c:v>6</c:v>
                </c:pt>
                <c:pt idx="8">
                  <c:v>10</c:v>
                </c:pt>
                <c:pt idx="9">
                  <c:v>10</c:v>
                </c:pt>
                <c:pt idx="10">
                  <c:v>10</c:v>
                </c:pt>
                <c:pt idx="11">
                  <c:v>12</c:v>
                </c:pt>
                <c:pt idx="12">
                  <c:v>12</c:v>
                </c:pt>
                <c:pt idx="13">
                  <c:v>12</c:v>
                </c:pt>
                <c:pt idx="14">
                  <c:v>13</c:v>
                </c:pt>
                <c:pt idx="15">
                  <c:v>13</c:v>
                </c:pt>
                <c:pt idx="16">
                  <c:v>16</c:v>
                </c:pt>
                <c:pt idx="17">
                  <c:v>16</c:v>
                </c:pt>
                <c:pt idx="18">
                  <c:v>16</c:v>
                </c:pt>
              </c:numCache>
            </c:numRef>
          </c:val>
          <c:extLst>
            <c:ext xmlns:c16="http://schemas.microsoft.com/office/drawing/2014/chart" uri="{C3380CC4-5D6E-409C-BE32-E72D297353CC}">
              <c16:uniqueId val="{00000000-4E5D-E148-BE56-30293374DEB9}"/>
            </c:ext>
          </c:extLst>
        </c:ser>
        <c:ser>
          <c:idx val="1"/>
          <c:order val="1"/>
          <c:tx>
            <c:strRef>
              <c:f>'Project Plan and Gantt Draft'!$G$7</c:f>
              <c:strCache>
                <c:ptCount val="1"/>
                <c:pt idx="0">
                  <c:v>ST3</c:v>
                </c:pt>
              </c:strCache>
            </c:strRef>
          </c:tx>
          <c:spPr>
            <a:solidFill>
              <a:srgbClr val="92D050"/>
            </a:solidFill>
            <a:ln>
              <a:noFill/>
            </a:ln>
            <a:effectLst>
              <a:outerShdw blurRad="40000" dist="23000" dir="5400000" rotWithShape="0">
                <a:srgbClr val="000000">
                  <a:alpha val="35000"/>
                </a:srgbClr>
              </a:outerShdw>
            </a:effectLst>
          </c:spPr>
          <c:invertIfNegative val="0"/>
          <c:dPt>
            <c:idx val="0"/>
            <c:invertIfNegative val="0"/>
            <c:bubble3D val="0"/>
            <c:extLst>
              <c:ext xmlns:c16="http://schemas.microsoft.com/office/drawing/2014/chart" uri="{C3380CC4-5D6E-409C-BE32-E72D297353CC}">
                <c16:uniqueId val="{00000002-4E5D-E148-BE56-30293374DEB9}"/>
              </c:ext>
            </c:extLst>
          </c:dPt>
          <c:dPt>
            <c:idx val="1"/>
            <c:invertIfNegative val="0"/>
            <c:bubble3D val="0"/>
            <c:extLst>
              <c:ext xmlns:c16="http://schemas.microsoft.com/office/drawing/2014/chart" uri="{C3380CC4-5D6E-409C-BE32-E72D297353CC}">
                <c16:uniqueId val="{00000004-4E5D-E148-BE56-30293374DEB9}"/>
              </c:ext>
            </c:extLst>
          </c:dPt>
          <c:dPt>
            <c:idx val="2"/>
            <c:invertIfNegative val="0"/>
            <c:bubble3D val="0"/>
            <c:extLst>
              <c:ext xmlns:c16="http://schemas.microsoft.com/office/drawing/2014/chart" uri="{C3380CC4-5D6E-409C-BE32-E72D297353CC}">
                <c16:uniqueId val="{00000006-4E5D-E148-BE56-30293374DEB9}"/>
              </c:ext>
            </c:extLst>
          </c:dPt>
          <c:dPt>
            <c:idx val="3"/>
            <c:invertIfNegative val="0"/>
            <c:bubble3D val="0"/>
            <c:extLst>
              <c:ext xmlns:c16="http://schemas.microsoft.com/office/drawing/2014/chart" uri="{C3380CC4-5D6E-409C-BE32-E72D297353CC}">
                <c16:uniqueId val="{00000008-4E5D-E148-BE56-30293374DEB9}"/>
              </c:ext>
            </c:extLst>
          </c:dPt>
          <c:dPt>
            <c:idx val="4"/>
            <c:invertIfNegative val="0"/>
            <c:bubble3D val="0"/>
            <c:extLst>
              <c:ext xmlns:c16="http://schemas.microsoft.com/office/drawing/2014/chart" uri="{C3380CC4-5D6E-409C-BE32-E72D297353CC}">
                <c16:uniqueId val="{0000000A-4E5D-E148-BE56-30293374DEB9}"/>
              </c:ext>
            </c:extLst>
          </c:dPt>
          <c:dPt>
            <c:idx val="5"/>
            <c:invertIfNegative val="0"/>
            <c:bubble3D val="0"/>
            <c:extLst>
              <c:ext xmlns:c16="http://schemas.microsoft.com/office/drawing/2014/chart" uri="{C3380CC4-5D6E-409C-BE32-E72D297353CC}">
                <c16:uniqueId val="{0000000C-4E5D-E148-BE56-30293374DEB9}"/>
              </c:ext>
            </c:extLst>
          </c:dPt>
          <c:dPt>
            <c:idx val="6"/>
            <c:invertIfNegative val="0"/>
            <c:bubble3D val="0"/>
            <c:extLst>
              <c:ext xmlns:c16="http://schemas.microsoft.com/office/drawing/2014/chart" uri="{C3380CC4-5D6E-409C-BE32-E72D297353CC}">
                <c16:uniqueId val="{0000000E-4E5D-E148-BE56-30293374DEB9}"/>
              </c:ext>
            </c:extLst>
          </c:dPt>
          <c:dPt>
            <c:idx val="7"/>
            <c:invertIfNegative val="0"/>
            <c:bubble3D val="0"/>
            <c:extLst>
              <c:ext xmlns:c16="http://schemas.microsoft.com/office/drawing/2014/chart" uri="{C3380CC4-5D6E-409C-BE32-E72D297353CC}">
                <c16:uniqueId val="{00000010-4E5D-E148-BE56-30293374DEB9}"/>
              </c:ext>
            </c:extLst>
          </c:dPt>
          <c:dPt>
            <c:idx val="8"/>
            <c:invertIfNegative val="0"/>
            <c:bubble3D val="0"/>
            <c:extLst>
              <c:ext xmlns:c16="http://schemas.microsoft.com/office/drawing/2014/chart" uri="{C3380CC4-5D6E-409C-BE32-E72D297353CC}">
                <c16:uniqueId val="{00000012-4E5D-E148-BE56-30293374DEB9}"/>
              </c:ext>
            </c:extLst>
          </c:dPt>
          <c:dPt>
            <c:idx val="9"/>
            <c:invertIfNegative val="0"/>
            <c:bubble3D val="0"/>
            <c:extLst>
              <c:ext xmlns:c16="http://schemas.microsoft.com/office/drawing/2014/chart" uri="{C3380CC4-5D6E-409C-BE32-E72D297353CC}">
                <c16:uniqueId val="{00000014-4E5D-E148-BE56-30293374DEB9}"/>
              </c:ext>
            </c:extLst>
          </c:dPt>
          <c:dPt>
            <c:idx val="10"/>
            <c:invertIfNegative val="0"/>
            <c:bubble3D val="0"/>
            <c:extLst>
              <c:ext xmlns:c16="http://schemas.microsoft.com/office/drawing/2014/chart" uri="{C3380CC4-5D6E-409C-BE32-E72D297353CC}">
                <c16:uniqueId val="{00000016-4E5D-E148-BE56-30293374DEB9}"/>
              </c:ext>
            </c:extLst>
          </c:dPt>
          <c:dPt>
            <c:idx val="11"/>
            <c:invertIfNegative val="0"/>
            <c:bubble3D val="0"/>
            <c:extLst>
              <c:ext xmlns:c16="http://schemas.microsoft.com/office/drawing/2014/chart" uri="{C3380CC4-5D6E-409C-BE32-E72D297353CC}">
                <c16:uniqueId val="{00000018-4E5D-E148-BE56-30293374DEB9}"/>
              </c:ext>
            </c:extLst>
          </c:dPt>
          <c:dPt>
            <c:idx val="12"/>
            <c:invertIfNegative val="0"/>
            <c:bubble3D val="0"/>
            <c:extLst>
              <c:ext xmlns:c16="http://schemas.microsoft.com/office/drawing/2014/chart" uri="{C3380CC4-5D6E-409C-BE32-E72D297353CC}">
                <c16:uniqueId val="{0000001A-4E5D-E148-BE56-30293374DEB9}"/>
              </c:ext>
            </c:extLst>
          </c:dPt>
          <c:dPt>
            <c:idx val="13"/>
            <c:invertIfNegative val="0"/>
            <c:bubble3D val="0"/>
            <c:extLst>
              <c:ext xmlns:c16="http://schemas.microsoft.com/office/drawing/2014/chart" uri="{C3380CC4-5D6E-409C-BE32-E72D297353CC}">
                <c16:uniqueId val="{0000001C-4E5D-E148-BE56-30293374DEB9}"/>
              </c:ext>
            </c:extLst>
          </c:dPt>
          <c:dPt>
            <c:idx val="14"/>
            <c:invertIfNegative val="0"/>
            <c:bubble3D val="0"/>
            <c:extLst>
              <c:ext xmlns:c16="http://schemas.microsoft.com/office/drawing/2014/chart" uri="{C3380CC4-5D6E-409C-BE32-E72D297353CC}">
                <c16:uniqueId val="{0000001E-4E5D-E148-BE56-30293374DEB9}"/>
              </c:ext>
            </c:extLst>
          </c:dPt>
          <c:cat>
            <c:strRef>
              <c:f>'Project Plan and Gantt Draft'!$A$8:$A$26</c:f>
              <c:strCache>
                <c:ptCount val="19"/>
                <c:pt idx="0">
                  <c:v>Determine Problems</c:v>
                </c:pt>
                <c:pt idx="1">
                  <c:v>Evaluate The System</c:v>
                </c:pt>
                <c:pt idx="2">
                  <c:v>Define Necessaries</c:v>
                </c:pt>
                <c:pt idx="3">
                  <c:v>The Company Necessaries</c:v>
                </c:pt>
                <c:pt idx="4">
                  <c:v>Engineer and Workers Necessaries</c:v>
                </c:pt>
                <c:pt idx="5">
                  <c:v>Determine Areas for Project</c:v>
                </c:pt>
                <c:pt idx="6">
                  <c:v>Literature Research</c:v>
                </c:pt>
                <c:pt idx="7">
                  <c:v>Research Same Graduation Projects for Guidline</c:v>
                </c:pt>
                <c:pt idx="8">
                  <c:v>Obtain Data and Knowledge About Industry</c:v>
                </c:pt>
                <c:pt idx="9">
                  <c:v>Collect Data From Manufacturing in Factory</c:v>
                </c:pt>
                <c:pt idx="10">
                  <c:v>Obtain Materials and How They Are Going to Combine Together </c:v>
                </c:pt>
                <c:pt idx="11">
                  <c:v>Meeting with Company Advisiors Engineers</c:v>
                </c:pt>
                <c:pt idx="12">
                  <c:v>Getting Feedback on Current System</c:v>
                </c:pt>
                <c:pt idx="13">
                  <c:v>Information About Production on Our Part</c:v>
                </c:pt>
                <c:pt idx="14">
                  <c:v>Develop Project Plan</c:v>
                </c:pt>
                <c:pt idx="15">
                  <c:v>Create a Schedule</c:v>
                </c:pt>
                <c:pt idx="16">
                  <c:v>Identify Task</c:v>
                </c:pt>
                <c:pt idx="17">
                  <c:v>Create a Task Table</c:v>
                </c:pt>
                <c:pt idx="18">
                  <c:v>Set Meetings</c:v>
                </c:pt>
              </c:strCache>
            </c:strRef>
          </c:cat>
          <c:val>
            <c:numRef>
              <c:f>'Project Plan and Gantt Draft'!$G$8:$G$26</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1F-4E5D-E148-BE56-30293374DEB9}"/>
            </c:ext>
          </c:extLst>
        </c:ser>
        <c:ser>
          <c:idx val="2"/>
          <c:order val="2"/>
          <c:tx>
            <c:strRef>
              <c:f>'Project Plan and Gantt Draft'!$H$7</c:f>
              <c:strCache>
                <c:ptCount val="1"/>
                <c:pt idx="0">
                  <c:v>ST2</c:v>
                </c:pt>
              </c:strCache>
            </c:strRef>
          </c:tx>
          <c:spPr>
            <a:solidFill>
              <a:srgbClr val="FF0000"/>
            </a:solidFill>
            <a:ln>
              <a:noFill/>
            </a:ln>
            <a:effectLst>
              <a:outerShdw blurRad="40000" dist="23000" dir="5400000" rotWithShape="0">
                <a:srgbClr val="000000">
                  <a:alpha val="35000"/>
                </a:srgbClr>
              </a:outerShdw>
            </a:effectLst>
          </c:spPr>
          <c:invertIfNegative val="0"/>
          <c:val>
            <c:numRef>
              <c:f>'Project Plan and Gantt Draft'!$H$8:$H$26</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F-9991-43A4-8F27-74151DC9843B}"/>
            </c:ext>
          </c:extLst>
        </c:ser>
        <c:ser>
          <c:idx val="3"/>
          <c:order val="3"/>
          <c:tx>
            <c:strRef>
              <c:f>'Project Plan and Gantt Draft'!$I$7</c:f>
              <c:strCache>
                <c:ptCount val="1"/>
                <c:pt idx="0">
                  <c:v>ST1</c:v>
                </c:pt>
              </c:strCache>
            </c:strRef>
          </c:tx>
          <c:spPr>
            <a:solidFill>
              <a:schemeClr val="bg1">
                <a:lumMod val="50000"/>
              </a:schemeClr>
            </a:solidFill>
            <a:ln>
              <a:solidFill>
                <a:schemeClr val="accent1">
                  <a:alpha val="95000"/>
                </a:schemeClr>
              </a:solidFill>
            </a:ln>
            <a:effectLst>
              <a:outerShdw blurRad="40000" dist="23000" dir="5400000" rotWithShape="0">
                <a:srgbClr val="000000">
                  <a:alpha val="35000"/>
                </a:srgbClr>
              </a:outerShdw>
            </a:effectLst>
          </c:spPr>
          <c:invertIfNegative val="0"/>
          <c:val>
            <c:numRef>
              <c:f>'Project Plan and Gantt Draft'!$I$8:$I$26</c:f>
              <c:numCache>
                <c:formatCode>General</c:formatCode>
                <c:ptCount val="19"/>
                <c:pt idx="0">
                  <c:v>3</c:v>
                </c:pt>
                <c:pt idx="1">
                  <c:v>1</c:v>
                </c:pt>
                <c:pt idx="2">
                  <c:v>2</c:v>
                </c:pt>
                <c:pt idx="3">
                  <c:v>1</c:v>
                </c:pt>
                <c:pt idx="4">
                  <c:v>1</c:v>
                </c:pt>
                <c:pt idx="5">
                  <c:v>1</c:v>
                </c:pt>
                <c:pt idx="6">
                  <c:v>4</c:v>
                </c:pt>
                <c:pt idx="7">
                  <c:v>2</c:v>
                </c:pt>
                <c:pt idx="8">
                  <c:v>4</c:v>
                </c:pt>
                <c:pt idx="9">
                  <c:v>2</c:v>
                </c:pt>
                <c:pt idx="10">
                  <c:v>2</c:v>
                </c:pt>
                <c:pt idx="11">
                  <c:v>2</c:v>
                </c:pt>
                <c:pt idx="12">
                  <c:v>1</c:v>
                </c:pt>
                <c:pt idx="13">
                  <c:v>1</c:v>
                </c:pt>
                <c:pt idx="14">
                  <c:v>9</c:v>
                </c:pt>
                <c:pt idx="15">
                  <c:v>3</c:v>
                </c:pt>
                <c:pt idx="16">
                  <c:v>6</c:v>
                </c:pt>
                <c:pt idx="17">
                  <c:v>3</c:v>
                </c:pt>
                <c:pt idx="18">
                  <c:v>3</c:v>
                </c:pt>
              </c:numCache>
            </c:numRef>
          </c:val>
          <c:extLst>
            <c:ext xmlns:c16="http://schemas.microsoft.com/office/drawing/2014/chart" uri="{C3380CC4-5D6E-409C-BE32-E72D297353CC}">
              <c16:uniqueId val="{00000010-9991-43A4-8F27-74151DC9843B}"/>
            </c:ext>
          </c:extLst>
        </c:ser>
        <c:dLbls>
          <c:showLegendKey val="0"/>
          <c:showVal val="0"/>
          <c:showCatName val="0"/>
          <c:showSerName val="0"/>
          <c:showPercent val="0"/>
          <c:showBubbleSize val="0"/>
        </c:dLbls>
        <c:gapWidth val="84"/>
        <c:overlap val="100"/>
        <c:axId val="343199368"/>
        <c:axId val="524357232"/>
      </c:barChart>
      <c:catAx>
        <c:axId val="343199368"/>
        <c:scaling>
          <c:orientation val="maxMin"/>
        </c:scaling>
        <c:delete val="0"/>
        <c:axPos val="l"/>
        <c:numFmt formatCode="General" sourceLinked="0"/>
        <c:majorTickMark val="out"/>
        <c:minorTickMark val="none"/>
        <c:tickLblPos val="nextTo"/>
        <c:spPr>
          <a:noFill/>
          <a:ln w="9525" cap="flat" cmpd="sng" algn="ctr">
            <a:solidFill>
              <a:schemeClr val="bg1">
                <a:lumMod val="75000"/>
              </a:schemeClr>
            </a:solidFill>
            <a:prstDash val="solid"/>
            <a:round/>
          </a:ln>
          <a:effectLst/>
        </c:spPr>
        <c:txPr>
          <a:bodyPr rot="-60000000" spcFirstLastPara="1" vertOverflow="ellipsis" vert="horz" wrap="square" anchor="ctr" anchorCtr="1"/>
          <a:lstStyle/>
          <a:p>
            <a:pPr>
              <a:defRPr sz="1000" b="0" i="0" u="none" strike="noStrike" kern="1200" baseline="0">
                <a:ln>
                  <a:noFill/>
                </a:ln>
                <a:solidFill>
                  <a:schemeClr val="tx1"/>
                </a:solidFill>
                <a:latin typeface="Century Gothic" panose="020B0502020202020204" pitchFamily="34" charset="0"/>
                <a:ea typeface="+mn-ea"/>
                <a:cs typeface="+mn-cs"/>
              </a:defRPr>
            </a:pPr>
            <a:endParaRPr lang="tr-TR"/>
          </a:p>
        </c:txPr>
        <c:crossAx val="524357232"/>
        <c:crossesAt val="1"/>
        <c:auto val="1"/>
        <c:lblAlgn val="ctr"/>
        <c:lblOffset val="100"/>
        <c:noMultiLvlLbl val="0"/>
      </c:catAx>
      <c:valAx>
        <c:axId val="524357232"/>
        <c:scaling>
          <c:orientation val="minMax"/>
          <c:max val="44"/>
          <c:min val="1"/>
        </c:scaling>
        <c:delete val="0"/>
        <c:axPos val="t"/>
        <c:majorGridlines>
          <c:spPr>
            <a:ln w="9525" cap="flat" cmpd="sng" algn="ctr">
              <a:solidFill>
                <a:schemeClr val="bg1">
                  <a:lumMod val="75000"/>
                </a:schemeClr>
              </a:solidFill>
              <a:prstDash val="solid"/>
              <a:round/>
            </a:ln>
            <a:effectLst/>
          </c:spPr>
        </c:majorGridlines>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ln>
                  <a:noFill/>
                </a:ln>
                <a:solidFill>
                  <a:schemeClr val="tx1"/>
                </a:solidFill>
                <a:latin typeface="Century Gothic" panose="020B0502020202020204" pitchFamily="34" charset="0"/>
                <a:ea typeface="+mn-ea"/>
                <a:cs typeface="+mn-cs"/>
              </a:defRPr>
            </a:pPr>
            <a:endParaRPr lang="tr-TR"/>
          </a:p>
        </c:txPr>
        <c:crossAx val="343199368"/>
        <c:crosses val="autoZero"/>
        <c:crossBetween val="between"/>
        <c:majorUnit val="1"/>
      </c:valAx>
      <c:spPr>
        <a:solidFill>
          <a:schemeClr val="bg1"/>
        </a:solidFill>
        <a:ln>
          <a:noFill/>
        </a:ln>
        <a:effectLst/>
      </c:spPr>
    </c:plotArea>
    <c:plotVisOnly val="1"/>
    <c:dispBlanksAs val="gap"/>
    <c:showDLblsOverMax val="0"/>
  </c:chart>
  <c:spPr>
    <a:solidFill>
      <a:schemeClr val="bg1"/>
    </a:solidFill>
    <a:ln w="9525" cap="flat" cmpd="sng" algn="ctr">
      <a:solidFill>
        <a:schemeClr val="accent1"/>
      </a:solidFill>
      <a:prstDash val="solid"/>
      <a:round/>
    </a:ln>
    <a:effectLst/>
  </c:spPr>
  <c:txPr>
    <a:bodyPr/>
    <a:lstStyle/>
    <a:p>
      <a:pPr>
        <a:defRPr>
          <a:ln>
            <a:noFill/>
          </a:ln>
          <a:solidFill>
            <a:schemeClr val="tx1"/>
          </a:solidFill>
          <a:latin typeface="Century Gothic" panose="020B0502020202020204" pitchFamily="34" charset="0"/>
        </a:defRPr>
      </a:pPr>
      <a:endParaRPr lang="tr-TR"/>
    </a:p>
  </c:txPr>
  <c:printSettings>
    <c:headerFooter/>
    <c:pageMargins b="1" l="0.75" r="0.75" t="1" header="0.5" footer="0.5"/>
    <c:pageSetup orientation="portrait" horizontalDpi="-4" verticalDpi="-4"/>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1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3">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a:schemeClr val="dk1">
        <a:tint val="95000"/>
      </a:schem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a:schemeClr val="dk1">
        <a:tint val="5000"/>
      </a:schem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2" fmlaLink="$J$3" horiz="1" max="100" min="1" page="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6767</xdr:colOff>
      <xdr:row>6</xdr:row>
      <xdr:rowOff>9414</xdr:rowOff>
    </xdr:from>
    <xdr:to>
      <xdr:col>20</xdr:col>
      <xdr:colOff>517813</xdr:colOff>
      <xdr:row>25</xdr:row>
      <xdr:rowOff>158090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294217</xdr:colOff>
      <xdr:row>5</xdr:row>
      <xdr:rowOff>263525</xdr:rowOff>
    </xdr:from>
    <xdr:to>
      <xdr:col>10</xdr:col>
      <xdr:colOff>289983</xdr:colOff>
      <xdr:row>9</xdr:row>
      <xdr:rowOff>213783</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5161492" y="1368425"/>
          <a:ext cx="3588807" cy="119803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11</xdr:col>
          <xdr:colOff>99060</xdr:colOff>
          <xdr:row>1</xdr:row>
          <xdr:rowOff>0</xdr:rowOff>
        </xdr:from>
        <xdr:to>
          <xdr:col>29</xdr:col>
          <xdr:colOff>106680</xdr:colOff>
          <xdr:row>2</xdr:row>
          <xdr:rowOff>38100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Office-Work-Schedule-Template16"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ice Work Schedul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27"/>
  <sheetViews>
    <sheetView showGridLines="0" zoomScale="70" zoomScaleNormal="70" workbookViewId="0">
      <selection activeCell="F8" sqref="F8"/>
    </sheetView>
  </sheetViews>
  <sheetFormatPr defaultColWidth="12.5546875" defaultRowHeight="15.6"/>
  <cols>
    <col min="1" max="1" width="42" style="5" customWidth="1"/>
    <col min="2" max="2" width="18.6640625" style="4" customWidth="1"/>
    <col min="3" max="3" width="13.88671875" style="1" bestFit="1" customWidth="1"/>
    <col min="4" max="4" width="15.33203125" style="1" customWidth="1"/>
    <col min="5" max="6" width="8.33203125" style="3" customWidth="1"/>
    <col min="7" max="10" width="1.33203125" style="2" customWidth="1"/>
    <col min="11" max="11" width="132.6640625" style="1" customWidth="1"/>
    <col min="12" max="12" width="3.88671875" style="1" customWidth="1"/>
    <col min="13" max="17" width="12.5546875" style="1"/>
    <col min="18" max="18" width="3.88671875" style="1" customWidth="1"/>
    <col min="19" max="16384" width="12.5546875" style="1"/>
  </cols>
  <sheetData>
    <row r="1" spans="1:19" ht="32.4" customHeight="1">
      <c r="A1" s="27" t="s">
        <v>13</v>
      </c>
      <c r="B1" s="26"/>
      <c r="C1" s="26"/>
      <c r="D1" s="26"/>
      <c r="E1" s="26"/>
      <c r="F1" s="26"/>
      <c r="K1" s="6"/>
      <c r="L1" s="6"/>
      <c r="M1" s="6"/>
      <c r="N1" s="6"/>
      <c r="O1" s="6"/>
      <c r="P1" s="6"/>
      <c r="Q1" s="6"/>
      <c r="R1" s="6"/>
      <c r="S1" s="6"/>
    </row>
    <row r="2" spans="1:19" s="16" customFormat="1">
      <c r="A2" s="25"/>
      <c r="B2" s="24"/>
      <c r="F2" s="23"/>
      <c r="G2" s="7"/>
      <c r="H2" s="7"/>
      <c r="I2" s="7"/>
      <c r="J2" s="7"/>
      <c r="O2" s="15"/>
      <c r="P2" s="15"/>
      <c r="Q2" s="15"/>
      <c r="R2" s="15"/>
      <c r="S2" s="15"/>
    </row>
    <row r="3" spans="1:19" s="16" customFormat="1" ht="26.4">
      <c r="A3" s="5"/>
      <c r="B3" s="1"/>
      <c r="C3" s="22" t="s">
        <v>12</v>
      </c>
      <c r="D3" s="22" t="s">
        <v>11</v>
      </c>
      <c r="G3" s="21"/>
      <c r="H3" s="21"/>
      <c r="I3" s="21"/>
      <c r="J3" s="17"/>
      <c r="O3" s="15"/>
      <c r="P3" s="15"/>
      <c r="Q3" s="15"/>
      <c r="R3" s="15"/>
      <c r="S3" s="15"/>
    </row>
    <row r="4" spans="1:19" s="16" customFormat="1" ht="21" customHeight="1">
      <c r="A4" s="5"/>
      <c r="B4" s="1"/>
      <c r="C4" s="20">
        <f>F26</f>
        <v>19</v>
      </c>
      <c r="D4" s="19">
        <f>COUNTIF(D8:D26,"Completed")/COUNTA(D8:D26)</f>
        <v>0</v>
      </c>
      <c r="G4" s="17"/>
      <c r="H4" s="17"/>
      <c r="I4" s="17"/>
      <c r="J4" s="17"/>
      <c r="O4" s="15"/>
      <c r="P4" s="15"/>
      <c r="Q4" s="15"/>
      <c r="R4" s="15"/>
      <c r="S4" s="15"/>
    </row>
    <row r="5" spans="1:19" s="16" customFormat="1" ht="21" customHeight="1">
      <c r="A5" s="5"/>
      <c r="B5" s="1"/>
      <c r="C5" s="1"/>
      <c r="D5" s="1"/>
      <c r="G5" s="18"/>
      <c r="H5" s="18"/>
      <c r="I5" s="18"/>
      <c r="J5" s="17"/>
      <c r="O5" s="15"/>
      <c r="P5" s="15"/>
      <c r="Q5" s="15"/>
      <c r="R5" s="15"/>
      <c r="S5" s="15"/>
    </row>
    <row r="6" spans="1:19" ht="21.9" customHeight="1" thickBot="1">
      <c r="D6" s="15"/>
      <c r="E6" s="84" t="s">
        <v>10</v>
      </c>
      <c r="F6" s="85"/>
      <c r="J6" s="7"/>
      <c r="K6" s="6"/>
      <c r="L6" s="6"/>
      <c r="M6" s="6"/>
      <c r="N6" s="6"/>
      <c r="O6" s="6"/>
      <c r="P6" s="6"/>
      <c r="Q6" s="6"/>
      <c r="R6" s="6"/>
      <c r="S6" s="6"/>
    </row>
    <row r="7" spans="1:19" ht="21.9" customHeight="1">
      <c r="A7" s="14" t="s">
        <v>9</v>
      </c>
      <c r="B7" s="13" t="s">
        <v>8</v>
      </c>
      <c r="C7" s="11" t="s">
        <v>7</v>
      </c>
      <c r="D7" s="12" t="s">
        <v>6</v>
      </c>
      <c r="E7" s="11" t="s">
        <v>5</v>
      </c>
      <c r="F7" s="11" t="s">
        <v>4</v>
      </c>
      <c r="G7" s="10" t="s">
        <v>3</v>
      </c>
      <c r="H7" s="10" t="s">
        <v>2</v>
      </c>
      <c r="I7" s="10" t="s">
        <v>1</v>
      </c>
      <c r="J7" s="7"/>
      <c r="K7" s="6"/>
      <c r="L7" s="6"/>
      <c r="M7" s="6"/>
      <c r="N7" s="6"/>
      <c r="O7" s="6"/>
      <c r="P7" s="6"/>
      <c r="Q7" s="6"/>
      <c r="R7" s="6"/>
      <c r="S7" s="6"/>
    </row>
    <row r="8" spans="1:19" ht="27.6" customHeight="1">
      <c r="A8" s="96" t="s">
        <v>45</v>
      </c>
      <c r="B8" s="97" t="s">
        <v>26</v>
      </c>
      <c r="C8" s="9">
        <v>3</v>
      </c>
      <c r="D8" s="98" t="s">
        <v>0</v>
      </c>
      <c r="E8" s="9">
        <v>0</v>
      </c>
      <c r="F8" s="9">
        <f>'Project Plan and Gantt Draft'!$B$4+C8</f>
        <v>3</v>
      </c>
      <c r="G8" s="8">
        <f t="shared" ref="G8:G26" si="0">IF(D8="Completed",C8,0)</f>
        <v>0</v>
      </c>
      <c r="H8" s="8">
        <f t="shared" ref="H8:H26" si="1">IF(D8="Delayed",C8,0)</f>
        <v>0</v>
      </c>
      <c r="I8" s="8">
        <f t="shared" ref="I8:I26" si="2">IF(D8="Not started",C8,0)</f>
        <v>3</v>
      </c>
      <c r="J8" s="7"/>
      <c r="K8" s="6"/>
      <c r="L8" s="6"/>
      <c r="M8" s="6"/>
      <c r="N8" s="6"/>
      <c r="O8" s="6"/>
      <c r="P8" s="6"/>
      <c r="Q8" s="6"/>
      <c r="R8" s="6"/>
      <c r="S8" s="6"/>
    </row>
    <row r="9" spans="1:19" ht="27.6" customHeight="1">
      <c r="A9" s="96" t="s">
        <v>46</v>
      </c>
      <c r="B9" s="97" t="s">
        <v>27</v>
      </c>
      <c r="C9" s="9">
        <v>1</v>
      </c>
      <c r="D9" s="98" t="s">
        <v>0</v>
      </c>
      <c r="E9" s="9">
        <f>F8</f>
        <v>3</v>
      </c>
      <c r="F9" s="9">
        <f>E9+C9</f>
        <v>4</v>
      </c>
      <c r="G9" s="8">
        <f t="shared" si="0"/>
        <v>0</v>
      </c>
      <c r="H9" s="8">
        <f t="shared" si="1"/>
        <v>0</v>
      </c>
      <c r="I9" s="8">
        <f t="shared" si="2"/>
        <v>1</v>
      </c>
      <c r="J9" s="7"/>
      <c r="K9" s="6"/>
      <c r="L9" s="6"/>
      <c r="M9" s="6"/>
      <c r="N9" s="6"/>
      <c r="O9" s="6"/>
      <c r="P9" s="6"/>
      <c r="Q9" s="6"/>
      <c r="R9" s="6"/>
      <c r="S9" s="6"/>
    </row>
    <row r="10" spans="1:19" ht="27.6" customHeight="1">
      <c r="A10" s="96" t="s">
        <v>47</v>
      </c>
      <c r="B10" s="97" t="s">
        <v>28</v>
      </c>
      <c r="C10" s="9">
        <v>2</v>
      </c>
      <c r="D10" s="98" t="s">
        <v>0</v>
      </c>
      <c r="E10" s="9">
        <f>F9</f>
        <v>4</v>
      </c>
      <c r="F10" s="9">
        <f>E10+C10</f>
        <v>6</v>
      </c>
      <c r="G10" s="8">
        <f t="shared" si="0"/>
        <v>0</v>
      </c>
      <c r="H10" s="8">
        <f t="shared" si="1"/>
        <v>0</v>
      </c>
      <c r="I10" s="8">
        <f t="shared" si="2"/>
        <v>2</v>
      </c>
      <c r="J10" s="7"/>
      <c r="K10" s="6"/>
      <c r="L10" s="6"/>
      <c r="M10" s="6"/>
      <c r="N10" s="6"/>
      <c r="O10" s="6"/>
      <c r="P10" s="6"/>
      <c r="Q10" s="6"/>
      <c r="R10" s="6"/>
      <c r="S10" s="6"/>
    </row>
    <row r="11" spans="1:19" ht="27.6" customHeight="1">
      <c r="A11" s="96" t="s">
        <v>48</v>
      </c>
      <c r="B11" s="97" t="s">
        <v>29</v>
      </c>
      <c r="C11" s="9">
        <v>1</v>
      </c>
      <c r="D11" s="98" t="s">
        <v>0</v>
      </c>
      <c r="E11" s="9">
        <v>4</v>
      </c>
      <c r="F11" s="9">
        <f>E11+C11</f>
        <v>5</v>
      </c>
      <c r="G11" s="8">
        <f t="shared" si="0"/>
        <v>0</v>
      </c>
      <c r="H11" s="8">
        <f t="shared" si="1"/>
        <v>0</v>
      </c>
      <c r="I11" s="8">
        <f t="shared" si="2"/>
        <v>1</v>
      </c>
      <c r="J11" s="7"/>
      <c r="K11" s="6"/>
      <c r="L11" s="6"/>
      <c r="M11" s="6"/>
      <c r="N11" s="6"/>
      <c r="O11" s="6"/>
      <c r="P11" s="6"/>
      <c r="Q11" s="6"/>
      <c r="R11" s="6"/>
      <c r="S11" s="6"/>
    </row>
    <row r="12" spans="1:19" ht="27.6" customHeight="1">
      <c r="A12" s="96" t="s">
        <v>49</v>
      </c>
      <c r="B12" s="97" t="s">
        <v>30</v>
      </c>
      <c r="C12" s="9">
        <v>1</v>
      </c>
      <c r="D12" s="98" t="s">
        <v>0</v>
      </c>
      <c r="E12" s="9">
        <f>F11</f>
        <v>5</v>
      </c>
      <c r="F12" s="9">
        <f>E12+C12</f>
        <v>6</v>
      </c>
      <c r="G12" s="8">
        <f t="shared" si="0"/>
        <v>0</v>
      </c>
      <c r="H12" s="8">
        <f t="shared" si="1"/>
        <v>0</v>
      </c>
      <c r="I12" s="8">
        <f t="shared" si="2"/>
        <v>1</v>
      </c>
      <c r="J12" s="7"/>
      <c r="K12" s="6"/>
      <c r="L12" s="6"/>
      <c r="M12" s="6"/>
      <c r="N12" s="6"/>
      <c r="O12" s="6"/>
      <c r="P12" s="6"/>
      <c r="Q12" s="6"/>
      <c r="R12" s="6"/>
      <c r="S12" s="6"/>
    </row>
    <row r="13" spans="1:19" ht="27.6" customHeight="1">
      <c r="A13" s="96" t="s">
        <v>50</v>
      </c>
      <c r="B13" s="97" t="s">
        <v>31</v>
      </c>
      <c r="C13" s="9">
        <v>1</v>
      </c>
      <c r="D13" s="98" t="s">
        <v>0</v>
      </c>
      <c r="E13" s="9">
        <f>F12</f>
        <v>6</v>
      </c>
      <c r="F13" s="9">
        <f>E13+C13</f>
        <v>7</v>
      </c>
      <c r="G13" s="8">
        <f t="shared" si="0"/>
        <v>0</v>
      </c>
      <c r="H13" s="8">
        <f t="shared" si="1"/>
        <v>0</v>
      </c>
      <c r="I13" s="8">
        <f t="shared" si="2"/>
        <v>1</v>
      </c>
      <c r="J13" s="7"/>
      <c r="K13" s="6"/>
      <c r="L13" s="6"/>
      <c r="M13" s="6"/>
      <c r="N13" s="6"/>
      <c r="O13" s="6"/>
      <c r="P13" s="6"/>
      <c r="Q13" s="6"/>
      <c r="R13" s="6"/>
      <c r="S13" s="6"/>
    </row>
    <row r="14" spans="1:19" ht="27.6" customHeight="1">
      <c r="A14" s="96" t="s">
        <v>51</v>
      </c>
      <c r="B14" s="97" t="s">
        <v>32</v>
      </c>
      <c r="C14" s="9">
        <v>4</v>
      </c>
      <c r="D14" s="98" t="s">
        <v>0</v>
      </c>
      <c r="E14" s="9">
        <v>6</v>
      </c>
      <c r="F14" s="9">
        <f>E14+C14</f>
        <v>10</v>
      </c>
      <c r="G14" s="8">
        <f t="shared" si="0"/>
        <v>0</v>
      </c>
      <c r="H14" s="8">
        <f t="shared" si="1"/>
        <v>0</v>
      </c>
      <c r="I14" s="8">
        <f t="shared" si="2"/>
        <v>4</v>
      </c>
      <c r="J14" s="7"/>
      <c r="K14" s="6"/>
      <c r="L14" s="6"/>
      <c r="M14" s="6"/>
      <c r="N14" s="6"/>
      <c r="O14" s="6"/>
      <c r="P14" s="6"/>
      <c r="Q14" s="6"/>
      <c r="R14" s="6"/>
      <c r="S14" s="6"/>
    </row>
    <row r="15" spans="1:19" ht="27.6" customHeight="1">
      <c r="A15" s="96" t="s">
        <v>52</v>
      </c>
      <c r="B15" s="97" t="s">
        <v>33</v>
      </c>
      <c r="C15" s="9">
        <v>2</v>
      </c>
      <c r="D15" s="98" t="s">
        <v>0</v>
      </c>
      <c r="E15" s="9">
        <v>6</v>
      </c>
      <c r="F15" s="9">
        <f>E15+C15</f>
        <v>8</v>
      </c>
      <c r="G15" s="8">
        <f t="shared" si="0"/>
        <v>0</v>
      </c>
      <c r="H15" s="8">
        <f t="shared" si="1"/>
        <v>0</v>
      </c>
      <c r="I15" s="8">
        <f t="shared" si="2"/>
        <v>2</v>
      </c>
      <c r="J15" s="7"/>
      <c r="K15" s="6"/>
      <c r="L15" s="6"/>
      <c r="M15" s="6"/>
      <c r="N15" s="6"/>
      <c r="O15" s="6"/>
      <c r="P15" s="6"/>
      <c r="Q15" s="6"/>
      <c r="R15" s="6"/>
      <c r="S15" s="6"/>
    </row>
    <row r="16" spans="1:19" ht="27.6" customHeight="1">
      <c r="A16" s="96" t="s">
        <v>53</v>
      </c>
      <c r="B16" s="97" t="s">
        <v>34</v>
      </c>
      <c r="C16" s="9">
        <v>4</v>
      </c>
      <c r="D16" s="98" t="s">
        <v>0</v>
      </c>
      <c r="E16" s="9">
        <f>F14</f>
        <v>10</v>
      </c>
      <c r="F16" s="9">
        <f>E16+C16</f>
        <v>14</v>
      </c>
      <c r="G16" s="8">
        <f t="shared" si="0"/>
        <v>0</v>
      </c>
      <c r="H16" s="8">
        <f t="shared" si="1"/>
        <v>0</v>
      </c>
      <c r="I16" s="8">
        <f t="shared" si="2"/>
        <v>4</v>
      </c>
      <c r="J16" s="7"/>
      <c r="K16" s="6"/>
      <c r="L16" s="6"/>
      <c r="M16" s="6"/>
      <c r="N16" s="6"/>
      <c r="O16" s="6"/>
      <c r="P16" s="6"/>
      <c r="Q16" s="6"/>
      <c r="R16" s="6"/>
      <c r="S16" s="6"/>
    </row>
    <row r="17" spans="1:19" ht="27.6" customHeight="1">
      <c r="A17" s="96" t="s">
        <v>54</v>
      </c>
      <c r="B17" s="97" t="s">
        <v>35</v>
      </c>
      <c r="C17" s="9">
        <v>2</v>
      </c>
      <c r="D17" s="98" t="s">
        <v>0</v>
      </c>
      <c r="E17" s="9">
        <v>10</v>
      </c>
      <c r="F17" s="9">
        <f>E17+C17</f>
        <v>12</v>
      </c>
      <c r="G17" s="8">
        <f t="shared" si="0"/>
        <v>0</v>
      </c>
      <c r="H17" s="8">
        <f t="shared" si="1"/>
        <v>0</v>
      </c>
      <c r="I17" s="8">
        <f t="shared" si="2"/>
        <v>2</v>
      </c>
      <c r="J17" s="7"/>
      <c r="K17" s="6"/>
      <c r="L17" s="6"/>
      <c r="M17" s="6"/>
      <c r="N17" s="6"/>
      <c r="O17" s="6"/>
      <c r="P17" s="6"/>
      <c r="Q17" s="6"/>
      <c r="R17" s="6"/>
      <c r="S17" s="6"/>
    </row>
    <row r="18" spans="1:19" ht="27.6" customHeight="1">
      <c r="A18" s="96" t="s">
        <v>55</v>
      </c>
      <c r="B18" s="97" t="s">
        <v>36</v>
      </c>
      <c r="C18" s="9">
        <v>2</v>
      </c>
      <c r="D18" s="98" t="s">
        <v>0</v>
      </c>
      <c r="E18" s="9">
        <v>10</v>
      </c>
      <c r="F18" s="9">
        <f>E18+C18</f>
        <v>12</v>
      </c>
      <c r="G18" s="8">
        <f t="shared" si="0"/>
        <v>0</v>
      </c>
      <c r="H18" s="8">
        <f t="shared" si="1"/>
        <v>0</v>
      </c>
      <c r="I18" s="8">
        <f t="shared" si="2"/>
        <v>2</v>
      </c>
      <c r="J18" s="7"/>
      <c r="K18" s="6"/>
      <c r="L18" s="6"/>
      <c r="M18" s="6"/>
      <c r="N18" s="6"/>
      <c r="O18" s="6"/>
      <c r="P18" s="6"/>
      <c r="Q18" s="6"/>
      <c r="R18" s="6"/>
      <c r="S18" s="6"/>
    </row>
    <row r="19" spans="1:19" ht="27.6" customHeight="1">
      <c r="A19" s="96" t="s">
        <v>56</v>
      </c>
      <c r="B19" s="97" t="s">
        <v>37</v>
      </c>
      <c r="C19" s="9">
        <v>2</v>
      </c>
      <c r="D19" s="98" t="s">
        <v>0</v>
      </c>
      <c r="E19" s="9">
        <f>F18</f>
        <v>12</v>
      </c>
      <c r="F19" s="9">
        <f>E19+C19</f>
        <v>14</v>
      </c>
      <c r="G19" s="8">
        <f t="shared" si="0"/>
        <v>0</v>
      </c>
      <c r="H19" s="8">
        <f t="shared" si="1"/>
        <v>0</v>
      </c>
      <c r="I19" s="8">
        <f t="shared" si="2"/>
        <v>2</v>
      </c>
      <c r="J19" s="7"/>
      <c r="K19" s="6"/>
      <c r="L19" s="6"/>
      <c r="M19" s="6"/>
      <c r="N19" s="6"/>
      <c r="O19" s="6"/>
      <c r="P19" s="6"/>
      <c r="Q19" s="6"/>
      <c r="R19" s="6"/>
      <c r="S19" s="6"/>
    </row>
    <row r="20" spans="1:19" ht="27.6" customHeight="1">
      <c r="A20" s="96" t="s">
        <v>57</v>
      </c>
      <c r="B20" s="97" t="s">
        <v>38</v>
      </c>
      <c r="C20" s="9">
        <v>1</v>
      </c>
      <c r="D20" s="98" t="s">
        <v>0</v>
      </c>
      <c r="E20" s="9">
        <v>12</v>
      </c>
      <c r="F20" s="9">
        <f>E20+C20</f>
        <v>13</v>
      </c>
      <c r="G20" s="8">
        <f t="shared" si="0"/>
        <v>0</v>
      </c>
      <c r="H20" s="8">
        <f t="shared" si="1"/>
        <v>0</v>
      </c>
      <c r="I20" s="8">
        <f t="shared" si="2"/>
        <v>1</v>
      </c>
      <c r="J20" s="7"/>
      <c r="K20" s="6"/>
      <c r="L20" s="6"/>
      <c r="M20" s="6"/>
      <c r="N20" s="6"/>
      <c r="O20" s="6"/>
      <c r="P20" s="6"/>
      <c r="Q20" s="6"/>
      <c r="R20" s="6"/>
      <c r="S20" s="6"/>
    </row>
    <row r="21" spans="1:19" ht="27.6" customHeight="1">
      <c r="A21" s="96" t="s">
        <v>58</v>
      </c>
      <c r="B21" s="97" t="s">
        <v>39</v>
      </c>
      <c r="C21" s="9">
        <v>1</v>
      </c>
      <c r="D21" s="98" t="s">
        <v>0</v>
      </c>
      <c r="E21" s="9">
        <v>12</v>
      </c>
      <c r="F21" s="9">
        <f>E21+C21</f>
        <v>13</v>
      </c>
      <c r="G21" s="8">
        <f t="shared" si="0"/>
        <v>0</v>
      </c>
      <c r="H21" s="8">
        <f t="shared" si="1"/>
        <v>0</v>
      </c>
      <c r="I21" s="8">
        <f t="shared" si="2"/>
        <v>1</v>
      </c>
      <c r="J21" s="7"/>
      <c r="K21" s="6"/>
      <c r="L21" s="6"/>
      <c r="M21" s="6"/>
      <c r="N21" s="6"/>
      <c r="O21" s="6"/>
      <c r="P21" s="6"/>
      <c r="Q21" s="6"/>
      <c r="R21" s="6"/>
      <c r="S21" s="6"/>
    </row>
    <row r="22" spans="1:19" ht="27.6" customHeight="1">
      <c r="A22" s="96" t="s">
        <v>59</v>
      </c>
      <c r="B22" s="97" t="s">
        <v>40</v>
      </c>
      <c r="C22" s="9">
        <v>9</v>
      </c>
      <c r="D22" s="98" t="s">
        <v>0</v>
      </c>
      <c r="E22" s="9">
        <v>13</v>
      </c>
      <c r="F22" s="9">
        <f>E22+C22</f>
        <v>22</v>
      </c>
      <c r="G22" s="8">
        <f t="shared" si="0"/>
        <v>0</v>
      </c>
      <c r="H22" s="8">
        <f t="shared" si="1"/>
        <v>0</v>
      </c>
      <c r="I22" s="8">
        <f t="shared" si="2"/>
        <v>9</v>
      </c>
      <c r="J22" s="7"/>
      <c r="K22" s="6"/>
      <c r="L22" s="6"/>
      <c r="M22" s="6"/>
      <c r="N22" s="6"/>
      <c r="O22" s="6"/>
      <c r="P22" s="6"/>
      <c r="Q22" s="6"/>
      <c r="R22" s="6"/>
      <c r="S22" s="6"/>
    </row>
    <row r="23" spans="1:19" ht="27.6" customHeight="1">
      <c r="A23" s="96" t="s">
        <v>60</v>
      </c>
      <c r="B23" s="97" t="s">
        <v>41</v>
      </c>
      <c r="C23" s="9">
        <v>3</v>
      </c>
      <c r="D23" s="98" t="s">
        <v>0</v>
      </c>
      <c r="E23" s="9">
        <v>13</v>
      </c>
      <c r="F23" s="9">
        <f>E23+C23</f>
        <v>16</v>
      </c>
      <c r="G23" s="8">
        <f t="shared" si="0"/>
        <v>0</v>
      </c>
      <c r="H23" s="8">
        <f t="shared" si="1"/>
        <v>0</v>
      </c>
      <c r="I23" s="8">
        <f t="shared" si="2"/>
        <v>3</v>
      </c>
      <c r="J23" s="7"/>
      <c r="K23" s="6"/>
      <c r="L23" s="6"/>
      <c r="M23" s="6"/>
      <c r="N23" s="6"/>
      <c r="O23" s="6"/>
      <c r="P23" s="6"/>
      <c r="Q23" s="6"/>
      <c r="R23" s="6"/>
      <c r="S23" s="6"/>
    </row>
    <row r="24" spans="1:19" ht="27.6" customHeight="1">
      <c r="A24" s="96" t="s">
        <v>61</v>
      </c>
      <c r="B24" s="97" t="s">
        <v>42</v>
      </c>
      <c r="C24" s="9">
        <v>6</v>
      </c>
      <c r="D24" s="98" t="s">
        <v>0</v>
      </c>
      <c r="E24" s="9">
        <v>16</v>
      </c>
      <c r="F24" s="9">
        <f>E24+C24</f>
        <v>22</v>
      </c>
      <c r="G24" s="8">
        <f t="shared" si="0"/>
        <v>0</v>
      </c>
      <c r="H24" s="8">
        <f t="shared" si="1"/>
        <v>0</v>
      </c>
      <c r="I24" s="8">
        <f t="shared" si="2"/>
        <v>6</v>
      </c>
      <c r="J24" s="7"/>
      <c r="K24" s="6"/>
      <c r="L24" s="6"/>
      <c r="M24" s="6"/>
      <c r="N24" s="6"/>
      <c r="O24" s="6"/>
      <c r="P24" s="6"/>
      <c r="Q24" s="6"/>
      <c r="R24" s="6"/>
      <c r="S24" s="6"/>
    </row>
    <row r="25" spans="1:19" ht="27.6" customHeight="1">
      <c r="A25" s="96" t="s">
        <v>62</v>
      </c>
      <c r="B25" s="97" t="s">
        <v>43</v>
      </c>
      <c r="C25" s="9">
        <v>3</v>
      </c>
      <c r="D25" s="98" t="s">
        <v>0</v>
      </c>
      <c r="E25" s="9">
        <v>16</v>
      </c>
      <c r="F25" s="9">
        <f>E25+C25</f>
        <v>19</v>
      </c>
      <c r="G25" s="8">
        <f t="shared" si="0"/>
        <v>0</v>
      </c>
      <c r="H25" s="8">
        <f t="shared" si="1"/>
        <v>0</v>
      </c>
      <c r="I25" s="8">
        <f t="shared" si="2"/>
        <v>3</v>
      </c>
      <c r="J25" s="7"/>
      <c r="K25" s="6"/>
      <c r="L25" s="6"/>
      <c r="M25" s="6"/>
      <c r="N25" s="6"/>
      <c r="O25" s="6"/>
      <c r="P25" s="6"/>
      <c r="Q25" s="6"/>
      <c r="R25" s="6"/>
      <c r="S25" s="6"/>
    </row>
    <row r="26" spans="1:19" ht="27.6" customHeight="1">
      <c r="A26" s="96" t="s">
        <v>63</v>
      </c>
      <c r="B26" s="97" t="s">
        <v>44</v>
      </c>
      <c r="C26" s="9">
        <v>3</v>
      </c>
      <c r="D26" s="98" t="s">
        <v>0</v>
      </c>
      <c r="E26" s="9">
        <v>16</v>
      </c>
      <c r="F26" s="9">
        <f>E26+C26</f>
        <v>19</v>
      </c>
      <c r="G26" s="8">
        <f t="shared" si="0"/>
        <v>0</v>
      </c>
      <c r="H26" s="8">
        <f t="shared" si="1"/>
        <v>0</v>
      </c>
      <c r="I26" s="8">
        <f t="shared" si="2"/>
        <v>3</v>
      </c>
      <c r="J26" s="7"/>
      <c r="K26" s="6"/>
      <c r="L26" s="6"/>
      <c r="M26" s="6"/>
      <c r="N26" s="6"/>
      <c r="O26" s="6"/>
      <c r="P26" s="6"/>
      <c r="Q26" s="6"/>
      <c r="R26" s="6"/>
      <c r="S26" s="6"/>
    </row>
    <row r="27" spans="1:19" ht="21.9" customHeight="1">
      <c r="J27" s="7"/>
      <c r="K27" s="6"/>
      <c r="L27" s="6"/>
      <c r="M27" s="6"/>
      <c r="N27" s="6"/>
      <c r="O27" s="6"/>
      <c r="P27" s="6"/>
      <c r="Q27" s="6"/>
      <c r="R27" s="6"/>
      <c r="S27" s="6"/>
    </row>
  </sheetData>
  <mergeCells count="1">
    <mergeCell ref="E6:F6"/>
  </mergeCells>
  <phoneticPr fontId="32" type="noConversion"/>
  <conditionalFormatting sqref="G27:H706 D27:D706">
    <cfRule type="cellIs" dxfId="21" priority="4" operator="equal">
      <formula>"Delayed"</formula>
    </cfRule>
    <cfRule type="cellIs" dxfId="20" priority="5" operator="equal">
      <formula>"Completed"</formula>
    </cfRule>
    <cfRule type="cellIs" dxfId="19" priority="6" operator="equal">
      <formula>"Not started"</formula>
    </cfRule>
  </conditionalFormatting>
  <conditionalFormatting sqref="D8:D26">
    <cfRule type="cellIs" dxfId="2" priority="1" operator="equal">
      <formula>"Delayed"</formula>
    </cfRule>
    <cfRule type="cellIs" dxfId="1" priority="2" operator="equal">
      <formula>"Completed"</formula>
    </cfRule>
    <cfRule type="cellIs" dxfId="0" priority="3" operator="equal">
      <formula>"Not started"</formula>
    </cfRule>
  </conditionalFormatting>
  <dataValidations count="1">
    <dataValidation type="list" allowBlank="1" showInputMessage="1" showErrorMessage="1" errorTitle="Attention!" error="Please select a value from the list" sqref="D8:D26" xr:uid="{9A159CE6-377D-4D50-829F-D7F392A4E28A}">
      <formula1>"Not started, Delayed, Completed"</formula1>
    </dataValidation>
  </dataValidations>
  <pageMargins left="0.3" right="0.3" top="0.3" bottom="0.3" header="0" footer="0"/>
  <pageSetup scale="56" fitToHeight="0" orientation="landscape"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R163"/>
  <sheetViews>
    <sheetView showGridLines="0" tabSelected="1" zoomScale="90" zoomScaleNormal="90" workbookViewId="0">
      <pane ySplit="6" topLeftCell="A7" activePane="bottomLeft" state="frozen"/>
      <selection pane="bottomLeft" activeCell="B27" sqref="B27"/>
    </sheetView>
  </sheetViews>
  <sheetFormatPr defaultColWidth="9.5546875" defaultRowHeight="13.2"/>
  <cols>
    <col min="1" max="1" width="8.44140625" style="32" customWidth="1"/>
    <col min="2" max="2" width="4.44140625" style="33" bestFit="1" customWidth="1"/>
    <col min="3" max="3" width="48.33203125" style="83" customWidth="1"/>
    <col min="4" max="4" width="11.88671875" style="30" customWidth="1"/>
    <col min="5" max="6" width="11.88671875" style="30" bestFit="1" customWidth="1"/>
    <col min="7" max="7" width="10.88671875" style="30" customWidth="1"/>
    <col min="8" max="8" width="5.5546875" style="30" bestFit="1" customWidth="1"/>
    <col min="9" max="9" width="6.6640625" style="30" customWidth="1"/>
    <col min="10" max="10" width="7" style="30" customWidth="1"/>
    <col min="11" max="11" width="6" style="30" bestFit="1" customWidth="1"/>
    <col min="12" max="12" width="1.88671875" style="30" customWidth="1"/>
    <col min="13" max="68" width="2.5546875" style="30" customWidth="1"/>
    <col min="69" max="69" width="9.5546875" style="32"/>
    <col min="70" max="70" width="11" style="32" bestFit="1" customWidth="1"/>
    <col min="71" max="16384" width="9.5546875" style="32"/>
  </cols>
  <sheetData>
    <row r="1" spans="1:70" ht="30" customHeight="1">
      <c r="A1" s="92" t="s">
        <v>14</v>
      </c>
      <c r="B1" s="92"/>
      <c r="C1" s="92"/>
      <c r="D1" s="92"/>
      <c r="E1" s="28"/>
      <c r="F1" s="29"/>
      <c r="G1" s="29"/>
      <c r="K1" s="31"/>
      <c r="M1" s="1"/>
      <c r="N1" s="1"/>
      <c r="O1" s="1"/>
      <c r="P1" s="1"/>
      <c r="Q1" s="1"/>
      <c r="R1" s="1"/>
      <c r="S1" s="1"/>
      <c r="T1" s="1"/>
      <c r="U1" s="1"/>
      <c r="V1" s="1"/>
      <c r="W1" s="1"/>
      <c r="X1" s="1"/>
      <c r="Y1" s="1"/>
      <c r="Z1" s="1"/>
      <c r="AA1" s="1"/>
      <c r="AB1" s="1"/>
      <c r="AC1" s="1"/>
      <c r="AD1" s="1"/>
      <c r="AE1" s="1"/>
      <c r="AF1" s="1"/>
      <c r="AG1" s="1"/>
      <c r="BR1" s="33"/>
    </row>
    <row r="2" spans="1:70" ht="13.8">
      <c r="B2" s="34"/>
      <c r="C2" s="35"/>
      <c r="D2" s="36"/>
      <c r="E2" s="36"/>
      <c r="F2" s="37"/>
      <c r="G2" s="37"/>
      <c r="H2" s="36"/>
      <c r="I2" s="36"/>
      <c r="J2" s="38"/>
      <c r="M2" s="39"/>
      <c r="N2" s="39"/>
      <c r="O2" s="39"/>
      <c r="P2" s="39"/>
      <c r="Q2" s="39"/>
      <c r="R2" s="39"/>
      <c r="S2" s="39"/>
      <c r="T2" s="39"/>
      <c r="U2" s="39"/>
      <c r="V2" s="39"/>
      <c r="W2" s="39"/>
      <c r="X2" s="39"/>
      <c r="Y2" s="39"/>
      <c r="Z2" s="39"/>
      <c r="AA2" s="39"/>
      <c r="AB2" s="39"/>
      <c r="AC2" s="39"/>
    </row>
    <row r="3" spans="1:70" ht="17.25" customHeight="1">
      <c r="B3" s="40"/>
      <c r="C3" s="41" t="s">
        <v>15</v>
      </c>
      <c r="D3" s="93">
        <v>43752</v>
      </c>
      <c r="E3" s="93"/>
      <c r="F3" s="42"/>
      <c r="G3" s="42"/>
      <c r="H3" s="32"/>
      <c r="I3" s="43" t="s">
        <v>16</v>
      </c>
      <c r="J3" s="44">
        <v>1</v>
      </c>
      <c r="K3" s="45"/>
      <c r="L3" s="46"/>
      <c r="M3" s="89" t="str">
        <f>"Week "&amp;(M5-($D$3-WEEKDAY($D$3,1)+2))/7+1</f>
        <v>Week 1</v>
      </c>
      <c r="N3" s="90"/>
      <c r="O3" s="90"/>
      <c r="P3" s="90"/>
      <c r="Q3" s="90"/>
      <c r="R3" s="90"/>
      <c r="S3" s="91"/>
      <c r="T3" s="89" t="str">
        <f>"Week "&amp;(T5-($D$3-WEEKDAY($D$3,1)+2))/7+1</f>
        <v>Week 2</v>
      </c>
      <c r="U3" s="90"/>
      <c r="V3" s="90"/>
      <c r="W3" s="90"/>
      <c r="X3" s="90"/>
      <c r="Y3" s="90"/>
      <c r="Z3" s="91"/>
      <c r="AA3" s="89" t="str">
        <f>"Week "&amp;(AA5-($D$3-WEEKDAY($D$3,1)+2))/7+1</f>
        <v>Week 3</v>
      </c>
      <c r="AB3" s="90"/>
      <c r="AC3" s="90"/>
      <c r="AD3" s="90"/>
      <c r="AE3" s="90"/>
      <c r="AF3" s="90"/>
      <c r="AG3" s="91"/>
      <c r="AH3" s="89" t="str">
        <f>"Week "&amp;(AH5-($D$3-WEEKDAY($D$3,1)+2))/7+1</f>
        <v>Week 4</v>
      </c>
      <c r="AI3" s="90"/>
      <c r="AJ3" s="90"/>
      <c r="AK3" s="90"/>
      <c r="AL3" s="90"/>
      <c r="AM3" s="90"/>
      <c r="AN3" s="91"/>
      <c r="AO3" s="89" t="str">
        <f>"Week "&amp;(AO5-($D$3-WEEKDAY($D$3,1)+2))/7+1</f>
        <v>Week 5</v>
      </c>
      <c r="AP3" s="90"/>
      <c r="AQ3" s="90"/>
      <c r="AR3" s="90"/>
      <c r="AS3" s="90"/>
      <c r="AT3" s="90"/>
      <c r="AU3" s="91"/>
      <c r="AV3" s="89" t="str">
        <f>"Week "&amp;(AV5-($D$3-WEEKDAY($D$3,1)+2))/7+1</f>
        <v>Week 6</v>
      </c>
      <c r="AW3" s="90"/>
      <c r="AX3" s="90"/>
      <c r="AY3" s="90"/>
      <c r="AZ3" s="90"/>
      <c r="BA3" s="90"/>
      <c r="BB3" s="91"/>
      <c r="BC3" s="89" t="str">
        <f>"Week "&amp;(BC5-($D$3-WEEKDAY($D$3,1)+2))/7+1</f>
        <v>Week 7</v>
      </c>
      <c r="BD3" s="90"/>
      <c r="BE3" s="90"/>
      <c r="BF3" s="90"/>
      <c r="BG3" s="90"/>
      <c r="BH3" s="90"/>
      <c r="BI3" s="91"/>
      <c r="BJ3" s="89" t="str">
        <f>"Week "&amp;(BJ5-($D$3-WEEKDAY($D$3,1)+2))/7+1</f>
        <v>Week 8</v>
      </c>
      <c r="BK3" s="90"/>
      <c r="BL3" s="90"/>
      <c r="BM3" s="90"/>
      <c r="BN3" s="90"/>
      <c r="BO3" s="90"/>
      <c r="BP3" s="91"/>
      <c r="BR3" s="47"/>
    </row>
    <row r="4" spans="1:70" ht="13.8">
      <c r="B4" s="40"/>
      <c r="C4" s="41" t="s">
        <v>17</v>
      </c>
      <c r="D4" s="94"/>
      <c r="E4" s="94"/>
      <c r="F4" s="48"/>
      <c r="G4" s="48"/>
      <c r="H4" s="95"/>
      <c r="I4" s="95"/>
      <c r="J4" s="48"/>
      <c r="K4" s="48"/>
      <c r="L4" s="46"/>
      <c r="M4" s="86">
        <f>M5</f>
        <v>43752</v>
      </c>
      <c r="N4" s="87"/>
      <c r="O4" s="87"/>
      <c r="P4" s="87"/>
      <c r="Q4" s="87"/>
      <c r="R4" s="87"/>
      <c r="S4" s="88"/>
      <c r="T4" s="86">
        <f>T5</f>
        <v>43759</v>
      </c>
      <c r="U4" s="87"/>
      <c r="V4" s="87"/>
      <c r="W4" s="87"/>
      <c r="X4" s="87"/>
      <c r="Y4" s="87"/>
      <c r="Z4" s="88"/>
      <c r="AA4" s="86">
        <f>AA5</f>
        <v>43766</v>
      </c>
      <c r="AB4" s="87"/>
      <c r="AC4" s="87"/>
      <c r="AD4" s="87"/>
      <c r="AE4" s="87"/>
      <c r="AF4" s="87"/>
      <c r="AG4" s="88"/>
      <c r="AH4" s="86">
        <f>AH5</f>
        <v>43773</v>
      </c>
      <c r="AI4" s="87"/>
      <c r="AJ4" s="87"/>
      <c r="AK4" s="87"/>
      <c r="AL4" s="87"/>
      <c r="AM4" s="87"/>
      <c r="AN4" s="88"/>
      <c r="AO4" s="86">
        <f>AO5</f>
        <v>43780</v>
      </c>
      <c r="AP4" s="87"/>
      <c r="AQ4" s="87"/>
      <c r="AR4" s="87"/>
      <c r="AS4" s="87"/>
      <c r="AT4" s="87"/>
      <c r="AU4" s="88"/>
      <c r="AV4" s="86">
        <f>AV5</f>
        <v>43787</v>
      </c>
      <c r="AW4" s="87"/>
      <c r="AX4" s="87"/>
      <c r="AY4" s="87"/>
      <c r="AZ4" s="87"/>
      <c r="BA4" s="87"/>
      <c r="BB4" s="88"/>
      <c r="BC4" s="86">
        <f>BC5</f>
        <v>43794</v>
      </c>
      <c r="BD4" s="87"/>
      <c r="BE4" s="87"/>
      <c r="BF4" s="87"/>
      <c r="BG4" s="87"/>
      <c r="BH4" s="87"/>
      <c r="BI4" s="88"/>
      <c r="BJ4" s="86">
        <f>BJ5</f>
        <v>43801</v>
      </c>
      <c r="BK4" s="87"/>
      <c r="BL4" s="87"/>
      <c r="BM4" s="87"/>
      <c r="BN4" s="87"/>
      <c r="BO4" s="87"/>
      <c r="BP4" s="88"/>
    </row>
    <row r="5" spans="1:70">
      <c r="B5" s="49"/>
      <c r="C5" s="50"/>
      <c r="D5" s="46"/>
      <c r="E5" s="46"/>
      <c r="F5" s="46"/>
      <c r="G5" s="46"/>
      <c r="H5" s="46"/>
      <c r="I5" s="46"/>
      <c r="J5" s="46"/>
      <c r="K5" s="46"/>
      <c r="L5" s="46"/>
      <c r="M5" s="51">
        <f>D3-WEEKDAY(D3,1)+2+7*(J3-1)</f>
        <v>43752</v>
      </c>
      <c r="N5" s="52">
        <f t="shared" ref="N5:BP5" si="0">M5+1</f>
        <v>43753</v>
      </c>
      <c r="O5" s="52">
        <f t="shared" si="0"/>
        <v>43754</v>
      </c>
      <c r="P5" s="52">
        <f t="shared" si="0"/>
        <v>43755</v>
      </c>
      <c r="Q5" s="52">
        <f t="shared" si="0"/>
        <v>43756</v>
      </c>
      <c r="R5" s="52">
        <f t="shared" si="0"/>
        <v>43757</v>
      </c>
      <c r="S5" s="53">
        <f t="shared" si="0"/>
        <v>43758</v>
      </c>
      <c r="T5" s="51">
        <f t="shared" si="0"/>
        <v>43759</v>
      </c>
      <c r="U5" s="52">
        <f t="shared" si="0"/>
        <v>43760</v>
      </c>
      <c r="V5" s="52">
        <f t="shared" si="0"/>
        <v>43761</v>
      </c>
      <c r="W5" s="52">
        <f t="shared" si="0"/>
        <v>43762</v>
      </c>
      <c r="X5" s="52">
        <f t="shared" si="0"/>
        <v>43763</v>
      </c>
      <c r="Y5" s="52">
        <f t="shared" si="0"/>
        <v>43764</v>
      </c>
      <c r="Z5" s="53">
        <f t="shared" si="0"/>
        <v>43765</v>
      </c>
      <c r="AA5" s="51">
        <f t="shared" si="0"/>
        <v>43766</v>
      </c>
      <c r="AB5" s="52">
        <f t="shared" si="0"/>
        <v>43767</v>
      </c>
      <c r="AC5" s="52">
        <f t="shared" si="0"/>
        <v>43768</v>
      </c>
      <c r="AD5" s="52">
        <f t="shared" si="0"/>
        <v>43769</v>
      </c>
      <c r="AE5" s="52">
        <f t="shared" si="0"/>
        <v>43770</v>
      </c>
      <c r="AF5" s="52">
        <f t="shared" si="0"/>
        <v>43771</v>
      </c>
      <c r="AG5" s="53">
        <f t="shared" si="0"/>
        <v>43772</v>
      </c>
      <c r="AH5" s="51">
        <f t="shared" si="0"/>
        <v>43773</v>
      </c>
      <c r="AI5" s="52">
        <f t="shared" si="0"/>
        <v>43774</v>
      </c>
      <c r="AJ5" s="52">
        <f t="shared" si="0"/>
        <v>43775</v>
      </c>
      <c r="AK5" s="52">
        <f t="shared" si="0"/>
        <v>43776</v>
      </c>
      <c r="AL5" s="52">
        <f t="shared" si="0"/>
        <v>43777</v>
      </c>
      <c r="AM5" s="52">
        <f t="shared" si="0"/>
        <v>43778</v>
      </c>
      <c r="AN5" s="53">
        <f t="shared" si="0"/>
        <v>43779</v>
      </c>
      <c r="AO5" s="51">
        <f t="shared" si="0"/>
        <v>43780</v>
      </c>
      <c r="AP5" s="52">
        <f t="shared" si="0"/>
        <v>43781</v>
      </c>
      <c r="AQ5" s="52">
        <f t="shared" si="0"/>
        <v>43782</v>
      </c>
      <c r="AR5" s="52">
        <f t="shared" si="0"/>
        <v>43783</v>
      </c>
      <c r="AS5" s="52">
        <f t="shared" si="0"/>
        <v>43784</v>
      </c>
      <c r="AT5" s="52">
        <f t="shared" si="0"/>
        <v>43785</v>
      </c>
      <c r="AU5" s="53">
        <f t="shared" si="0"/>
        <v>43786</v>
      </c>
      <c r="AV5" s="51">
        <f t="shared" si="0"/>
        <v>43787</v>
      </c>
      <c r="AW5" s="52">
        <f t="shared" si="0"/>
        <v>43788</v>
      </c>
      <c r="AX5" s="52">
        <f t="shared" si="0"/>
        <v>43789</v>
      </c>
      <c r="AY5" s="52">
        <f t="shared" si="0"/>
        <v>43790</v>
      </c>
      <c r="AZ5" s="52">
        <f t="shared" si="0"/>
        <v>43791</v>
      </c>
      <c r="BA5" s="52">
        <f t="shared" si="0"/>
        <v>43792</v>
      </c>
      <c r="BB5" s="53">
        <f t="shared" si="0"/>
        <v>43793</v>
      </c>
      <c r="BC5" s="51">
        <f t="shared" si="0"/>
        <v>43794</v>
      </c>
      <c r="BD5" s="52">
        <f t="shared" si="0"/>
        <v>43795</v>
      </c>
      <c r="BE5" s="52">
        <f t="shared" si="0"/>
        <v>43796</v>
      </c>
      <c r="BF5" s="52">
        <f t="shared" si="0"/>
        <v>43797</v>
      </c>
      <c r="BG5" s="52">
        <f t="shared" si="0"/>
        <v>43798</v>
      </c>
      <c r="BH5" s="52">
        <f t="shared" si="0"/>
        <v>43799</v>
      </c>
      <c r="BI5" s="53">
        <f t="shared" si="0"/>
        <v>43800</v>
      </c>
      <c r="BJ5" s="51">
        <f t="shared" si="0"/>
        <v>43801</v>
      </c>
      <c r="BK5" s="52">
        <f t="shared" si="0"/>
        <v>43802</v>
      </c>
      <c r="BL5" s="52">
        <f t="shared" si="0"/>
        <v>43803</v>
      </c>
      <c r="BM5" s="52">
        <f t="shared" si="0"/>
        <v>43804</v>
      </c>
      <c r="BN5" s="52">
        <f t="shared" si="0"/>
        <v>43805</v>
      </c>
      <c r="BO5" s="52">
        <f t="shared" si="0"/>
        <v>43806</v>
      </c>
      <c r="BP5" s="53">
        <f t="shared" si="0"/>
        <v>43807</v>
      </c>
    </row>
    <row r="6" spans="1:70" s="61" customFormat="1" ht="23.4" thickBot="1">
      <c r="A6" s="54" t="s">
        <v>18</v>
      </c>
      <c r="B6" s="55" t="s">
        <v>19</v>
      </c>
      <c r="C6" s="56" t="s">
        <v>20</v>
      </c>
      <c r="D6" s="54" t="s">
        <v>21</v>
      </c>
      <c r="E6" s="57" t="s">
        <v>5</v>
      </c>
      <c r="F6" s="57" t="s">
        <v>4</v>
      </c>
      <c r="G6" s="54" t="s">
        <v>22</v>
      </c>
      <c r="H6" s="54" t="s">
        <v>23</v>
      </c>
      <c r="I6" s="54" t="s">
        <v>7</v>
      </c>
      <c r="J6" s="54" t="s">
        <v>24</v>
      </c>
      <c r="K6" s="54" t="s">
        <v>25</v>
      </c>
      <c r="L6" s="54"/>
      <c r="M6" s="58" t="str">
        <f t="shared" ref="M6:BP6" si="1">CHOOSE(WEEKDAY(M5,1),"S","M","T","W","T","F","S")</f>
        <v>M</v>
      </c>
      <c r="N6" s="59" t="str">
        <f t="shared" si="1"/>
        <v>T</v>
      </c>
      <c r="O6" s="59" t="str">
        <f t="shared" si="1"/>
        <v>W</v>
      </c>
      <c r="P6" s="59" t="str">
        <f t="shared" si="1"/>
        <v>T</v>
      </c>
      <c r="Q6" s="59" t="str">
        <f t="shared" si="1"/>
        <v>F</v>
      </c>
      <c r="R6" s="59" t="str">
        <f t="shared" si="1"/>
        <v>S</v>
      </c>
      <c r="S6" s="60" t="str">
        <f t="shared" si="1"/>
        <v>S</v>
      </c>
      <c r="T6" s="58" t="str">
        <f t="shared" si="1"/>
        <v>M</v>
      </c>
      <c r="U6" s="59" t="str">
        <f t="shared" si="1"/>
        <v>T</v>
      </c>
      <c r="V6" s="59" t="str">
        <f t="shared" si="1"/>
        <v>W</v>
      </c>
      <c r="W6" s="59" t="str">
        <f t="shared" si="1"/>
        <v>T</v>
      </c>
      <c r="X6" s="59" t="str">
        <f t="shared" si="1"/>
        <v>F</v>
      </c>
      <c r="Y6" s="59" t="str">
        <f t="shared" si="1"/>
        <v>S</v>
      </c>
      <c r="Z6" s="60" t="str">
        <f t="shared" si="1"/>
        <v>S</v>
      </c>
      <c r="AA6" s="58" t="str">
        <f t="shared" si="1"/>
        <v>M</v>
      </c>
      <c r="AB6" s="59" t="str">
        <f t="shared" si="1"/>
        <v>T</v>
      </c>
      <c r="AC6" s="59" t="str">
        <f t="shared" si="1"/>
        <v>W</v>
      </c>
      <c r="AD6" s="59" t="str">
        <f t="shared" si="1"/>
        <v>T</v>
      </c>
      <c r="AE6" s="59" t="str">
        <f t="shared" si="1"/>
        <v>F</v>
      </c>
      <c r="AF6" s="59" t="str">
        <f t="shared" si="1"/>
        <v>S</v>
      </c>
      <c r="AG6" s="60" t="str">
        <f t="shared" si="1"/>
        <v>S</v>
      </c>
      <c r="AH6" s="58" t="str">
        <f t="shared" si="1"/>
        <v>M</v>
      </c>
      <c r="AI6" s="59" t="str">
        <f t="shared" si="1"/>
        <v>T</v>
      </c>
      <c r="AJ6" s="59" t="str">
        <f t="shared" si="1"/>
        <v>W</v>
      </c>
      <c r="AK6" s="59" t="str">
        <f t="shared" si="1"/>
        <v>T</v>
      </c>
      <c r="AL6" s="59" t="str">
        <f t="shared" si="1"/>
        <v>F</v>
      </c>
      <c r="AM6" s="59" t="str">
        <f t="shared" si="1"/>
        <v>S</v>
      </c>
      <c r="AN6" s="60" t="str">
        <f t="shared" si="1"/>
        <v>S</v>
      </c>
      <c r="AO6" s="58" t="str">
        <f t="shared" si="1"/>
        <v>M</v>
      </c>
      <c r="AP6" s="59" t="str">
        <f t="shared" si="1"/>
        <v>T</v>
      </c>
      <c r="AQ6" s="59" t="str">
        <f t="shared" si="1"/>
        <v>W</v>
      </c>
      <c r="AR6" s="59" t="str">
        <f t="shared" si="1"/>
        <v>T</v>
      </c>
      <c r="AS6" s="59" t="str">
        <f t="shared" si="1"/>
        <v>F</v>
      </c>
      <c r="AT6" s="59" t="str">
        <f t="shared" si="1"/>
        <v>S</v>
      </c>
      <c r="AU6" s="60" t="str">
        <f t="shared" si="1"/>
        <v>S</v>
      </c>
      <c r="AV6" s="58" t="str">
        <f t="shared" si="1"/>
        <v>M</v>
      </c>
      <c r="AW6" s="59" t="str">
        <f t="shared" si="1"/>
        <v>T</v>
      </c>
      <c r="AX6" s="59" t="str">
        <f t="shared" si="1"/>
        <v>W</v>
      </c>
      <c r="AY6" s="59" t="str">
        <f t="shared" si="1"/>
        <v>T</v>
      </c>
      <c r="AZ6" s="59" t="str">
        <f t="shared" si="1"/>
        <v>F</v>
      </c>
      <c r="BA6" s="59" t="str">
        <f t="shared" si="1"/>
        <v>S</v>
      </c>
      <c r="BB6" s="60" t="str">
        <f t="shared" si="1"/>
        <v>S</v>
      </c>
      <c r="BC6" s="58" t="str">
        <f t="shared" si="1"/>
        <v>M</v>
      </c>
      <c r="BD6" s="59" t="str">
        <f t="shared" si="1"/>
        <v>T</v>
      </c>
      <c r="BE6" s="59" t="str">
        <f t="shared" si="1"/>
        <v>W</v>
      </c>
      <c r="BF6" s="59" t="str">
        <f t="shared" si="1"/>
        <v>T</v>
      </c>
      <c r="BG6" s="59" t="str">
        <f t="shared" si="1"/>
        <v>F</v>
      </c>
      <c r="BH6" s="59" t="str">
        <f t="shared" si="1"/>
        <v>S</v>
      </c>
      <c r="BI6" s="60" t="str">
        <f t="shared" si="1"/>
        <v>S</v>
      </c>
      <c r="BJ6" s="58" t="str">
        <f t="shared" si="1"/>
        <v>M</v>
      </c>
      <c r="BK6" s="59" t="str">
        <f t="shared" si="1"/>
        <v>T</v>
      </c>
      <c r="BL6" s="59" t="str">
        <f t="shared" si="1"/>
        <v>W</v>
      </c>
      <c r="BM6" s="59" t="str">
        <f t="shared" si="1"/>
        <v>T</v>
      </c>
      <c r="BN6" s="59" t="str">
        <f t="shared" si="1"/>
        <v>F</v>
      </c>
      <c r="BO6" s="59" t="str">
        <f t="shared" si="1"/>
        <v>S</v>
      </c>
      <c r="BP6" s="60" t="str">
        <f t="shared" si="1"/>
        <v>S</v>
      </c>
    </row>
    <row r="7" spans="1:70" s="73" customFormat="1" ht="24" customHeight="1">
      <c r="A7" s="62">
        <f>AVERAGE(J8:J26)</f>
        <v>5.2631578947368418E-2</v>
      </c>
      <c r="B7" s="63" t="str">
        <f>IF(ISERROR(VALUE(SUBSTITUTE(prevWBS,".",""))),"1",IF(ISERROR(FIND("`",SUBSTITUTE(prevWBS,".","`",1))),TEXT(VALUE(prevWBS)+1,"#"),TEXT(VALUE(LEFT(prevWBS,FIND("`",SUBSTITUTE(prevWBS,".","`",1))-1))+1,"#")))</f>
        <v>1</v>
      </c>
      <c r="C7" s="64"/>
      <c r="D7" s="65"/>
      <c r="E7" s="66"/>
      <c r="F7" s="67"/>
      <c r="G7" s="67"/>
      <c r="H7" s="68"/>
      <c r="I7" s="68"/>
      <c r="J7" s="69"/>
      <c r="K7" s="70"/>
      <c r="L7" s="71"/>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2"/>
      <c r="BD7" s="72"/>
      <c r="BE7" s="72"/>
      <c r="BF7" s="72"/>
      <c r="BG7" s="72"/>
      <c r="BH7" s="72"/>
      <c r="BI7" s="72"/>
      <c r="BJ7" s="72"/>
      <c r="BK7" s="72"/>
      <c r="BL7" s="72"/>
      <c r="BM7" s="72"/>
      <c r="BN7" s="72"/>
      <c r="BO7" s="72"/>
      <c r="BP7" s="72"/>
    </row>
    <row r="8" spans="1:70" s="74" customFormat="1" ht="18">
      <c r="B8" s="75" t="str">
        <f t="shared" ref="B8:B71" si="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E8" s="76">
        <v>43752</v>
      </c>
      <c r="F8" s="77">
        <v>43530</v>
      </c>
      <c r="G8" s="77"/>
      <c r="H8" s="78"/>
      <c r="I8" s="78"/>
      <c r="J8" s="79">
        <v>1</v>
      </c>
      <c r="K8" s="80">
        <f t="shared" ref="K8:K71" si="3">IF(OR(F8=0,E8=0)," - ",NETWORKDAYS(E8,F8))</f>
        <v>-159</v>
      </c>
      <c r="L8" s="81"/>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row>
    <row r="9" spans="1:70" s="74" customFormat="1" ht="18">
      <c r="B9" s="75" t="str">
        <f t="shared" si="2"/>
        <v>1.2</v>
      </c>
      <c r="E9" s="76">
        <v>43759</v>
      </c>
      <c r="F9" s="77">
        <v>43518</v>
      </c>
      <c r="G9" s="75"/>
      <c r="H9" s="78"/>
      <c r="I9" s="78"/>
      <c r="J9" s="79">
        <v>0</v>
      </c>
      <c r="K9" s="80">
        <f t="shared" si="3"/>
        <v>-172</v>
      </c>
      <c r="L9" s="81"/>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c r="BM9" s="82"/>
      <c r="BN9" s="82"/>
      <c r="BO9" s="82"/>
      <c r="BP9" s="82"/>
    </row>
    <row r="10" spans="1:70" s="74" customFormat="1" ht="18">
      <c r="B10" s="75" t="str">
        <f t="shared" si="2"/>
        <v>1.3</v>
      </c>
      <c r="E10" s="76">
        <v>43766</v>
      </c>
      <c r="F10" s="77">
        <v>43539</v>
      </c>
      <c r="G10" s="77"/>
      <c r="H10" s="78"/>
      <c r="I10" s="78"/>
      <c r="J10" s="79">
        <v>0</v>
      </c>
      <c r="K10" s="80">
        <f t="shared" si="3"/>
        <v>-162</v>
      </c>
      <c r="L10" s="81"/>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c r="BM10" s="82"/>
      <c r="BN10" s="82"/>
      <c r="BO10" s="82"/>
      <c r="BP10" s="82"/>
    </row>
    <row r="11" spans="1:70" s="74" customFormat="1" ht="18">
      <c r="B11" s="75" t="str">
        <f t="shared" si="2"/>
        <v>1.4</v>
      </c>
      <c r="E11" s="76">
        <v>43773</v>
      </c>
      <c r="F11" s="77">
        <v>43521</v>
      </c>
      <c r="G11" s="77"/>
      <c r="H11" s="78"/>
      <c r="I11" s="78"/>
      <c r="J11" s="79">
        <v>0</v>
      </c>
      <c r="K11" s="80">
        <f t="shared" si="3"/>
        <v>-181</v>
      </c>
      <c r="L11" s="81"/>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c r="BM11" s="82"/>
      <c r="BN11" s="82"/>
      <c r="BO11" s="82"/>
      <c r="BP11" s="82"/>
    </row>
    <row r="12" spans="1:70" s="74" customFormat="1" ht="18">
      <c r="B12" s="75" t="str">
        <f t="shared" si="2"/>
        <v>1.5</v>
      </c>
      <c r="E12" s="76">
        <v>43780</v>
      </c>
      <c r="F12" s="77">
        <v>43529</v>
      </c>
      <c r="G12" s="77"/>
      <c r="H12" s="78"/>
      <c r="I12" s="78"/>
      <c r="J12" s="79">
        <v>0</v>
      </c>
      <c r="K12" s="80">
        <f t="shared" si="3"/>
        <v>-180</v>
      </c>
      <c r="L12" s="81"/>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c r="BN12" s="82"/>
      <c r="BO12" s="82"/>
      <c r="BP12" s="82"/>
    </row>
    <row r="13" spans="1:70" s="74" customFormat="1" ht="18">
      <c r="B13" s="75" t="str">
        <f t="shared" si="2"/>
        <v>1.6</v>
      </c>
      <c r="E13" s="76">
        <v>43787</v>
      </c>
      <c r="F13" s="77">
        <v>43539</v>
      </c>
      <c r="G13" s="77"/>
      <c r="H13" s="78"/>
      <c r="I13" s="78"/>
      <c r="J13" s="79">
        <v>0</v>
      </c>
      <c r="K13" s="80">
        <f t="shared" si="3"/>
        <v>-177</v>
      </c>
      <c r="L13" s="81"/>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c r="BM13" s="82"/>
      <c r="BN13" s="82"/>
      <c r="BO13" s="82"/>
      <c r="BP13" s="82"/>
    </row>
    <row r="14" spans="1:70" s="74" customFormat="1" ht="18">
      <c r="B14" s="75" t="str">
        <f t="shared" si="2"/>
        <v>1.7</v>
      </c>
      <c r="E14" s="76">
        <v>43794</v>
      </c>
      <c r="F14" s="77">
        <v>43524</v>
      </c>
      <c r="G14" s="77"/>
      <c r="H14" s="78"/>
      <c r="I14" s="78"/>
      <c r="J14" s="79">
        <v>0</v>
      </c>
      <c r="K14" s="80">
        <f t="shared" si="3"/>
        <v>-193</v>
      </c>
      <c r="L14" s="81"/>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c r="BN14" s="82"/>
      <c r="BO14" s="82"/>
      <c r="BP14" s="82"/>
    </row>
    <row r="15" spans="1:70" s="74" customFormat="1" ht="18">
      <c r="B15" s="75" t="str">
        <f t="shared" si="2"/>
        <v>1.8</v>
      </c>
      <c r="E15" s="76">
        <v>43801</v>
      </c>
      <c r="F15" s="77">
        <v>43560</v>
      </c>
      <c r="G15" s="77"/>
      <c r="H15" s="78"/>
      <c r="I15" s="78"/>
      <c r="J15" s="79">
        <v>0</v>
      </c>
      <c r="K15" s="80">
        <f>IF(OR(F15=0,E15=0)," - ",NETWORKDAYS(E15,F15))</f>
        <v>-172</v>
      </c>
      <c r="L15" s="81"/>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c r="BM15" s="82"/>
      <c r="BN15" s="82"/>
      <c r="BO15" s="82"/>
      <c r="BP15" s="82"/>
    </row>
    <row r="16" spans="1:70" s="74" customFormat="1" ht="18">
      <c r="B16" s="75" t="str">
        <f t="shared" si="2"/>
        <v>1.9</v>
      </c>
      <c r="E16" s="76">
        <v>43808</v>
      </c>
      <c r="F16" s="77">
        <v>43584</v>
      </c>
      <c r="G16" s="77"/>
      <c r="H16" s="78"/>
      <c r="I16" s="78"/>
      <c r="J16" s="79">
        <v>0</v>
      </c>
      <c r="K16" s="80">
        <f t="shared" si="3"/>
        <v>-161</v>
      </c>
      <c r="L16" s="81"/>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82"/>
      <c r="BO16" s="82"/>
      <c r="BP16" s="82"/>
    </row>
    <row r="17" spans="1:68" s="74" customFormat="1" ht="18">
      <c r="B17" s="75" t="str">
        <f t="shared" si="2"/>
        <v>1.10</v>
      </c>
      <c r="E17" s="76">
        <v>43815</v>
      </c>
      <c r="F17" s="77">
        <v>43592</v>
      </c>
      <c r="G17" s="77"/>
      <c r="H17" s="78"/>
      <c r="I17" s="78"/>
      <c r="J17" s="79">
        <v>0</v>
      </c>
      <c r="K17" s="80">
        <f t="shared" si="3"/>
        <v>-160</v>
      </c>
      <c r="L17" s="81"/>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c r="BN17" s="82"/>
      <c r="BO17" s="82"/>
      <c r="BP17" s="82"/>
    </row>
    <row r="18" spans="1:68" s="74" customFormat="1" ht="18">
      <c r="B18" s="75" t="str">
        <f t="shared" si="2"/>
        <v>1.11</v>
      </c>
      <c r="E18" s="76">
        <v>43822</v>
      </c>
      <c r="F18" s="77">
        <v>43529</v>
      </c>
      <c r="G18" s="77"/>
      <c r="H18" s="78"/>
      <c r="I18" s="78"/>
      <c r="J18" s="79">
        <v>0</v>
      </c>
      <c r="K18" s="80">
        <f t="shared" si="3"/>
        <v>-210</v>
      </c>
      <c r="L18" s="81"/>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82"/>
      <c r="BO18" s="82"/>
      <c r="BP18" s="82"/>
    </row>
    <row r="19" spans="1:68" s="74" customFormat="1" ht="18">
      <c r="B19" s="75" t="str">
        <f t="shared" si="2"/>
        <v>1.12</v>
      </c>
      <c r="E19" s="76">
        <v>43829</v>
      </c>
      <c r="F19" s="77">
        <v>43530</v>
      </c>
      <c r="G19" s="77"/>
      <c r="H19" s="78"/>
      <c r="I19" s="78"/>
      <c r="J19" s="79">
        <v>0</v>
      </c>
      <c r="K19" s="80">
        <f t="shared" si="3"/>
        <v>-214</v>
      </c>
      <c r="L19" s="81"/>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82"/>
      <c r="BP19" s="82"/>
    </row>
    <row r="20" spans="1:68" s="74" customFormat="1" ht="18">
      <c r="B20" s="75" t="str">
        <f t="shared" si="2"/>
        <v>1.13</v>
      </c>
      <c r="E20" s="76">
        <v>43836</v>
      </c>
      <c r="F20" s="77">
        <v>43566</v>
      </c>
      <c r="G20" s="77"/>
      <c r="H20" s="78"/>
      <c r="I20" s="78"/>
      <c r="J20" s="79">
        <v>0</v>
      </c>
      <c r="K20" s="80">
        <f t="shared" si="3"/>
        <v>-193</v>
      </c>
      <c r="L20" s="81"/>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row>
    <row r="21" spans="1:68" s="74" customFormat="1" ht="18">
      <c r="B21" s="75" t="str">
        <f t="shared" si="2"/>
        <v>1.14</v>
      </c>
      <c r="E21" s="76">
        <v>43843</v>
      </c>
      <c r="F21" s="77">
        <v>43566</v>
      </c>
      <c r="G21" s="77"/>
      <c r="H21" s="78"/>
      <c r="I21" s="78"/>
      <c r="J21" s="79">
        <v>0</v>
      </c>
      <c r="K21" s="80">
        <f t="shared" si="3"/>
        <v>-198</v>
      </c>
      <c r="L21" s="81"/>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82"/>
      <c r="BO21" s="82"/>
      <c r="BP21" s="82"/>
    </row>
    <row r="22" spans="1:68" s="74" customFormat="1" ht="18">
      <c r="B22" s="75" t="str">
        <f t="shared" si="2"/>
        <v>1.15</v>
      </c>
      <c r="E22" s="76">
        <v>43850</v>
      </c>
      <c r="F22" s="77">
        <v>43608</v>
      </c>
      <c r="G22" s="77"/>
      <c r="H22" s="78"/>
      <c r="I22" s="78"/>
      <c r="J22" s="79">
        <v>0</v>
      </c>
      <c r="K22" s="80">
        <f t="shared" si="3"/>
        <v>-173</v>
      </c>
      <c r="L22" s="81"/>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c r="BO22" s="82"/>
      <c r="BP22" s="82"/>
    </row>
    <row r="23" spans="1:68" s="74" customFormat="1" ht="18">
      <c r="B23" s="75" t="str">
        <f t="shared" si="2"/>
        <v>1.16</v>
      </c>
      <c r="E23" s="76">
        <v>43857</v>
      </c>
      <c r="F23" s="77">
        <v>43615</v>
      </c>
      <c r="G23" s="77"/>
      <c r="H23" s="78"/>
      <c r="I23" s="78"/>
      <c r="J23" s="79">
        <v>0</v>
      </c>
      <c r="K23" s="80">
        <f t="shared" si="3"/>
        <v>-173</v>
      </c>
      <c r="L23" s="81"/>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c r="BN23" s="82"/>
      <c r="BO23" s="82"/>
      <c r="BP23" s="82"/>
    </row>
    <row r="24" spans="1:68" s="74" customFormat="1" ht="18">
      <c r="B24" s="75" t="str">
        <f t="shared" si="2"/>
        <v>1.17</v>
      </c>
      <c r="E24" s="76">
        <v>43864</v>
      </c>
      <c r="F24" s="77">
        <v>43637</v>
      </c>
      <c r="G24" s="77"/>
      <c r="H24" s="78"/>
      <c r="I24" s="78"/>
      <c r="J24" s="79">
        <v>0</v>
      </c>
      <c r="K24" s="80">
        <f t="shared" si="3"/>
        <v>-162</v>
      </c>
      <c r="L24" s="81"/>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c r="BM24" s="82"/>
      <c r="BN24" s="82"/>
      <c r="BO24" s="82"/>
      <c r="BP24" s="82"/>
    </row>
    <row r="25" spans="1:68" s="74" customFormat="1" ht="18">
      <c r="B25" s="75" t="str">
        <f t="shared" si="2"/>
        <v>1.18</v>
      </c>
      <c r="E25" s="76">
        <v>43871</v>
      </c>
      <c r="F25" s="77">
        <v>43529</v>
      </c>
      <c r="G25" s="77"/>
      <c r="H25" s="78"/>
      <c r="I25" s="78"/>
      <c r="J25" s="79">
        <v>0</v>
      </c>
      <c r="K25" s="80">
        <f t="shared" si="3"/>
        <v>-245</v>
      </c>
      <c r="L25" s="81"/>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c r="BM25" s="82"/>
      <c r="BN25" s="82"/>
      <c r="BO25" s="82"/>
      <c r="BP25" s="82"/>
    </row>
    <row r="26" spans="1:68" s="74" customFormat="1" ht="18">
      <c r="B26" s="75" t="str">
        <f t="shared" si="2"/>
        <v>1.19</v>
      </c>
      <c r="E26" s="76">
        <v>43878</v>
      </c>
      <c r="F26" s="77">
        <v>43608</v>
      </c>
      <c r="G26" s="77"/>
      <c r="H26" s="78"/>
      <c r="I26" s="78"/>
      <c r="J26" s="79">
        <v>0</v>
      </c>
      <c r="K26" s="80">
        <f t="shared" si="3"/>
        <v>-193</v>
      </c>
      <c r="L26" s="81"/>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c r="BM26" s="82"/>
      <c r="BN26" s="82"/>
      <c r="BO26" s="82"/>
      <c r="BP26" s="82"/>
    </row>
    <row r="27" spans="1:68" s="73" customFormat="1" ht="24" customHeight="1">
      <c r="A27" s="62">
        <f>AVERAGE(J28:J88)</f>
        <v>0</v>
      </c>
      <c r="B27" s="63" t="str">
        <f>IF(ISERROR(VALUE(SUBSTITUTE(prevWBS,".",""))),"1",IF(ISERROR(FIND("`",SUBSTITUTE(prevWBS,".","`",1))),TEXT(VALUE(prevWBS)+1,"#"),TEXT(VALUE(LEFT(prevWBS,FIND("`",SUBSTITUTE(prevWBS,".","`",1))-1))+1,"#")))</f>
        <v>2</v>
      </c>
      <c r="C27" s="64"/>
      <c r="D27" s="65"/>
      <c r="E27" s="66"/>
      <c r="F27" s="67"/>
      <c r="G27" s="67"/>
      <c r="H27" s="68"/>
      <c r="I27" s="68"/>
      <c r="J27" s="69"/>
      <c r="K27" s="70"/>
      <c r="L27" s="71"/>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c r="BO27" s="72"/>
      <c r="BP27" s="72"/>
    </row>
    <row r="28" spans="1:68" s="74" customFormat="1" ht="18">
      <c r="B28" s="75" t="str">
        <f t="shared" si="2"/>
        <v>2.1</v>
      </c>
      <c r="E28" s="76">
        <v>43518</v>
      </c>
      <c r="F28" s="77">
        <v>43518</v>
      </c>
      <c r="G28" s="77"/>
      <c r="H28" s="78"/>
      <c r="I28" s="78"/>
      <c r="J28" s="79">
        <v>0</v>
      </c>
      <c r="K28" s="80">
        <f t="shared" si="3"/>
        <v>1</v>
      </c>
      <c r="L28" s="81"/>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c r="BM28" s="82"/>
      <c r="BN28" s="82"/>
      <c r="BO28" s="82"/>
      <c r="BP28" s="82"/>
    </row>
    <row r="29" spans="1:68" s="74" customFormat="1" ht="18">
      <c r="B29" s="75" t="str">
        <f t="shared" si="2"/>
        <v>2.2</v>
      </c>
      <c r="E29" s="76">
        <v>43521</v>
      </c>
      <c r="F29" s="77">
        <v>43528</v>
      </c>
      <c r="G29" s="77"/>
      <c r="H29" s="78"/>
      <c r="I29" s="78"/>
      <c r="J29" s="79">
        <v>0</v>
      </c>
      <c r="K29" s="80">
        <f t="shared" si="3"/>
        <v>6</v>
      </c>
      <c r="L29" s="81"/>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c r="BM29" s="82"/>
      <c r="BN29" s="82"/>
      <c r="BO29" s="82"/>
      <c r="BP29" s="82"/>
    </row>
    <row r="30" spans="1:68" s="74" customFormat="1" ht="18">
      <c r="B30" s="75" t="str">
        <f t="shared" si="2"/>
        <v>2.3</v>
      </c>
      <c r="E30" s="76">
        <v>43529</v>
      </c>
      <c r="F30" s="77">
        <v>43531</v>
      </c>
      <c r="G30" s="77"/>
      <c r="H30" s="78"/>
      <c r="I30" s="78"/>
      <c r="J30" s="79">
        <v>0</v>
      </c>
      <c r="K30" s="80">
        <f t="shared" si="3"/>
        <v>3</v>
      </c>
      <c r="L30" s="81"/>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c r="BM30" s="82"/>
      <c r="BN30" s="82"/>
      <c r="BO30" s="82"/>
      <c r="BP30" s="82"/>
    </row>
    <row r="31" spans="1:68" s="74" customFormat="1" ht="18">
      <c r="B31" s="75" t="str">
        <f t="shared" si="2"/>
        <v>2.4</v>
      </c>
      <c r="E31" s="76">
        <v>43564</v>
      </c>
      <c r="F31" s="77">
        <v>43572</v>
      </c>
      <c r="G31" s="77"/>
      <c r="H31" s="78"/>
      <c r="I31" s="78"/>
      <c r="J31" s="79">
        <v>0</v>
      </c>
      <c r="K31" s="80">
        <f t="shared" si="3"/>
        <v>7</v>
      </c>
      <c r="L31" s="81"/>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c r="BM31" s="82"/>
      <c r="BN31" s="82"/>
      <c r="BO31" s="82"/>
      <c r="BP31" s="82"/>
    </row>
    <row r="32" spans="1:68" s="74" customFormat="1" ht="18">
      <c r="B32" s="75" t="str">
        <f t="shared" si="2"/>
        <v>2.5</v>
      </c>
      <c r="E32" s="76">
        <v>43504</v>
      </c>
      <c r="F32" s="77">
        <v>43572</v>
      </c>
      <c r="G32" s="77"/>
      <c r="H32" s="78"/>
      <c r="I32" s="78"/>
      <c r="J32" s="79">
        <v>0</v>
      </c>
      <c r="K32" s="80">
        <f t="shared" si="3"/>
        <v>49</v>
      </c>
      <c r="L32" s="81"/>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c r="BM32" s="82"/>
      <c r="BN32" s="82"/>
      <c r="BO32" s="82"/>
      <c r="BP32" s="82"/>
    </row>
    <row r="33" spans="2:68" s="74" customFormat="1" ht="18">
      <c r="B33" s="75" t="str">
        <f t="shared" si="2"/>
        <v>2.6</v>
      </c>
      <c r="E33" s="76">
        <v>43543</v>
      </c>
      <c r="F33" s="77">
        <v>43559</v>
      </c>
      <c r="G33" s="77"/>
      <c r="H33" s="78"/>
      <c r="I33" s="78"/>
      <c r="J33" s="79">
        <v>0</v>
      </c>
      <c r="K33" s="80">
        <f t="shared" si="3"/>
        <v>13</v>
      </c>
      <c r="L33" s="81"/>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c r="BM33" s="82"/>
      <c r="BN33" s="82"/>
      <c r="BO33" s="82"/>
      <c r="BP33" s="82"/>
    </row>
    <row r="34" spans="2:68" s="74" customFormat="1" ht="18">
      <c r="B34" s="75" t="str">
        <f t="shared" si="2"/>
        <v>2.7</v>
      </c>
      <c r="E34" s="76">
        <v>43517</v>
      </c>
      <c r="F34" s="77">
        <v>43517</v>
      </c>
      <c r="G34" s="77"/>
      <c r="H34" s="78"/>
      <c r="I34" s="78"/>
      <c r="J34" s="79">
        <v>0</v>
      </c>
      <c r="K34" s="80">
        <f t="shared" si="3"/>
        <v>1</v>
      </c>
      <c r="L34" s="81"/>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c r="BM34" s="82"/>
      <c r="BN34" s="82"/>
      <c r="BO34" s="82"/>
      <c r="BP34" s="82"/>
    </row>
    <row r="35" spans="2:68" s="74" customFormat="1" ht="18">
      <c r="B35" s="75" t="str">
        <f t="shared" si="2"/>
        <v>2.8</v>
      </c>
      <c r="E35" s="76">
        <v>43518</v>
      </c>
      <c r="F35" s="77">
        <v>43539</v>
      </c>
      <c r="G35" s="77"/>
      <c r="H35" s="78"/>
      <c r="I35" s="78"/>
      <c r="J35" s="79">
        <v>0</v>
      </c>
      <c r="K35" s="80">
        <f t="shared" si="3"/>
        <v>16</v>
      </c>
      <c r="L35" s="81"/>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c r="BM35" s="82"/>
      <c r="BN35" s="82"/>
      <c r="BO35" s="82"/>
      <c r="BP35" s="82"/>
    </row>
    <row r="36" spans="2:68" s="74" customFormat="1" ht="18">
      <c r="B36" s="75" t="str">
        <f t="shared" si="2"/>
        <v>2.9</v>
      </c>
      <c r="E36" s="76">
        <v>43539</v>
      </c>
      <c r="F36" s="77">
        <v>43566</v>
      </c>
      <c r="G36" s="77"/>
      <c r="H36" s="78"/>
      <c r="I36" s="78"/>
      <c r="J36" s="79">
        <v>0</v>
      </c>
      <c r="K36" s="80">
        <f t="shared" si="3"/>
        <v>20</v>
      </c>
      <c r="L36" s="81"/>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c r="BM36" s="82"/>
      <c r="BN36" s="82"/>
      <c r="BO36" s="82"/>
      <c r="BP36" s="82"/>
    </row>
    <row r="37" spans="2:68" s="74" customFormat="1" ht="18">
      <c r="B37" s="75" t="str">
        <f t="shared" si="2"/>
        <v>2.10</v>
      </c>
      <c r="E37" s="76">
        <v>43570</v>
      </c>
      <c r="F37" s="77">
        <v>43570</v>
      </c>
      <c r="G37" s="77"/>
      <c r="H37" s="78"/>
      <c r="I37" s="78"/>
      <c r="J37" s="79">
        <v>0</v>
      </c>
      <c r="K37" s="80">
        <f t="shared" si="3"/>
        <v>1</v>
      </c>
      <c r="L37" s="81"/>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c r="BM37" s="82"/>
      <c r="BN37" s="82"/>
      <c r="BO37" s="82"/>
      <c r="BP37" s="82"/>
    </row>
    <row r="38" spans="2:68" s="74" customFormat="1" ht="18">
      <c r="B38" s="75" t="str">
        <f t="shared" si="2"/>
        <v>2.11</v>
      </c>
      <c r="E38" s="76">
        <v>43571</v>
      </c>
      <c r="F38" s="77">
        <v>43595</v>
      </c>
      <c r="G38" s="77"/>
      <c r="H38" s="78"/>
      <c r="I38" s="78"/>
      <c r="J38" s="79">
        <v>0</v>
      </c>
      <c r="K38" s="80">
        <f t="shared" si="3"/>
        <v>19</v>
      </c>
      <c r="L38" s="81"/>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c r="BM38" s="82"/>
      <c r="BN38" s="82"/>
      <c r="BO38" s="82"/>
      <c r="BP38" s="82"/>
    </row>
    <row r="39" spans="2:68" s="74" customFormat="1" ht="18">
      <c r="B39" s="75" t="str">
        <f t="shared" si="2"/>
        <v>2.12</v>
      </c>
      <c r="E39" s="76">
        <v>43577</v>
      </c>
      <c r="F39" s="77">
        <v>43581</v>
      </c>
      <c r="G39" s="77"/>
      <c r="H39" s="78"/>
      <c r="I39" s="78"/>
      <c r="J39" s="79">
        <v>0</v>
      </c>
      <c r="K39" s="80">
        <f t="shared" si="3"/>
        <v>5</v>
      </c>
      <c r="L39" s="81"/>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c r="BM39" s="82"/>
      <c r="BN39" s="82"/>
      <c r="BO39" s="82"/>
      <c r="BP39" s="82"/>
    </row>
    <row r="40" spans="2:68" s="74" customFormat="1" ht="18">
      <c r="B40" s="75" t="str">
        <f t="shared" si="2"/>
        <v>2.13</v>
      </c>
      <c r="E40" s="76">
        <v>43584</v>
      </c>
      <c r="F40" s="77">
        <v>43584</v>
      </c>
      <c r="G40" s="77"/>
      <c r="H40" s="78"/>
      <c r="I40" s="78"/>
      <c r="J40" s="79">
        <v>0</v>
      </c>
      <c r="K40" s="80">
        <f t="shared" si="3"/>
        <v>1</v>
      </c>
      <c r="L40" s="81"/>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c r="BM40" s="82"/>
      <c r="BN40" s="82"/>
      <c r="BO40" s="82"/>
      <c r="BP40" s="82"/>
    </row>
    <row r="41" spans="2:68" s="74" customFormat="1" ht="18">
      <c r="B41" s="75" t="str">
        <f t="shared" si="2"/>
        <v>2.14</v>
      </c>
      <c r="E41" s="76">
        <v>43584</v>
      </c>
      <c r="F41" s="77">
        <v>43588</v>
      </c>
      <c r="G41" s="77"/>
      <c r="H41" s="78"/>
      <c r="I41" s="78"/>
      <c r="J41" s="79">
        <v>0</v>
      </c>
      <c r="K41" s="80">
        <f t="shared" si="3"/>
        <v>5</v>
      </c>
      <c r="L41" s="81"/>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c r="BG41" s="82"/>
      <c r="BH41" s="82"/>
      <c r="BI41" s="82"/>
      <c r="BJ41" s="82"/>
      <c r="BK41" s="82"/>
      <c r="BL41" s="82"/>
      <c r="BM41" s="82"/>
      <c r="BN41" s="82"/>
      <c r="BO41" s="82"/>
      <c r="BP41" s="82"/>
    </row>
    <row r="42" spans="2:68" s="74" customFormat="1" ht="18">
      <c r="B42" s="75" t="str">
        <f t="shared" si="2"/>
        <v>2.15</v>
      </c>
      <c r="E42" s="76">
        <v>43633</v>
      </c>
      <c r="F42" s="77">
        <v>43644</v>
      </c>
      <c r="G42" s="77"/>
      <c r="H42" s="78"/>
      <c r="I42" s="78"/>
      <c r="J42" s="79">
        <v>0</v>
      </c>
      <c r="K42" s="80">
        <f t="shared" si="3"/>
        <v>10</v>
      </c>
      <c r="L42" s="81"/>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c r="BE42" s="82"/>
      <c r="BF42" s="82"/>
      <c r="BG42" s="82"/>
      <c r="BH42" s="82"/>
      <c r="BI42" s="82"/>
      <c r="BJ42" s="82"/>
      <c r="BK42" s="82"/>
      <c r="BL42" s="82"/>
      <c r="BM42" s="82"/>
      <c r="BN42" s="82"/>
      <c r="BO42" s="82"/>
      <c r="BP42" s="82"/>
    </row>
    <row r="43" spans="2:68" s="74" customFormat="1" ht="18">
      <c r="B43" s="75" t="str">
        <f t="shared" si="2"/>
        <v>2.16</v>
      </c>
      <c r="E43" s="76">
        <v>43647</v>
      </c>
      <c r="F43" s="77">
        <v>43651</v>
      </c>
      <c r="G43" s="77"/>
      <c r="H43" s="78"/>
      <c r="I43" s="78"/>
      <c r="J43" s="79">
        <v>0</v>
      </c>
      <c r="K43" s="80">
        <f t="shared" si="3"/>
        <v>5</v>
      </c>
      <c r="L43" s="81"/>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82"/>
      <c r="AX43" s="82"/>
      <c r="AY43" s="82"/>
      <c r="AZ43" s="82"/>
      <c r="BA43" s="82"/>
      <c r="BB43" s="82"/>
      <c r="BC43" s="82"/>
      <c r="BD43" s="82"/>
      <c r="BE43" s="82"/>
      <c r="BF43" s="82"/>
      <c r="BG43" s="82"/>
      <c r="BH43" s="82"/>
      <c r="BI43" s="82"/>
      <c r="BJ43" s="82"/>
      <c r="BK43" s="82"/>
      <c r="BL43" s="82"/>
      <c r="BM43" s="82"/>
      <c r="BN43" s="82"/>
      <c r="BO43" s="82"/>
      <c r="BP43" s="82"/>
    </row>
    <row r="44" spans="2:68" s="74" customFormat="1" ht="18">
      <c r="B44" s="75" t="str">
        <f t="shared" si="2"/>
        <v>2.17</v>
      </c>
      <c r="E44" s="76">
        <v>43647</v>
      </c>
      <c r="F44" s="77">
        <v>43651</v>
      </c>
      <c r="G44" s="77"/>
      <c r="H44" s="78"/>
      <c r="I44" s="78"/>
      <c r="J44" s="79">
        <v>0</v>
      </c>
      <c r="K44" s="80">
        <f t="shared" si="3"/>
        <v>5</v>
      </c>
      <c r="L44" s="81"/>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82"/>
      <c r="AU44" s="82"/>
      <c r="AV44" s="82"/>
      <c r="AW44" s="82"/>
      <c r="AX44" s="82"/>
      <c r="AY44" s="82"/>
      <c r="AZ44" s="82"/>
      <c r="BA44" s="82"/>
      <c r="BB44" s="82"/>
      <c r="BC44" s="82"/>
      <c r="BD44" s="82"/>
      <c r="BE44" s="82"/>
      <c r="BF44" s="82"/>
      <c r="BG44" s="82"/>
      <c r="BH44" s="82"/>
      <c r="BI44" s="82"/>
      <c r="BJ44" s="82"/>
      <c r="BK44" s="82"/>
      <c r="BL44" s="82"/>
      <c r="BM44" s="82"/>
      <c r="BN44" s="82"/>
      <c r="BO44" s="82"/>
      <c r="BP44" s="82"/>
    </row>
    <row r="45" spans="2:68" s="74" customFormat="1" ht="18">
      <c r="B45" s="75" t="str">
        <f t="shared" si="2"/>
        <v>2.18</v>
      </c>
      <c r="E45" s="76">
        <v>43654</v>
      </c>
      <c r="F45" s="77">
        <v>43658</v>
      </c>
      <c r="G45" s="77"/>
      <c r="H45" s="78"/>
      <c r="I45" s="78"/>
      <c r="J45" s="79">
        <v>0</v>
      </c>
      <c r="K45" s="80">
        <f t="shared" si="3"/>
        <v>5</v>
      </c>
      <c r="L45" s="81"/>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R45" s="82"/>
      <c r="AS45" s="82"/>
      <c r="AT45" s="82"/>
      <c r="AU45" s="82"/>
      <c r="AV45" s="82"/>
      <c r="AW45" s="82"/>
      <c r="AX45" s="82"/>
      <c r="AY45" s="82"/>
      <c r="AZ45" s="82"/>
      <c r="BA45" s="82"/>
      <c r="BB45" s="82"/>
      <c r="BC45" s="82"/>
      <c r="BD45" s="82"/>
      <c r="BE45" s="82"/>
      <c r="BF45" s="82"/>
      <c r="BG45" s="82"/>
      <c r="BH45" s="82"/>
      <c r="BI45" s="82"/>
      <c r="BJ45" s="82"/>
      <c r="BK45" s="82"/>
      <c r="BL45" s="82"/>
      <c r="BM45" s="82"/>
      <c r="BN45" s="82"/>
      <c r="BO45" s="82"/>
      <c r="BP45" s="82"/>
    </row>
    <row r="46" spans="2:68" s="74" customFormat="1" ht="18">
      <c r="B46" s="75" t="str">
        <f t="shared" si="2"/>
        <v>2.19</v>
      </c>
      <c r="E46" s="76">
        <v>43598</v>
      </c>
      <c r="F46" s="77">
        <v>43598</v>
      </c>
      <c r="G46" s="77"/>
      <c r="H46" s="78"/>
      <c r="I46" s="78"/>
      <c r="J46" s="79">
        <v>0</v>
      </c>
      <c r="K46" s="80">
        <f t="shared" si="3"/>
        <v>1</v>
      </c>
      <c r="L46" s="81"/>
      <c r="M46" s="82"/>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82"/>
      <c r="AS46" s="82"/>
      <c r="AT46" s="82"/>
      <c r="AU46" s="82"/>
      <c r="AV46" s="82"/>
      <c r="AW46" s="82"/>
      <c r="AX46" s="82"/>
      <c r="AY46" s="82"/>
      <c r="AZ46" s="82"/>
      <c r="BA46" s="82"/>
      <c r="BB46" s="82"/>
      <c r="BC46" s="82"/>
      <c r="BD46" s="82"/>
      <c r="BE46" s="82"/>
      <c r="BF46" s="82"/>
      <c r="BG46" s="82"/>
      <c r="BH46" s="82"/>
      <c r="BI46" s="82"/>
      <c r="BJ46" s="82"/>
      <c r="BK46" s="82"/>
      <c r="BL46" s="82"/>
      <c r="BM46" s="82"/>
      <c r="BN46" s="82"/>
      <c r="BO46" s="82"/>
      <c r="BP46" s="82"/>
    </row>
    <row r="47" spans="2:68" s="74" customFormat="1" ht="18">
      <c r="B47" s="75" t="str">
        <f t="shared" si="2"/>
        <v>2.20</v>
      </c>
      <c r="E47" s="76">
        <v>43598</v>
      </c>
      <c r="F47" s="77">
        <v>43598</v>
      </c>
      <c r="G47" s="77"/>
      <c r="H47" s="78"/>
      <c r="I47" s="78"/>
      <c r="J47" s="79">
        <v>0</v>
      </c>
      <c r="K47" s="80">
        <f t="shared" si="3"/>
        <v>1</v>
      </c>
      <c r="L47" s="81"/>
      <c r="M47" s="82"/>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82"/>
      <c r="AS47" s="82"/>
      <c r="AT47" s="82"/>
      <c r="AU47" s="82"/>
      <c r="AV47" s="82"/>
      <c r="AW47" s="82"/>
      <c r="AX47" s="82"/>
      <c r="AY47" s="82"/>
      <c r="AZ47" s="82"/>
      <c r="BA47" s="82"/>
      <c r="BB47" s="82"/>
      <c r="BC47" s="82"/>
      <c r="BD47" s="82"/>
      <c r="BE47" s="82"/>
      <c r="BF47" s="82"/>
      <c r="BG47" s="82"/>
      <c r="BH47" s="82"/>
      <c r="BI47" s="82"/>
      <c r="BJ47" s="82"/>
      <c r="BK47" s="82"/>
      <c r="BL47" s="82"/>
      <c r="BM47" s="82"/>
      <c r="BN47" s="82"/>
      <c r="BO47" s="82"/>
      <c r="BP47" s="82"/>
    </row>
    <row r="48" spans="2:68" s="74" customFormat="1" ht="18">
      <c r="B48" s="75" t="str">
        <f t="shared" si="2"/>
        <v>2.21</v>
      </c>
      <c r="E48" s="76">
        <v>43538</v>
      </c>
      <c r="F48" s="77">
        <v>43552</v>
      </c>
      <c r="G48" s="77"/>
      <c r="H48" s="78"/>
      <c r="I48" s="78"/>
      <c r="J48" s="79">
        <v>0</v>
      </c>
      <c r="K48" s="80">
        <f t="shared" si="3"/>
        <v>11</v>
      </c>
      <c r="L48" s="81"/>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82"/>
      <c r="AS48" s="82"/>
      <c r="AT48" s="82"/>
      <c r="AU48" s="82"/>
      <c r="AV48" s="82"/>
      <c r="AW48" s="82"/>
      <c r="AX48" s="82"/>
      <c r="AY48" s="82"/>
      <c r="AZ48" s="82"/>
      <c r="BA48" s="82"/>
      <c r="BB48" s="82"/>
      <c r="BC48" s="82"/>
      <c r="BD48" s="82"/>
      <c r="BE48" s="82"/>
      <c r="BF48" s="82"/>
      <c r="BG48" s="82"/>
      <c r="BH48" s="82"/>
      <c r="BI48" s="82"/>
      <c r="BJ48" s="82"/>
      <c r="BK48" s="82"/>
      <c r="BL48" s="82"/>
      <c r="BM48" s="82"/>
      <c r="BN48" s="82"/>
      <c r="BO48" s="82"/>
      <c r="BP48" s="82"/>
    </row>
    <row r="49" spans="2:68" s="74" customFormat="1" ht="18">
      <c r="B49" s="75" t="str">
        <f t="shared" si="2"/>
        <v>2.22</v>
      </c>
      <c r="E49" s="76">
        <v>43553</v>
      </c>
      <c r="F49" s="77">
        <v>43553</v>
      </c>
      <c r="G49" s="77"/>
      <c r="H49" s="78"/>
      <c r="I49" s="78"/>
      <c r="J49" s="79">
        <v>0</v>
      </c>
      <c r="K49" s="80">
        <f t="shared" si="3"/>
        <v>1</v>
      </c>
      <c r="L49" s="81"/>
      <c r="M49" s="82"/>
      <c r="N49" s="82"/>
      <c r="O49" s="82"/>
      <c r="P49" s="82"/>
      <c r="Q49" s="82"/>
      <c r="R49" s="82"/>
      <c r="S49" s="82"/>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2"/>
      <c r="AR49" s="82"/>
      <c r="AS49" s="82"/>
      <c r="AT49" s="82"/>
      <c r="AU49" s="82"/>
      <c r="AV49" s="82"/>
      <c r="AW49" s="82"/>
      <c r="AX49" s="82"/>
      <c r="AY49" s="82"/>
      <c r="AZ49" s="82"/>
      <c r="BA49" s="82"/>
      <c r="BB49" s="82"/>
      <c r="BC49" s="82"/>
      <c r="BD49" s="82"/>
      <c r="BE49" s="82"/>
      <c r="BF49" s="82"/>
      <c r="BG49" s="82"/>
      <c r="BH49" s="82"/>
      <c r="BI49" s="82"/>
      <c r="BJ49" s="82"/>
      <c r="BK49" s="82"/>
      <c r="BL49" s="82"/>
      <c r="BM49" s="82"/>
      <c r="BN49" s="82"/>
      <c r="BO49" s="82"/>
      <c r="BP49" s="82"/>
    </row>
    <row r="50" spans="2:68" s="74" customFormat="1" ht="18">
      <c r="B50" s="75" t="str">
        <f t="shared" si="2"/>
        <v>2.23</v>
      </c>
      <c r="E50" s="76">
        <v>43556</v>
      </c>
      <c r="F50" s="77">
        <v>43587</v>
      </c>
      <c r="G50" s="77"/>
      <c r="H50" s="78"/>
      <c r="I50" s="78"/>
      <c r="J50" s="79">
        <v>0</v>
      </c>
      <c r="K50" s="80">
        <f t="shared" si="3"/>
        <v>24</v>
      </c>
      <c r="L50" s="81"/>
      <c r="M50" s="82"/>
      <c r="N50" s="82"/>
      <c r="O50" s="82"/>
      <c r="P50" s="82"/>
      <c r="Q50" s="82"/>
      <c r="R50" s="82"/>
      <c r="S50" s="82"/>
      <c r="T50" s="82"/>
      <c r="U50" s="82"/>
      <c r="V50" s="82"/>
      <c r="W50" s="82"/>
      <c r="X50" s="82"/>
      <c r="Y50" s="82"/>
      <c r="Z50" s="82"/>
      <c r="AA50" s="82"/>
      <c r="AB50" s="82"/>
      <c r="AC50" s="82"/>
      <c r="AD50" s="82"/>
      <c r="AE50" s="82"/>
      <c r="AF50" s="82"/>
      <c r="AG50" s="82"/>
      <c r="AH50" s="82"/>
      <c r="AI50" s="82"/>
      <c r="AJ50" s="82"/>
      <c r="AK50" s="82"/>
      <c r="AL50" s="82"/>
      <c r="AM50" s="82"/>
      <c r="AN50" s="82"/>
      <c r="AO50" s="82"/>
      <c r="AP50" s="82"/>
      <c r="AQ50" s="82"/>
      <c r="AR50" s="82"/>
      <c r="AS50" s="82"/>
      <c r="AT50" s="82"/>
      <c r="AU50" s="82"/>
      <c r="AV50" s="82"/>
      <c r="AW50" s="82"/>
      <c r="AX50" s="82"/>
      <c r="AY50" s="82"/>
      <c r="AZ50" s="82"/>
      <c r="BA50" s="82"/>
      <c r="BB50" s="82"/>
      <c r="BC50" s="82"/>
      <c r="BD50" s="82"/>
      <c r="BE50" s="82"/>
      <c r="BF50" s="82"/>
      <c r="BG50" s="82"/>
      <c r="BH50" s="82"/>
      <c r="BI50" s="82"/>
      <c r="BJ50" s="82"/>
      <c r="BK50" s="82"/>
      <c r="BL50" s="82"/>
      <c r="BM50" s="82"/>
      <c r="BN50" s="82"/>
      <c r="BO50" s="82"/>
      <c r="BP50" s="82"/>
    </row>
    <row r="51" spans="2:68" s="74" customFormat="1" ht="18">
      <c r="B51" s="75" t="str">
        <f t="shared" si="2"/>
        <v>2.24</v>
      </c>
      <c r="E51" s="76">
        <v>43588</v>
      </c>
      <c r="F51" s="77">
        <v>43588</v>
      </c>
      <c r="G51" s="77"/>
      <c r="H51" s="78"/>
      <c r="I51" s="78"/>
      <c r="J51" s="79">
        <v>0</v>
      </c>
      <c r="K51" s="80">
        <f t="shared" si="3"/>
        <v>1</v>
      </c>
      <c r="L51" s="81"/>
      <c r="M51" s="82"/>
      <c r="N51" s="82"/>
      <c r="O51" s="82"/>
      <c r="P51" s="82"/>
      <c r="Q51" s="82"/>
      <c r="R51" s="82"/>
      <c r="S51" s="82"/>
      <c r="T51" s="82"/>
      <c r="U51" s="82"/>
      <c r="V51" s="82"/>
      <c r="W51" s="82"/>
      <c r="X51" s="82"/>
      <c r="Y51" s="82"/>
      <c r="Z51" s="82"/>
      <c r="AA51" s="82"/>
      <c r="AB51" s="82"/>
      <c r="AC51" s="82"/>
      <c r="AD51" s="82"/>
      <c r="AE51" s="82"/>
      <c r="AF51" s="82"/>
      <c r="AG51" s="82"/>
      <c r="AH51" s="82"/>
      <c r="AI51" s="82"/>
      <c r="AJ51" s="82"/>
      <c r="AK51" s="82"/>
      <c r="AL51" s="82"/>
      <c r="AM51" s="82"/>
      <c r="AN51" s="82"/>
      <c r="AO51" s="82"/>
      <c r="AP51" s="82"/>
      <c r="AQ51" s="82"/>
      <c r="AR51" s="82"/>
      <c r="AS51" s="82"/>
      <c r="AT51" s="82"/>
      <c r="AU51" s="82"/>
      <c r="AV51" s="82"/>
      <c r="AW51" s="82"/>
      <c r="AX51" s="82"/>
      <c r="AY51" s="82"/>
      <c r="AZ51" s="82"/>
      <c r="BA51" s="82"/>
      <c r="BB51" s="82"/>
      <c r="BC51" s="82"/>
      <c r="BD51" s="82"/>
      <c r="BE51" s="82"/>
      <c r="BF51" s="82"/>
      <c r="BG51" s="82"/>
      <c r="BH51" s="82"/>
      <c r="BI51" s="82"/>
      <c r="BJ51" s="82"/>
      <c r="BK51" s="82"/>
      <c r="BL51" s="82"/>
      <c r="BM51" s="82"/>
      <c r="BN51" s="82"/>
      <c r="BO51" s="82"/>
      <c r="BP51" s="82"/>
    </row>
    <row r="52" spans="2:68" s="74" customFormat="1" ht="18">
      <c r="B52" s="75" t="str">
        <f t="shared" si="2"/>
        <v>2.25</v>
      </c>
      <c r="E52" s="76">
        <v>43591</v>
      </c>
      <c r="F52" s="77">
        <v>43598</v>
      </c>
      <c r="G52" s="77"/>
      <c r="H52" s="78"/>
      <c r="I52" s="78"/>
      <c r="J52" s="79">
        <v>0</v>
      </c>
      <c r="K52" s="80">
        <f t="shared" si="3"/>
        <v>6</v>
      </c>
      <c r="L52" s="81"/>
      <c r="M52" s="82"/>
      <c r="N52" s="82"/>
      <c r="O52" s="82"/>
      <c r="P52" s="82"/>
      <c r="Q52" s="82"/>
      <c r="R52" s="82"/>
      <c r="S52" s="82"/>
      <c r="T52" s="82"/>
      <c r="U52" s="82"/>
      <c r="V52" s="82"/>
      <c r="W52" s="82"/>
      <c r="X52" s="82"/>
      <c r="Y52" s="82"/>
      <c r="Z52" s="82"/>
      <c r="AA52" s="82"/>
      <c r="AB52" s="82"/>
      <c r="AC52" s="82"/>
      <c r="AD52" s="82"/>
      <c r="AE52" s="82"/>
      <c r="AF52" s="82"/>
      <c r="AG52" s="82"/>
      <c r="AH52" s="82"/>
      <c r="AI52" s="82"/>
      <c r="AJ52" s="82"/>
      <c r="AK52" s="82"/>
      <c r="AL52" s="82"/>
      <c r="AM52" s="82"/>
      <c r="AN52" s="82"/>
      <c r="AO52" s="82"/>
      <c r="AP52" s="82"/>
      <c r="AQ52" s="82"/>
      <c r="AR52" s="82"/>
      <c r="AS52" s="82"/>
      <c r="AT52" s="82"/>
      <c r="AU52" s="82"/>
      <c r="AV52" s="82"/>
      <c r="AW52" s="82"/>
      <c r="AX52" s="82"/>
      <c r="AY52" s="82"/>
      <c r="AZ52" s="82"/>
      <c r="BA52" s="82"/>
      <c r="BB52" s="82"/>
      <c r="BC52" s="82"/>
      <c r="BD52" s="82"/>
      <c r="BE52" s="82"/>
      <c r="BF52" s="82"/>
      <c r="BG52" s="82"/>
      <c r="BH52" s="82"/>
      <c r="BI52" s="82"/>
      <c r="BJ52" s="82"/>
      <c r="BK52" s="82"/>
      <c r="BL52" s="82"/>
      <c r="BM52" s="82"/>
      <c r="BN52" s="82"/>
      <c r="BO52" s="82"/>
      <c r="BP52" s="82"/>
    </row>
    <row r="53" spans="2:68" s="74" customFormat="1" ht="18">
      <c r="B53" s="75" t="str">
        <f t="shared" si="2"/>
        <v>2.26</v>
      </c>
      <c r="E53" s="76">
        <v>43599</v>
      </c>
      <c r="F53" s="77">
        <v>43630</v>
      </c>
      <c r="G53" s="77"/>
      <c r="H53" s="78"/>
      <c r="I53" s="78"/>
      <c r="J53" s="79">
        <v>0</v>
      </c>
      <c r="K53" s="80">
        <f t="shared" si="3"/>
        <v>24</v>
      </c>
      <c r="L53" s="81"/>
      <c r="M53" s="82"/>
      <c r="N53" s="82"/>
      <c r="O53" s="82"/>
      <c r="P53" s="82"/>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2"/>
      <c r="AR53" s="82"/>
      <c r="AS53" s="82"/>
      <c r="AT53" s="82"/>
      <c r="AU53" s="82"/>
      <c r="AV53" s="82"/>
      <c r="AW53" s="82"/>
      <c r="AX53" s="82"/>
      <c r="AY53" s="82"/>
      <c r="AZ53" s="82"/>
      <c r="BA53" s="82"/>
      <c r="BB53" s="82"/>
      <c r="BC53" s="82"/>
      <c r="BD53" s="82"/>
      <c r="BE53" s="82"/>
      <c r="BF53" s="82"/>
      <c r="BG53" s="82"/>
      <c r="BH53" s="82"/>
      <c r="BI53" s="82"/>
      <c r="BJ53" s="82"/>
      <c r="BK53" s="82"/>
      <c r="BL53" s="82"/>
      <c r="BM53" s="82"/>
      <c r="BN53" s="82"/>
      <c r="BO53" s="82"/>
      <c r="BP53" s="82"/>
    </row>
    <row r="54" spans="2:68" s="74" customFormat="1" ht="18">
      <c r="B54" s="75" t="str">
        <f t="shared" si="2"/>
        <v>2.27</v>
      </c>
      <c r="E54" s="76">
        <v>43587</v>
      </c>
      <c r="F54" s="77">
        <v>43587</v>
      </c>
      <c r="G54" s="77"/>
      <c r="H54" s="78"/>
      <c r="I54" s="78"/>
      <c r="J54" s="79">
        <v>0</v>
      </c>
      <c r="K54" s="80">
        <f t="shared" si="3"/>
        <v>1</v>
      </c>
      <c r="L54" s="81"/>
      <c r="M54" s="82"/>
      <c r="N54" s="82"/>
      <c r="O54" s="82"/>
      <c r="P54" s="82"/>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82"/>
      <c r="AR54" s="82"/>
      <c r="AS54" s="82"/>
      <c r="AT54" s="82"/>
      <c r="AU54" s="82"/>
      <c r="AV54" s="82"/>
      <c r="AW54" s="82"/>
      <c r="AX54" s="82"/>
      <c r="AY54" s="82"/>
      <c r="AZ54" s="82"/>
      <c r="BA54" s="82"/>
      <c r="BB54" s="82"/>
      <c r="BC54" s="82"/>
      <c r="BD54" s="82"/>
      <c r="BE54" s="82"/>
      <c r="BF54" s="82"/>
      <c r="BG54" s="82"/>
      <c r="BH54" s="82"/>
      <c r="BI54" s="82"/>
      <c r="BJ54" s="82"/>
      <c r="BK54" s="82"/>
      <c r="BL54" s="82"/>
      <c r="BM54" s="82"/>
      <c r="BN54" s="82"/>
      <c r="BO54" s="82"/>
      <c r="BP54" s="82"/>
    </row>
    <row r="55" spans="2:68" s="74" customFormat="1" ht="18">
      <c r="B55" s="75" t="str">
        <f t="shared" si="2"/>
        <v>2.28</v>
      </c>
      <c r="E55" s="76">
        <v>43587</v>
      </c>
      <c r="F55" s="77">
        <v>43622</v>
      </c>
      <c r="G55" s="77"/>
      <c r="H55" s="78"/>
      <c r="I55" s="78"/>
      <c r="J55" s="79">
        <v>0</v>
      </c>
      <c r="K55" s="80">
        <f t="shared" si="3"/>
        <v>26</v>
      </c>
      <c r="L55" s="81"/>
      <c r="M55" s="82"/>
      <c r="N55" s="82"/>
      <c r="O55" s="82"/>
      <c r="P55" s="82"/>
      <c r="Q55" s="82"/>
      <c r="R55" s="82"/>
      <c r="S55" s="82"/>
      <c r="T55" s="82"/>
      <c r="U55" s="82"/>
      <c r="V55" s="82"/>
      <c r="W55" s="82"/>
      <c r="X55" s="82"/>
      <c r="Y55" s="82"/>
      <c r="Z55" s="82"/>
      <c r="AA55" s="82"/>
      <c r="AB55" s="82"/>
      <c r="AC55" s="82"/>
      <c r="AD55" s="82"/>
      <c r="AE55" s="82"/>
      <c r="AF55" s="82"/>
      <c r="AG55" s="82"/>
      <c r="AH55" s="82"/>
      <c r="AI55" s="82"/>
      <c r="AJ55" s="82"/>
      <c r="AK55" s="82"/>
      <c r="AL55" s="82"/>
      <c r="AM55" s="82"/>
      <c r="AN55" s="82"/>
      <c r="AO55" s="82"/>
      <c r="AP55" s="82"/>
      <c r="AQ55" s="82"/>
      <c r="AR55" s="82"/>
      <c r="AS55" s="82"/>
      <c r="AT55" s="82"/>
      <c r="AU55" s="82"/>
      <c r="AV55" s="82"/>
      <c r="AW55" s="82"/>
      <c r="AX55" s="82"/>
      <c r="AY55" s="82"/>
      <c r="AZ55" s="82"/>
      <c r="BA55" s="82"/>
      <c r="BB55" s="82"/>
      <c r="BC55" s="82"/>
      <c r="BD55" s="82"/>
      <c r="BE55" s="82"/>
      <c r="BF55" s="82"/>
      <c r="BG55" s="82"/>
      <c r="BH55" s="82"/>
      <c r="BI55" s="82"/>
      <c r="BJ55" s="82"/>
      <c r="BK55" s="82"/>
      <c r="BL55" s="82"/>
      <c r="BM55" s="82"/>
      <c r="BN55" s="82"/>
      <c r="BO55" s="82"/>
      <c r="BP55" s="82"/>
    </row>
    <row r="56" spans="2:68" s="74" customFormat="1" ht="18">
      <c r="B56" s="75" t="str">
        <f t="shared" si="2"/>
        <v>2.29</v>
      </c>
      <c r="E56" s="76">
        <v>43587</v>
      </c>
      <c r="F56" s="77">
        <v>43588</v>
      </c>
      <c r="G56" s="77"/>
      <c r="H56" s="78"/>
      <c r="I56" s="78"/>
      <c r="J56" s="79">
        <v>0</v>
      </c>
      <c r="K56" s="80">
        <f t="shared" si="3"/>
        <v>2</v>
      </c>
      <c r="L56" s="81"/>
      <c r="M56" s="82"/>
      <c r="N56" s="82"/>
      <c r="O56" s="82"/>
      <c r="P56" s="82"/>
      <c r="Q56" s="82"/>
      <c r="R56" s="82"/>
      <c r="S56" s="82"/>
      <c r="T56" s="82"/>
      <c r="U56" s="82"/>
      <c r="V56" s="82"/>
      <c r="W56" s="82"/>
      <c r="X56" s="82"/>
      <c r="Y56" s="82"/>
      <c r="Z56" s="82"/>
      <c r="AA56" s="82"/>
      <c r="AB56" s="82"/>
      <c r="AC56" s="82"/>
      <c r="AD56" s="82"/>
      <c r="AE56" s="82"/>
      <c r="AF56" s="82"/>
      <c r="AG56" s="82"/>
      <c r="AH56" s="82"/>
      <c r="AI56" s="82"/>
      <c r="AJ56" s="82"/>
      <c r="AK56" s="82"/>
      <c r="AL56" s="82"/>
      <c r="AM56" s="82"/>
      <c r="AN56" s="82"/>
      <c r="AO56" s="82"/>
      <c r="AP56" s="82"/>
      <c r="AQ56" s="82"/>
      <c r="AR56" s="82"/>
      <c r="AS56" s="82"/>
      <c r="AT56" s="82"/>
      <c r="AU56" s="82"/>
      <c r="AV56" s="82"/>
      <c r="AW56" s="82"/>
      <c r="AX56" s="82"/>
      <c r="AY56" s="82"/>
      <c r="AZ56" s="82"/>
      <c r="BA56" s="82"/>
      <c r="BB56" s="82"/>
      <c r="BC56" s="82"/>
      <c r="BD56" s="82"/>
      <c r="BE56" s="82"/>
      <c r="BF56" s="82"/>
      <c r="BG56" s="82"/>
      <c r="BH56" s="82"/>
      <c r="BI56" s="82"/>
      <c r="BJ56" s="82"/>
      <c r="BK56" s="82"/>
      <c r="BL56" s="82"/>
      <c r="BM56" s="82"/>
      <c r="BN56" s="82"/>
      <c r="BO56" s="82"/>
      <c r="BP56" s="82"/>
    </row>
    <row r="57" spans="2:68" s="74" customFormat="1" ht="18">
      <c r="B57" s="75" t="str">
        <f t="shared" si="2"/>
        <v>2.30</v>
      </c>
      <c r="E57" s="76">
        <v>43587</v>
      </c>
      <c r="F57" s="77">
        <v>43619</v>
      </c>
      <c r="G57" s="77"/>
      <c r="H57" s="78"/>
      <c r="I57" s="78"/>
      <c r="J57" s="79">
        <v>0</v>
      </c>
      <c r="K57" s="80">
        <f t="shared" si="3"/>
        <v>23</v>
      </c>
      <c r="L57" s="81"/>
      <c r="M57" s="82"/>
      <c r="N57" s="82"/>
      <c r="O57" s="82"/>
      <c r="P57" s="82"/>
      <c r="Q57" s="82"/>
      <c r="R57" s="82"/>
      <c r="S57" s="82"/>
      <c r="T57" s="82"/>
      <c r="U57" s="82"/>
      <c r="V57" s="82"/>
      <c r="W57" s="82"/>
      <c r="X57" s="82"/>
      <c r="Y57" s="82"/>
      <c r="Z57" s="82"/>
      <c r="AA57" s="82"/>
      <c r="AB57" s="82"/>
      <c r="AC57" s="82"/>
      <c r="AD57" s="82"/>
      <c r="AE57" s="82"/>
      <c r="AF57" s="82"/>
      <c r="AG57" s="82"/>
      <c r="AH57" s="82"/>
      <c r="AI57" s="82"/>
      <c r="AJ57" s="82"/>
      <c r="AK57" s="82"/>
      <c r="AL57" s="82"/>
      <c r="AM57" s="82"/>
      <c r="AN57" s="82"/>
      <c r="AO57" s="82"/>
      <c r="AP57" s="82"/>
      <c r="AQ57" s="82"/>
      <c r="AR57" s="82"/>
      <c r="AS57" s="82"/>
      <c r="AT57" s="82"/>
      <c r="AU57" s="82"/>
      <c r="AV57" s="82"/>
      <c r="AW57" s="82"/>
      <c r="AX57" s="82"/>
      <c r="AY57" s="82"/>
      <c r="AZ57" s="82"/>
      <c r="BA57" s="82"/>
      <c r="BB57" s="82"/>
      <c r="BC57" s="82"/>
      <c r="BD57" s="82"/>
      <c r="BE57" s="82"/>
      <c r="BF57" s="82"/>
      <c r="BG57" s="82"/>
      <c r="BH57" s="82"/>
      <c r="BI57" s="82"/>
      <c r="BJ57" s="82"/>
      <c r="BK57" s="82"/>
      <c r="BL57" s="82"/>
      <c r="BM57" s="82"/>
      <c r="BN57" s="82"/>
      <c r="BO57" s="82"/>
      <c r="BP57" s="82"/>
    </row>
    <row r="58" spans="2:68" s="74" customFormat="1" ht="18">
      <c r="B58" s="75" t="str">
        <f t="shared" si="2"/>
        <v>2.31</v>
      </c>
      <c r="E58" s="76">
        <v>43615</v>
      </c>
      <c r="F58" s="77">
        <v>43615</v>
      </c>
      <c r="G58" s="77"/>
      <c r="H58" s="78"/>
      <c r="I58" s="78"/>
      <c r="J58" s="79">
        <v>0</v>
      </c>
      <c r="K58" s="80">
        <f t="shared" si="3"/>
        <v>1</v>
      </c>
      <c r="L58" s="81"/>
      <c r="M58" s="82"/>
      <c r="N58" s="82"/>
      <c r="O58" s="82"/>
      <c r="P58" s="82"/>
      <c r="Q58" s="82"/>
      <c r="R58" s="82"/>
      <c r="S58" s="82"/>
      <c r="T58" s="82"/>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c r="AV58" s="82"/>
      <c r="AW58" s="82"/>
      <c r="AX58" s="82"/>
      <c r="AY58" s="82"/>
      <c r="AZ58" s="82"/>
      <c r="BA58" s="82"/>
      <c r="BB58" s="82"/>
      <c r="BC58" s="82"/>
      <c r="BD58" s="82"/>
      <c r="BE58" s="82"/>
      <c r="BF58" s="82"/>
      <c r="BG58" s="82"/>
      <c r="BH58" s="82"/>
      <c r="BI58" s="82"/>
      <c r="BJ58" s="82"/>
      <c r="BK58" s="82"/>
      <c r="BL58" s="82"/>
      <c r="BM58" s="82"/>
      <c r="BN58" s="82"/>
      <c r="BO58" s="82"/>
      <c r="BP58" s="82"/>
    </row>
    <row r="59" spans="2:68" s="74" customFormat="1" ht="18">
      <c r="B59" s="75" t="str">
        <f t="shared" si="2"/>
        <v>2.32</v>
      </c>
      <c r="E59" s="76">
        <v>43615</v>
      </c>
      <c r="F59" s="77">
        <v>43615</v>
      </c>
      <c r="G59" s="77"/>
      <c r="H59" s="78"/>
      <c r="I59" s="78"/>
      <c r="J59" s="79">
        <v>0</v>
      </c>
      <c r="K59" s="80">
        <f t="shared" si="3"/>
        <v>1</v>
      </c>
      <c r="L59" s="81"/>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82"/>
      <c r="AY59" s="82"/>
      <c r="AZ59" s="82"/>
      <c r="BA59" s="82"/>
      <c r="BB59" s="82"/>
      <c r="BC59" s="82"/>
      <c r="BD59" s="82"/>
      <c r="BE59" s="82"/>
      <c r="BF59" s="82"/>
      <c r="BG59" s="82"/>
      <c r="BH59" s="82"/>
      <c r="BI59" s="82"/>
      <c r="BJ59" s="82"/>
      <c r="BK59" s="82"/>
      <c r="BL59" s="82"/>
      <c r="BM59" s="82"/>
      <c r="BN59" s="82"/>
      <c r="BO59" s="82"/>
      <c r="BP59" s="82"/>
    </row>
    <row r="60" spans="2:68" s="74" customFormat="1" ht="18">
      <c r="B60" s="75" t="str">
        <f t="shared" si="2"/>
        <v>2.33</v>
      </c>
      <c r="E60" s="76">
        <v>43622</v>
      </c>
      <c r="F60" s="77">
        <v>43635</v>
      </c>
      <c r="G60" s="77"/>
      <c r="H60" s="78"/>
      <c r="I60" s="78"/>
      <c r="J60" s="79">
        <v>0</v>
      </c>
      <c r="K60" s="80">
        <f t="shared" si="3"/>
        <v>10</v>
      </c>
      <c r="L60" s="81"/>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82"/>
      <c r="AY60" s="82"/>
      <c r="AZ60" s="82"/>
      <c r="BA60" s="82"/>
      <c r="BB60" s="82"/>
      <c r="BC60" s="82"/>
      <c r="BD60" s="82"/>
      <c r="BE60" s="82"/>
      <c r="BF60" s="82"/>
      <c r="BG60" s="82"/>
      <c r="BH60" s="82"/>
      <c r="BI60" s="82"/>
      <c r="BJ60" s="82"/>
      <c r="BK60" s="82"/>
      <c r="BL60" s="82"/>
      <c r="BM60" s="82"/>
      <c r="BN60" s="82"/>
      <c r="BO60" s="82"/>
      <c r="BP60" s="82"/>
    </row>
    <row r="61" spans="2:68" s="74" customFormat="1" ht="18">
      <c r="B61" s="75" t="str">
        <f t="shared" si="2"/>
        <v>2.34</v>
      </c>
      <c r="E61" s="76">
        <v>43633</v>
      </c>
      <c r="F61" s="77">
        <v>43651</v>
      </c>
      <c r="G61" s="77"/>
      <c r="H61" s="78"/>
      <c r="I61" s="78"/>
      <c r="J61" s="79">
        <v>0</v>
      </c>
      <c r="K61" s="80">
        <f t="shared" si="3"/>
        <v>15</v>
      </c>
      <c r="L61" s="81"/>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82"/>
      <c r="AY61" s="82"/>
      <c r="AZ61" s="82"/>
      <c r="BA61" s="82"/>
      <c r="BB61" s="82"/>
      <c r="BC61" s="82"/>
      <c r="BD61" s="82"/>
      <c r="BE61" s="82"/>
      <c r="BF61" s="82"/>
      <c r="BG61" s="82"/>
      <c r="BH61" s="82"/>
      <c r="BI61" s="82"/>
      <c r="BJ61" s="82"/>
      <c r="BK61" s="82"/>
      <c r="BL61" s="82"/>
      <c r="BM61" s="82"/>
      <c r="BN61" s="82"/>
      <c r="BO61" s="82"/>
      <c r="BP61" s="82"/>
    </row>
    <row r="62" spans="2:68" s="74" customFormat="1" ht="18">
      <c r="B62" s="75" t="str">
        <f t="shared" si="2"/>
        <v>2.35</v>
      </c>
      <c r="E62" s="76">
        <v>43654</v>
      </c>
      <c r="F62" s="77">
        <v>43658</v>
      </c>
      <c r="G62" s="77"/>
      <c r="H62" s="78"/>
      <c r="I62" s="78"/>
      <c r="J62" s="79">
        <v>0</v>
      </c>
      <c r="K62" s="80">
        <f t="shared" si="3"/>
        <v>5</v>
      </c>
      <c r="L62" s="81"/>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82"/>
      <c r="AY62" s="82"/>
      <c r="AZ62" s="82"/>
      <c r="BA62" s="82"/>
      <c r="BB62" s="82"/>
      <c r="BC62" s="82"/>
      <c r="BD62" s="82"/>
      <c r="BE62" s="82"/>
      <c r="BF62" s="82"/>
      <c r="BG62" s="82"/>
      <c r="BH62" s="82"/>
      <c r="BI62" s="82"/>
      <c r="BJ62" s="82"/>
      <c r="BK62" s="82"/>
      <c r="BL62" s="82"/>
      <c r="BM62" s="82"/>
      <c r="BN62" s="82"/>
      <c r="BO62" s="82"/>
      <c r="BP62" s="82"/>
    </row>
    <row r="63" spans="2:68" s="74" customFormat="1" ht="18">
      <c r="B63" s="75" t="str">
        <f t="shared" si="2"/>
        <v>2.36</v>
      </c>
      <c r="E63" s="76">
        <v>43598</v>
      </c>
      <c r="F63" s="77">
        <v>43598</v>
      </c>
      <c r="G63" s="77"/>
      <c r="H63" s="78"/>
      <c r="I63" s="78"/>
      <c r="J63" s="79">
        <v>0</v>
      </c>
      <c r="K63" s="80">
        <f t="shared" si="3"/>
        <v>1</v>
      </c>
      <c r="L63" s="81"/>
      <c r="M63" s="82"/>
      <c r="N63" s="82"/>
      <c r="O63" s="82"/>
      <c r="P63" s="82"/>
      <c r="Q63" s="82"/>
      <c r="R63" s="82"/>
      <c r="S63" s="82"/>
      <c r="T63" s="82"/>
      <c r="U63" s="82"/>
      <c r="V63" s="82"/>
      <c r="W63" s="82"/>
      <c r="X63" s="82"/>
      <c r="Y63" s="82"/>
      <c r="Z63" s="82"/>
      <c r="AA63" s="82"/>
      <c r="AB63" s="82"/>
      <c r="AC63" s="82"/>
      <c r="AD63" s="82"/>
      <c r="AE63" s="82"/>
      <c r="AF63" s="82"/>
      <c r="AG63" s="82"/>
      <c r="AH63" s="82"/>
      <c r="AI63" s="82"/>
      <c r="AJ63" s="82"/>
      <c r="AK63" s="82"/>
      <c r="AL63" s="82"/>
      <c r="AM63" s="82"/>
      <c r="AN63" s="82"/>
      <c r="AO63" s="82"/>
      <c r="AP63" s="82"/>
      <c r="AQ63" s="82"/>
      <c r="AR63" s="82"/>
      <c r="AS63" s="82"/>
      <c r="AT63" s="82"/>
      <c r="AU63" s="82"/>
      <c r="AV63" s="82"/>
      <c r="AW63" s="82"/>
      <c r="AX63" s="82"/>
      <c r="AY63" s="82"/>
      <c r="AZ63" s="82"/>
      <c r="BA63" s="82"/>
      <c r="BB63" s="82"/>
      <c r="BC63" s="82"/>
      <c r="BD63" s="82"/>
      <c r="BE63" s="82"/>
      <c r="BF63" s="82"/>
      <c r="BG63" s="82"/>
      <c r="BH63" s="82"/>
      <c r="BI63" s="82"/>
      <c r="BJ63" s="82"/>
      <c r="BK63" s="82"/>
      <c r="BL63" s="82"/>
      <c r="BM63" s="82"/>
      <c r="BN63" s="82"/>
      <c r="BO63" s="82"/>
      <c r="BP63" s="82"/>
    </row>
    <row r="64" spans="2:68" s="74" customFormat="1" ht="18">
      <c r="B64" s="75" t="str">
        <f t="shared" si="2"/>
        <v>2.37</v>
      </c>
      <c r="E64" s="76">
        <v>43599</v>
      </c>
      <c r="F64" s="77">
        <v>43637</v>
      </c>
      <c r="G64" s="77"/>
      <c r="H64" s="78"/>
      <c r="I64" s="78"/>
      <c r="J64" s="79">
        <v>0</v>
      </c>
      <c r="K64" s="80">
        <f t="shared" si="3"/>
        <v>29</v>
      </c>
      <c r="L64" s="81"/>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82"/>
      <c r="AY64" s="82"/>
      <c r="AZ64" s="82"/>
      <c r="BA64" s="82"/>
      <c r="BB64" s="82"/>
      <c r="BC64" s="82"/>
      <c r="BD64" s="82"/>
      <c r="BE64" s="82"/>
      <c r="BF64" s="82"/>
      <c r="BG64" s="82"/>
      <c r="BH64" s="82"/>
      <c r="BI64" s="82"/>
      <c r="BJ64" s="82"/>
      <c r="BK64" s="82"/>
      <c r="BL64" s="82"/>
      <c r="BM64" s="82"/>
      <c r="BN64" s="82"/>
      <c r="BO64" s="82"/>
      <c r="BP64" s="82"/>
    </row>
    <row r="65" spans="2:68" s="74" customFormat="1" ht="18">
      <c r="B65" s="75" t="str">
        <f t="shared" si="2"/>
        <v>2.38</v>
      </c>
      <c r="E65" s="76">
        <v>43654</v>
      </c>
      <c r="F65" s="77">
        <v>43668</v>
      </c>
      <c r="G65" s="77"/>
      <c r="H65" s="78"/>
      <c r="I65" s="78"/>
      <c r="J65" s="79">
        <v>0</v>
      </c>
      <c r="K65" s="80">
        <f t="shared" si="3"/>
        <v>11</v>
      </c>
      <c r="L65" s="81"/>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82"/>
      <c r="AY65" s="82"/>
      <c r="AZ65" s="82"/>
      <c r="BA65" s="82"/>
      <c r="BB65" s="82"/>
      <c r="BC65" s="82"/>
      <c r="BD65" s="82"/>
      <c r="BE65" s="82"/>
      <c r="BF65" s="82"/>
      <c r="BG65" s="82"/>
      <c r="BH65" s="82"/>
      <c r="BI65" s="82"/>
      <c r="BJ65" s="82"/>
      <c r="BK65" s="82"/>
      <c r="BL65" s="82"/>
      <c r="BM65" s="82"/>
      <c r="BN65" s="82"/>
      <c r="BO65" s="82"/>
      <c r="BP65" s="82"/>
    </row>
    <row r="66" spans="2:68" s="74" customFormat="1" ht="18">
      <c r="B66" s="75" t="str">
        <f t="shared" si="2"/>
        <v>2.39</v>
      </c>
      <c r="E66" s="76">
        <v>43677</v>
      </c>
      <c r="F66" s="77">
        <v>43677</v>
      </c>
      <c r="G66" s="77"/>
      <c r="H66" s="78"/>
      <c r="I66" s="78"/>
      <c r="J66" s="79">
        <v>0</v>
      </c>
      <c r="K66" s="80">
        <f t="shared" si="3"/>
        <v>1</v>
      </c>
      <c r="L66" s="81"/>
      <c r="M66" s="82"/>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82"/>
      <c r="AR66" s="82"/>
      <c r="AS66" s="82"/>
      <c r="AT66" s="82"/>
      <c r="AU66" s="82"/>
      <c r="AV66" s="82"/>
      <c r="AW66" s="82"/>
      <c r="AX66" s="82"/>
      <c r="AY66" s="82"/>
      <c r="AZ66" s="82"/>
      <c r="BA66" s="82"/>
      <c r="BB66" s="82"/>
      <c r="BC66" s="82"/>
      <c r="BD66" s="82"/>
      <c r="BE66" s="82"/>
      <c r="BF66" s="82"/>
      <c r="BG66" s="82"/>
      <c r="BH66" s="82"/>
      <c r="BI66" s="82"/>
      <c r="BJ66" s="82"/>
      <c r="BK66" s="82"/>
      <c r="BL66" s="82"/>
      <c r="BM66" s="82"/>
      <c r="BN66" s="82"/>
      <c r="BO66" s="82"/>
      <c r="BP66" s="82"/>
    </row>
    <row r="67" spans="2:68" s="74" customFormat="1" ht="18">
      <c r="B67" s="75" t="str">
        <f t="shared" si="2"/>
        <v>2.40</v>
      </c>
      <c r="E67" s="76">
        <v>43669</v>
      </c>
      <c r="F67" s="77">
        <v>43683</v>
      </c>
      <c r="G67" s="77"/>
      <c r="H67" s="78"/>
      <c r="I67" s="78"/>
      <c r="J67" s="79">
        <v>0</v>
      </c>
      <c r="K67" s="80">
        <f t="shared" si="3"/>
        <v>11</v>
      </c>
      <c r="L67" s="81"/>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c r="AO67" s="82"/>
      <c r="AP67" s="82"/>
      <c r="AQ67" s="82"/>
      <c r="AR67" s="82"/>
      <c r="AS67" s="82"/>
      <c r="AT67" s="82"/>
      <c r="AU67" s="82"/>
      <c r="AV67" s="82"/>
      <c r="AW67" s="82"/>
      <c r="AX67" s="82"/>
      <c r="AY67" s="82"/>
      <c r="AZ67" s="82"/>
      <c r="BA67" s="82"/>
      <c r="BB67" s="82"/>
      <c r="BC67" s="82"/>
      <c r="BD67" s="82"/>
      <c r="BE67" s="82"/>
      <c r="BF67" s="82"/>
      <c r="BG67" s="82"/>
      <c r="BH67" s="82"/>
      <c r="BI67" s="82"/>
      <c r="BJ67" s="82"/>
      <c r="BK67" s="82"/>
      <c r="BL67" s="82"/>
      <c r="BM67" s="82"/>
      <c r="BN67" s="82"/>
      <c r="BO67" s="82"/>
      <c r="BP67" s="82"/>
    </row>
    <row r="68" spans="2:68" s="74" customFormat="1" ht="18">
      <c r="B68" s="75" t="str">
        <f t="shared" si="2"/>
        <v>2.41</v>
      </c>
      <c r="E68" s="76">
        <v>43684</v>
      </c>
      <c r="F68" s="77">
        <v>43689</v>
      </c>
      <c r="G68" s="77"/>
      <c r="H68" s="78"/>
      <c r="I68" s="78"/>
      <c r="J68" s="79">
        <v>0</v>
      </c>
      <c r="K68" s="80">
        <f t="shared" si="3"/>
        <v>4</v>
      </c>
      <c r="L68" s="81"/>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82"/>
      <c r="AY68" s="82"/>
      <c r="AZ68" s="82"/>
      <c r="BA68" s="82"/>
      <c r="BB68" s="82"/>
      <c r="BC68" s="82"/>
      <c r="BD68" s="82"/>
      <c r="BE68" s="82"/>
      <c r="BF68" s="82"/>
      <c r="BG68" s="82"/>
      <c r="BH68" s="82"/>
      <c r="BI68" s="82"/>
      <c r="BJ68" s="82"/>
      <c r="BK68" s="82"/>
      <c r="BL68" s="82"/>
      <c r="BM68" s="82"/>
      <c r="BN68" s="82"/>
      <c r="BO68" s="82"/>
      <c r="BP68" s="82"/>
    </row>
    <row r="69" spans="2:68" s="74" customFormat="1" ht="18">
      <c r="B69" s="75" t="str">
        <f t="shared" si="2"/>
        <v>2.42</v>
      </c>
      <c r="E69" s="76">
        <v>43541</v>
      </c>
      <c r="F69" s="77">
        <v>43545</v>
      </c>
      <c r="G69" s="77"/>
      <c r="H69" s="78"/>
      <c r="I69" s="78"/>
      <c r="J69" s="79">
        <v>0</v>
      </c>
      <c r="K69" s="80">
        <f t="shared" si="3"/>
        <v>4</v>
      </c>
      <c r="L69" s="81"/>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82"/>
      <c r="AY69" s="82"/>
      <c r="AZ69" s="82"/>
      <c r="BA69" s="82"/>
      <c r="BB69" s="82"/>
      <c r="BC69" s="82"/>
      <c r="BD69" s="82"/>
      <c r="BE69" s="82"/>
      <c r="BF69" s="82"/>
      <c r="BG69" s="82"/>
      <c r="BH69" s="82"/>
      <c r="BI69" s="82"/>
      <c r="BJ69" s="82"/>
      <c r="BK69" s="82"/>
      <c r="BL69" s="82"/>
      <c r="BM69" s="82"/>
      <c r="BN69" s="82"/>
      <c r="BO69" s="82"/>
      <c r="BP69" s="82"/>
    </row>
    <row r="70" spans="2:68" s="74" customFormat="1" ht="18">
      <c r="B70" s="75" t="str">
        <f t="shared" si="2"/>
        <v>2.43</v>
      </c>
      <c r="E70" s="76">
        <v>43572</v>
      </c>
      <c r="F70" s="77">
        <v>43663</v>
      </c>
      <c r="G70" s="77"/>
      <c r="H70" s="78"/>
      <c r="I70" s="78"/>
      <c r="J70" s="79">
        <v>0</v>
      </c>
      <c r="K70" s="80">
        <f t="shared" si="3"/>
        <v>66</v>
      </c>
      <c r="L70" s="81"/>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82"/>
      <c r="AY70" s="82"/>
      <c r="AZ70" s="82"/>
      <c r="BA70" s="82"/>
      <c r="BB70" s="82"/>
      <c r="BC70" s="82"/>
      <c r="BD70" s="82"/>
      <c r="BE70" s="82"/>
      <c r="BF70" s="82"/>
      <c r="BG70" s="82"/>
      <c r="BH70" s="82"/>
      <c r="BI70" s="82"/>
      <c r="BJ70" s="82"/>
      <c r="BK70" s="82"/>
      <c r="BL70" s="82"/>
      <c r="BM70" s="82"/>
      <c r="BN70" s="82"/>
      <c r="BO70" s="82"/>
      <c r="BP70" s="82"/>
    </row>
    <row r="71" spans="2:68" s="74" customFormat="1" ht="18">
      <c r="B71" s="75" t="str">
        <f t="shared" si="2"/>
        <v>2.44</v>
      </c>
      <c r="E71" s="76">
        <v>43690</v>
      </c>
      <c r="F71" s="77">
        <v>43693</v>
      </c>
      <c r="G71" s="77"/>
      <c r="H71" s="78"/>
      <c r="I71" s="78"/>
      <c r="J71" s="79">
        <v>0</v>
      </c>
      <c r="K71" s="80">
        <f t="shared" si="3"/>
        <v>4</v>
      </c>
      <c r="L71" s="81"/>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82"/>
      <c r="AY71" s="82"/>
      <c r="AZ71" s="82"/>
      <c r="BA71" s="82"/>
      <c r="BB71" s="82"/>
      <c r="BC71" s="82"/>
      <c r="BD71" s="82"/>
      <c r="BE71" s="82"/>
      <c r="BF71" s="82"/>
      <c r="BG71" s="82"/>
      <c r="BH71" s="82"/>
      <c r="BI71" s="82"/>
      <c r="BJ71" s="82"/>
      <c r="BK71" s="82"/>
      <c r="BL71" s="82"/>
      <c r="BM71" s="82"/>
      <c r="BN71" s="82"/>
      <c r="BO71" s="82"/>
      <c r="BP71" s="82"/>
    </row>
    <row r="72" spans="2:68" s="74" customFormat="1" ht="18">
      <c r="B72" s="75" t="str">
        <f t="shared" ref="B72:B135"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2.45</v>
      </c>
      <c r="E72" s="76">
        <v>43696</v>
      </c>
      <c r="F72" s="77">
        <v>43705</v>
      </c>
      <c r="G72" s="77"/>
      <c r="H72" s="78"/>
      <c r="I72" s="78"/>
      <c r="J72" s="79">
        <v>0</v>
      </c>
      <c r="K72" s="80">
        <f t="shared" ref="K72:K137" si="5">IF(OR(F72=0,E72=0)," - ",NETWORKDAYS(E72,F72))</f>
        <v>8</v>
      </c>
      <c r="L72" s="81"/>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2"/>
      <c r="AL72" s="82"/>
      <c r="AM72" s="82"/>
      <c r="AN72" s="82"/>
      <c r="AO72" s="82"/>
      <c r="AP72" s="82"/>
      <c r="AQ72" s="82"/>
      <c r="AR72" s="82"/>
      <c r="AS72" s="82"/>
      <c r="AT72" s="82"/>
      <c r="AU72" s="82"/>
      <c r="AV72" s="82"/>
      <c r="AW72" s="82"/>
      <c r="AX72" s="82"/>
      <c r="AY72" s="82"/>
      <c r="AZ72" s="82"/>
      <c r="BA72" s="82"/>
      <c r="BB72" s="82"/>
      <c r="BC72" s="82"/>
      <c r="BD72" s="82"/>
      <c r="BE72" s="82"/>
      <c r="BF72" s="82"/>
      <c r="BG72" s="82"/>
      <c r="BH72" s="82"/>
      <c r="BI72" s="82"/>
      <c r="BJ72" s="82"/>
      <c r="BK72" s="82"/>
      <c r="BL72" s="82"/>
      <c r="BM72" s="82"/>
      <c r="BN72" s="82"/>
      <c r="BO72" s="82"/>
      <c r="BP72" s="82"/>
    </row>
    <row r="73" spans="2:68" s="74" customFormat="1" ht="18">
      <c r="B73" s="75" t="str">
        <f t="shared" si="4"/>
        <v>2.46</v>
      </c>
      <c r="E73" s="76">
        <v>43705</v>
      </c>
      <c r="F73" s="77">
        <v>43705</v>
      </c>
      <c r="G73" s="77"/>
      <c r="H73" s="78"/>
      <c r="I73" s="78"/>
      <c r="J73" s="79">
        <v>0</v>
      </c>
      <c r="K73" s="80">
        <f t="shared" si="5"/>
        <v>1</v>
      </c>
      <c r="L73" s="81"/>
      <c r="M73" s="82"/>
      <c r="N73" s="82"/>
      <c r="O73" s="82"/>
      <c r="P73" s="82"/>
      <c r="Q73" s="82"/>
      <c r="R73" s="82"/>
      <c r="S73" s="82"/>
      <c r="T73" s="82"/>
      <c r="U73" s="82"/>
      <c r="V73" s="82"/>
      <c r="W73" s="82"/>
      <c r="X73" s="82"/>
      <c r="Y73" s="82"/>
      <c r="Z73" s="82"/>
      <c r="AA73" s="82"/>
      <c r="AB73" s="82"/>
      <c r="AC73" s="82"/>
      <c r="AD73" s="82"/>
      <c r="AE73" s="82"/>
      <c r="AF73" s="82"/>
      <c r="AG73" s="82"/>
      <c r="AH73" s="82"/>
      <c r="AI73" s="82"/>
      <c r="AJ73" s="82"/>
      <c r="AK73" s="82"/>
      <c r="AL73" s="82"/>
      <c r="AM73" s="82"/>
      <c r="AN73" s="82"/>
      <c r="AO73" s="82"/>
      <c r="AP73" s="82"/>
      <c r="AQ73" s="82"/>
      <c r="AR73" s="82"/>
      <c r="AS73" s="82"/>
      <c r="AT73" s="82"/>
      <c r="AU73" s="82"/>
      <c r="AV73" s="82"/>
      <c r="AW73" s="82"/>
      <c r="AX73" s="82"/>
      <c r="AY73" s="82"/>
      <c r="AZ73" s="82"/>
      <c r="BA73" s="82"/>
      <c r="BB73" s="82"/>
      <c r="BC73" s="82"/>
      <c r="BD73" s="82"/>
      <c r="BE73" s="82"/>
      <c r="BF73" s="82"/>
      <c r="BG73" s="82"/>
      <c r="BH73" s="82"/>
      <c r="BI73" s="82"/>
      <c r="BJ73" s="82"/>
      <c r="BK73" s="82"/>
      <c r="BL73" s="82"/>
      <c r="BM73" s="82"/>
      <c r="BN73" s="82"/>
      <c r="BO73" s="82"/>
      <c r="BP73" s="82"/>
    </row>
    <row r="74" spans="2:68" s="74" customFormat="1" ht="18">
      <c r="B74" s="75" t="str">
        <f t="shared" si="4"/>
        <v>2.47</v>
      </c>
      <c r="E74" s="76">
        <v>43705</v>
      </c>
      <c r="F74" s="77">
        <v>43732</v>
      </c>
      <c r="G74" s="77"/>
      <c r="H74" s="78"/>
      <c r="I74" s="78"/>
      <c r="J74" s="79">
        <v>0</v>
      </c>
      <c r="K74" s="80">
        <f t="shared" si="5"/>
        <v>20</v>
      </c>
      <c r="L74" s="81"/>
      <c r="M74" s="82"/>
      <c r="N74" s="82"/>
      <c r="O74" s="82"/>
      <c r="P74" s="82"/>
      <c r="Q74" s="82"/>
      <c r="R74" s="82"/>
      <c r="S74" s="82"/>
      <c r="T74" s="82"/>
      <c r="U74" s="82"/>
      <c r="V74" s="82"/>
      <c r="W74" s="82"/>
      <c r="X74" s="82"/>
      <c r="Y74" s="82"/>
      <c r="Z74" s="82"/>
      <c r="AA74" s="82"/>
      <c r="AB74" s="82"/>
      <c r="AC74" s="82"/>
      <c r="AD74" s="82"/>
      <c r="AE74" s="82"/>
      <c r="AF74" s="82"/>
      <c r="AG74" s="82"/>
      <c r="AH74" s="82"/>
      <c r="AI74" s="82"/>
      <c r="AJ74" s="82"/>
      <c r="AK74" s="82"/>
      <c r="AL74" s="82"/>
      <c r="AM74" s="82"/>
      <c r="AN74" s="82"/>
      <c r="AO74" s="82"/>
      <c r="AP74" s="82"/>
      <c r="AQ74" s="82"/>
      <c r="AR74" s="82"/>
      <c r="AS74" s="82"/>
      <c r="AT74" s="82"/>
      <c r="AU74" s="82"/>
      <c r="AV74" s="82"/>
      <c r="AW74" s="82"/>
      <c r="AX74" s="82"/>
      <c r="AY74" s="82"/>
      <c r="AZ74" s="82"/>
      <c r="BA74" s="82"/>
      <c r="BB74" s="82"/>
      <c r="BC74" s="82"/>
      <c r="BD74" s="82"/>
      <c r="BE74" s="82"/>
      <c r="BF74" s="82"/>
      <c r="BG74" s="82"/>
      <c r="BH74" s="82"/>
      <c r="BI74" s="82"/>
      <c r="BJ74" s="82"/>
      <c r="BK74" s="82"/>
      <c r="BL74" s="82"/>
      <c r="BM74" s="82"/>
      <c r="BN74" s="82"/>
      <c r="BO74" s="82"/>
      <c r="BP74" s="82"/>
    </row>
    <row r="75" spans="2:68" s="74" customFormat="1" ht="18">
      <c r="B75" s="75" t="str">
        <f t="shared" si="4"/>
        <v>2.48</v>
      </c>
      <c r="E75" s="76">
        <v>43733</v>
      </c>
      <c r="F75" s="77">
        <v>43733</v>
      </c>
      <c r="G75" s="77"/>
      <c r="H75" s="78"/>
      <c r="I75" s="78"/>
      <c r="J75" s="79">
        <v>0</v>
      </c>
      <c r="K75" s="80">
        <f t="shared" si="5"/>
        <v>1</v>
      </c>
      <c r="L75" s="81"/>
      <c r="M75" s="82"/>
      <c r="N75" s="82"/>
      <c r="O75" s="82"/>
      <c r="P75" s="82"/>
      <c r="Q75" s="82"/>
      <c r="R75" s="82"/>
      <c r="S75" s="82"/>
      <c r="T75" s="82"/>
      <c r="U75" s="82"/>
      <c r="V75" s="82"/>
      <c r="W75" s="82"/>
      <c r="X75" s="82"/>
      <c r="Y75" s="82"/>
      <c r="Z75" s="82"/>
      <c r="AA75" s="82"/>
      <c r="AB75" s="82"/>
      <c r="AC75" s="82"/>
      <c r="AD75" s="82"/>
      <c r="AE75" s="82"/>
      <c r="AF75" s="82"/>
      <c r="AG75" s="82"/>
      <c r="AH75" s="82"/>
      <c r="AI75" s="82"/>
      <c r="AJ75" s="82"/>
      <c r="AK75" s="82"/>
      <c r="AL75" s="82"/>
      <c r="AM75" s="82"/>
      <c r="AN75" s="82"/>
      <c r="AO75" s="82"/>
      <c r="AP75" s="82"/>
      <c r="AQ75" s="82"/>
      <c r="AR75" s="82"/>
      <c r="AS75" s="82"/>
      <c r="AT75" s="82"/>
      <c r="AU75" s="82"/>
      <c r="AV75" s="82"/>
      <c r="AW75" s="82"/>
      <c r="AX75" s="82"/>
      <c r="AY75" s="82"/>
      <c r="AZ75" s="82"/>
      <c r="BA75" s="82"/>
      <c r="BB75" s="82"/>
      <c r="BC75" s="82"/>
      <c r="BD75" s="82"/>
      <c r="BE75" s="82"/>
      <c r="BF75" s="82"/>
      <c r="BG75" s="82"/>
      <c r="BH75" s="82"/>
      <c r="BI75" s="82"/>
      <c r="BJ75" s="82"/>
      <c r="BK75" s="82"/>
      <c r="BL75" s="82"/>
      <c r="BM75" s="82"/>
      <c r="BN75" s="82"/>
      <c r="BO75" s="82"/>
      <c r="BP75" s="82"/>
    </row>
    <row r="76" spans="2:68" s="74" customFormat="1" ht="18">
      <c r="B76" s="75" t="str">
        <f t="shared" si="4"/>
        <v>2.49</v>
      </c>
      <c r="E76" s="76">
        <v>43518</v>
      </c>
      <c r="F76" s="77">
        <v>43565</v>
      </c>
      <c r="G76" s="77"/>
      <c r="H76" s="78"/>
      <c r="I76" s="78"/>
      <c r="J76" s="79">
        <v>0</v>
      </c>
      <c r="K76" s="80">
        <f t="shared" si="5"/>
        <v>34</v>
      </c>
      <c r="L76" s="81"/>
      <c r="M76" s="82"/>
      <c r="N76" s="82"/>
      <c r="O76" s="82"/>
      <c r="P76" s="82"/>
      <c r="Q76" s="82"/>
      <c r="R76" s="82"/>
      <c r="S76" s="82"/>
      <c r="T76" s="82"/>
      <c r="U76" s="82"/>
      <c r="V76" s="82"/>
      <c r="W76" s="82"/>
      <c r="X76" s="82"/>
      <c r="Y76" s="82"/>
      <c r="Z76" s="82"/>
      <c r="AA76" s="82"/>
      <c r="AB76" s="82"/>
      <c r="AC76" s="82"/>
      <c r="AD76" s="82"/>
      <c r="AE76" s="82"/>
      <c r="AF76" s="82"/>
      <c r="AG76" s="82"/>
      <c r="AH76" s="82"/>
      <c r="AI76" s="82"/>
      <c r="AJ76" s="82"/>
      <c r="AK76" s="82"/>
      <c r="AL76" s="82"/>
      <c r="AM76" s="82"/>
      <c r="AN76" s="82"/>
      <c r="AO76" s="82"/>
      <c r="AP76" s="82"/>
      <c r="AQ76" s="82"/>
      <c r="AR76" s="82"/>
      <c r="AS76" s="82"/>
      <c r="AT76" s="82"/>
      <c r="AU76" s="82"/>
      <c r="AV76" s="82"/>
      <c r="AW76" s="82"/>
      <c r="AX76" s="82"/>
      <c r="AY76" s="82"/>
      <c r="AZ76" s="82"/>
      <c r="BA76" s="82"/>
      <c r="BB76" s="82"/>
      <c r="BC76" s="82"/>
      <c r="BD76" s="82"/>
      <c r="BE76" s="82"/>
      <c r="BF76" s="82"/>
      <c r="BG76" s="82"/>
      <c r="BH76" s="82"/>
      <c r="BI76" s="82"/>
      <c r="BJ76" s="82"/>
      <c r="BK76" s="82"/>
      <c r="BL76" s="82"/>
      <c r="BM76" s="82"/>
      <c r="BN76" s="82"/>
      <c r="BO76" s="82"/>
      <c r="BP76" s="82"/>
    </row>
    <row r="77" spans="2:68" s="74" customFormat="1" ht="18">
      <c r="B77" s="75" t="str">
        <f t="shared" si="4"/>
        <v>2.50</v>
      </c>
      <c r="E77" s="76">
        <v>43586</v>
      </c>
      <c r="F77" s="77">
        <v>43600</v>
      </c>
      <c r="G77" s="77"/>
      <c r="H77" s="78"/>
      <c r="I77" s="78"/>
      <c r="J77" s="79">
        <v>0</v>
      </c>
      <c r="K77" s="80">
        <f t="shared" si="5"/>
        <v>11</v>
      </c>
      <c r="L77" s="81"/>
      <c r="M77" s="82"/>
      <c r="N77" s="82"/>
      <c r="O77" s="82"/>
      <c r="P77" s="82"/>
      <c r="Q77" s="82"/>
      <c r="R77" s="82"/>
      <c r="S77" s="82"/>
      <c r="T77" s="82"/>
      <c r="U77" s="82"/>
      <c r="V77" s="82"/>
      <c r="W77" s="82"/>
      <c r="X77" s="82"/>
      <c r="Y77" s="82"/>
      <c r="Z77" s="82"/>
      <c r="AA77" s="82"/>
      <c r="AB77" s="82"/>
      <c r="AC77" s="82"/>
      <c r="AD77" s="82"/>
      <c r="AE77" s="82"/>
      <c r="AF77" s="82"/>
      <c r="AG77" s="82"/>
      <c r="AH77" s="82"/>
      <c r="AI77" s="82"/>
      <c r="AJ77" s="82"/>
      <c r="AK77" s="82"/>
      <c r="AL77" s="82"/>
      <c r="AM77" s="82"/>
      <c r="AN77" s="82"/>
      <c r="AO77" s="82"/>
      <c r="AP77" s="82"/>
      <c r="AQ77" s="82"/>
      <c r="AR77" s="82"/>
      <c r="AS77" s="82"/>
      <c r="AT77" s="82"/>
      <c r="AU77" s="82"/>
      <c r="AV77" s="82"/>
      <c r="AW77" s="82"/>
      <c r="AX77" s="82"/>
      <c r="AY77" s="82"/>
      <c r="AZ77" s="82"/>
      <c r="BA77" s="82"/>
      <c r="BB77" s="82"/>
      <c r="BC77" s="82"/>
      <c r="BD77" s="82"/>
      <c r="BE77" s="82"/>
      <c r="BF77" s="82"/>
      <c r="BG77" s="82"/>
      <c r="BH77" s="82"/>
      <c r="BI77" s="82"/>
      <c r="BJ77" s="82"/>
      <c r="BK77" s="82"/>
      <c r="BL77" s="82"/>
      <c r="BM77" s="82"/>
      <c r="BN77" s="82"/>
      <c r="BO77" s="82"/>
      <c r="BP77" s="82"/>
    </row>
    <row r="78" spans="2:68" s="74" customFormat="1" ht="18">
      <c r="B78" s="75" t="str">
        <f t="shared" si="4"/>
        <v>2.51</v>
      </c>
      <c r="E78" s="76">
        <v>43550</v>
      </c>
      <c r="F78" s="77">
        <v>43550</v>
      </c>
      <c r="G78" s="77"/>
      <c r="H78" s="78"/>
      <c r="I78" s="78"/>
      <c r="J78" s="79">
        <v>0</v>
      </c>
      <c r="K78" s="80">
        <f t="shared" si="5"/>
        <v>1</v>
      </c>
      <c r="L78" s="81"/>
      <c r="M78" s="82"/>
      <c r="N78" s="82"/>
      <c r="O78" s="82"/>
      <c r="P78" s="82"/>
      <c r="Q78" s="82"/>
      <c r="R78" s="82"/>
      <c r="S78" s="82"/>
      <c r="T78" s="82"/>
      <c r="U78" s="82"/>
      <c r="V78" s="82"/>
      <c r="W78" s="82"/>
      <c r="X78" s="82"/>
      <c r="Y78" s="82"/>
      <c r="Z78" s="82"/>
      <c r="AA78" s="82"/>
      <c r="AB78" s="82"/>
      <c r="AC78" s="82"/>
      <c r="AD78" s="82"/>
      <c r="AE78" s="82"/>
      <c r="AF78" s="82"/>
      <c r="AG78" s="82"/>
      <c r="AH78" s="82"/>
      <c r="AI78" s="82"/>
      <c r="AJ78" s="82"/>
      <c r="AK78" s="82"/>
      <c r="AL78" s="82"/>
      <c r="AM78" s="82"/>
      <c r="AN78" s="82"/>
      <c r="AO78" s="82"/>
      <c r="AP78" s="82"/>
      <c r="AQ78" s="82"/>
      <c r="AR78" s="82"/>
      <c r="AS78" s="82"/>
      <c r="AT78" s="82"/>
      <c r="AU78" s="82"/>
      <c r="AV78" s="82"/>
      <c r="AW78" s="82"/>
      <c r="AX78" s="82"/>
      <c r="AY78" s="82"/>
      <c r="AZ78" s="82"/>
      <c r="BA78" s="82"/>
      <c r="BB78" s="82"/>
      <c r="BC78" s="82"/>
      <c r="BD78" s="82"/>
      <c r="BE78" s="82"/>
      <c r="BF78" s="82"/>
      <c r="BG78" s="82"/>
      <c r="BH78" s="82"/>
      <c r="BI78" s="82"/>
      <c r="BJ78" s="82"/>
      <c r="BK78" s="82"/>
      <c r="BL78" s="82"/>
      <c r="BM78" s="82"/>
      <c r="BN78" s="82"/>
      <c r="BO78" s="82"/>
      <c r="BP78" s="82"/>
    </row>
    <row r="79" spans="2:68" s="74" customFormat="1" ht="18">
      <c r="B79" s="75" t="str">
        <f t="shared" si="4"/>
        <v>2.52</v>
      </c>
      <c r="E79" s="76">
        <v>43566</v>
      </c>
      <c r="F79" s="77">
        <v>43572</v>
      </c>
      <c r="G79" s="77"/>
      <c r="H79" s="78"/>
      <c r="I79" s="78"/>
      <c r="J79" s="79">
        <v>0</v>
      </c>
      <c r="K79" s="80">
        <f t="shared" si="5"/>
        <v>5</v>
      </c>
      <c r="L79" s="81"/>
      <c r="M79" s="82"/>
      <c r="N79" s="82"/>
      <c r="O79" s="82"/>
      <c r="P79" s="82"/>
      <c r="Q79" s="82"/>
      <c r="R79" s="82"/>
      <c r="S79" s="82"/>
      <c r="T79" s="82"/>
      <c r="U79" s="82"/>
      <c r="V79" s="82"/>
      <c r="W79" s="82"/>
      <c r="X79" s="82"/>
      <c r="Y79" s="82"/>
      <c r="Z79" s="82"/>
      <c r="AA79" s="82"/>
      <c r="AB79" s="82"/>
      <c r="AC79" s="82"/>
      <c r="AD79" s="82"/>
      <c r="AE79" s="82"/>
      <c r="AF79" s="82"/>
      <c r="AG79" s="82"/>
      <c r="AH79" s="82"/>
      <c r="AI79" s="82"/>
      <c r="AJ79" s="82"/>
      <c r="AK79" s="82"/>
      <c r="AL79" s="82"/>
      <c r="AM79" s="82"/>
      <c r="AN79" s="82"/>
      <c r="AO79" s="82"/>
      <c r="AP79" s="82"/>
      <c r="AQ79" s="82"/>
      <c r="AR79" s="82"/>
      <c r="AS79" s="82"/>
      <c r="AT79" s="82"/>
      <c r="AU79" s="82"/>
      <c r="AV79" s="82"/>
      <c r="AW79" s="82"/>
      <c r="AX79" s="82"/>
      <c r="AY79" s="82"/>
      <c r="AZ79" s="82"/>
      <c r="BA79" s="82"/>
      <c r="BB79" s="82"/>
      <c r="BC79" s="82"/>
      <c r="BD79" s="82"/>
      <c r="BE79" s="82"/>
      <c r="BF79" s="82"/>
      <c r="BG79" s="82"/>
      <c r="BH79" s="82"/>
      <c r="BI79" s="82"/>
      <c r="BJ79" s="82"/>
      <c r="BK79" s="82"/>
      <c r="BL79" s="82"/>
      <c r="BM79" s="82"/>
      <c r="BN79" s="82"/>
      <c r="BO79" s="82"/>
      <c r="BP79" s="82"/>
    </row>
    <row r="80" spans="2:68" s="74" customFormat="1" ht="18">
      <c r="B80" s="75" t="str">
        <f t="shared" si="4"/>
        <v>2.53</v>
      </c>
      <c r="E80" s="76">
        <v>43573</v>
      </c>
      <c r="F80" s="77">
        <v>43579</v>
      </c>
      <c r="G80" s="77"/>
      <c r="H80" s="78"/>
      <c r="I80" s="78"/>
      <c r="J80" s="79">
        <v>0</v>
      </c>
      <c r="K80" s="80">
        <f t="shared" si="5"/>
        <v>5</v>
      </c>
      <c r="L80" s="81"/>
      <c r="M80" s="82"/>
      <c r="N80" s="82"/>
      <c r="O80" s="82"/>
      <c r="P80" s="82"/>
      <c r="Q80" s="82"/>
      <c r="R80" s="82"/>
      <c r="S80" s="82"/>
      <c r="T80" s="82"/>
      <c r="U80" s="82"/>
      <c r="V80" s="82"/>
      <c r="W80" s="82"/>
      <c r="X80" s="82"/>
      <c r="Y80" s="82"/>
      <c r="Z80" s="82"/>
      <c r="AA80" s="82"/>
      <c r="AB80" s="82"/>
      <c r="AC80" s="82"/>
      <c r="AD80" s="82"/>
      <c r="AE80" s="82"/>
      <c r="AF80" s="82"/>
      <c r="AG80" s="82"/>
      <c r="AH80" s="82"/>
      <c r="AI80" s="82"/>
      <c r="AJ80" s="82"/>
      <c r="AK80" s="82"/>
      <c r="AL80" s="82"/>
      <c r="AM80" s="82"/>
      <c r="AN80" s="82"/>
      <c r="AO80" s="82"/>
      <c r="AP80" s="82"/>
      <c r="AQ80" s="82"/>
      <c r="AR80" s="82"/>
      <c r="AS80" s="82"/>
      <c r="AT80" s="82"/>
      <c r="AU80" s="82"/>
      <c r="AV80" s="82"/>
      <c r="AW80" s="82"/>
      <c r="AX80" s="82"/>
      <c r="AY80" s="82"/>
      <c r="AZ80" s="82"/>
      <c r="BA80" s="82"/>
      <c r="BB80" s="82"/>
      <c r="BC80" s="82"/>
      <c r="BD80" s="82"/>
      <c r="BE80" s="82"/>
      <c r="BF80" s="82"/>
      <c r="BG80" s="82"/>
      <c r="BH80" s="82"/>
      <c r="BI80" s="82"/>
      <c r="BJ80" s="82"/>
      <c r="BK80" s="82"/>
      <c r="BL80" s="82"/>
      <c r="BM80" s="82"/>
      <c r="BN80" s="82"/>
      <c r="BO80" s="82"/>
      <c r="BP80" s="82"/>
    </row>
    <row r="81" spans="1:68" s="74" customFormat="1" ht="18">
      <c r="B81" s="75" t="str">
        <f t="shared" si="4"/>
        <v>2.54</v>
      </c>
      <c r="E81" s="76">
        <v>43580</v>
      </c>
      <c r="F81" s="77">
        <v>43600</v>
      </c>
      <c r="G81" s="77"/>
      <c r="H81" s="78"/>
      <c r="I81" s="78"/>
      <c r="J81" s="79">
        <v>0</v>
      </c>
      <c r="K81" s="80">
        <f t="shared" si="5"/>
        <v>15</v>
      </c>
      <c r="L81" s="81"/>
      <c r="M81" s="82"/>
      <c r="N81" s="82"/>
      <c r="O81" s="82"/>
      <c r="P81" s="82"/>
      <c r="Q81" s="82"/>
      <c r="R81" s="82"/>
      <c r="S81" s="82"/>
      <c r="T81" s="82"/>
      <c r="U81" s="82"/>
      <c r="V81" s="82"/>
      <c r="W81" s="82"/>
      <c r="X81" s="82"/>
      <c r="Y81" s="82"/>
      <c r="Z81" s="82"/>
      <c r="AA81" s="82"/>
      <c r="AB81" s="82"/>
      <c r="AC81" s="82"/>
      <c r="AD81" s="82"/>
      <c r="AE81" s="82"/>
      <c r="AF81" s="82"/>
      <c r="AG81" s="82"/>
      <c r="AH81" s="82"/>
      <c r="AI81" s="82"/>
      <c r="AJ81" s="82"/>
      <c r="AK81" s="82"/>
      <c r="AL81" s="82"/>
      <c r="AM81" s="82"/>
      <c r="AN81" s="82"/>
      <c r="AO81" s="82"/>
      <c r="AP81" s="82"/>
      <c r="AQ81" s="82"/>
      <c r="AR81" s="82"/>
      <c r="AS81" s="82"/>
      <c r="AT81" s="82"/>
      <c r="AU81" s="82"/>
      <c r="AV81" s="82"/>
      <c r="AW81" s="82"/>
      <c r="AX81" s="82"/>
      <c r="AY81" s="82"/>
      <c r="AZ81" s="82"/>
      <c r="BA81" s="82"/>
      <c r="BB81" s="82"/>
      <c r="BC81" s="82"/>
      <c r="BD81" s="82"/>
      <c r="BE81" s="82"/>
      <c r="BF81" s="82"/>
      <c r="BG81" s="82"/>
      <c r="BH81" s="82"/>
      <c r="BI81" s="82"/>
      <c r="BJ81" s="82"/>
      <c r="BK81" s="82"/>
      <c r="BL81" s="82"/>
      <c r="BM81" s="82"/>
      <c r="BN81" s="82"/>
      <c r="BO81" s="82"/>
      <c r="BP81" s="82"/>
    </row>
    <row r="82" spans="1:68" s="74" customFormat="1" ht="18">
      <c r="B82" s="75" t="str">
        <f t="shared" si="4"/>
        <v>2.55</v>
      </c>
      <c r="E82" s="76">
        <v>43626</v>
      </c>
      <c r="F82" s="77">
        <v>43768</v>
      </c>
      <c r="G82" s="77"/>
      <c r="H82" s="78"/>
      <c r="I82" s="78"/>
      <c r="J82" s="79">
        <v>0</v>
      </c>
      <c r="K82" s="80">
        <f t="shared" si="5"/>
        <v>103</v>
      </c>
      <c r="L82" s="81"/>
      <c r="M82" s="82"/>
      <c r="N82" s="82"/>
      <c r="O82" s="82"/>
      <c r="P82" s="82"/>
      <c r="Q82" s="82"/>
      <c r="R82" s="82"/>
      <c r="S82" s="82"/>
      <c r="T82" s="82"/>
      <c r="U82" s="82"/>
      <c r="V82" s="82"/>
      <c r="W82" s="82"/>
      <c r="X82" s="82"/>
      <c r="Y82" s="82"/>
      <c r="Z82" s="82"/>
      <c r="AA82" s="82"/>
      <c r="AB82" s="82"/>
      <c r="AC82" s="82"/>
      <c r="AD82" s="82"/>
      <c r="AE82" s="82"/>
      <c r="AF82" s="82"/>
      <c r="AG82" s="82"/>
      <c r="AH82" s="82"/>
      <c r="AI82" s="82"/>
      <c r="AJ82" s="82"/>
      <c r="AK82" s="82"/>
      <c r="AL82" s="82"/>
      <c r="AM82" s="82"/>
      <c r="AN82" s="82"/>
      <c r="AO82" s="82"/>
      <c r="AP82" s="82"/>
      <c r="AQ82" s="82"/>
      <c r="AR82" s="82"/>
      <c r="AS82" s="82"/>
      <c r="AT82" s="82"/>
      <c r="AU82" s="82"/>
      <c r="AV82" s="82"/>
      <c r="AW82" s="82"/>
      <c r="AX82" s="82"/>
      <c r="AY82" s="82"/>
      <c r="AZ82" s="82"/>
      <c r="BA82" s="82"/>
      <c r="BB82" s="82"/>
      <c r="BC82" s="82"/>
      <c r="BD82" s="82"/>
      <c r="BE82" s="82"/>
      <c r="BF82" s="82"/>
      <c r="BG82" s="82"/>
      <c r="BH82" s="82"/>
      <c r="BI82" s="82"/>
      <c r="BJ82" s="82"/>
      <c r="BK82" s="82"/>
      <c r="BL82" s="82"/>
      <c r="BM82" s="82"/>
      <c r="BN82" s="82"/>
      <c r="BO82" s="82"/>
      <c r="BP82" s="82"/>
    </row>
    <row r="83" spans="1:68" s="74" customFormat="1" ht="18">
      <c r="B83" s="75" t="str">
        <f t="shared" si="4"/>
        <v>2.56</v>
      </c>
      <c r="E83" s="76">
        <v>43630</v>
      </c>
      <c r="F83" s="77">
        <v>43630</v>
      </c>
      <c r="G83" s="77"/>
      <c r="H83" s="78"/>
      <c r="I83" s="78"/>
      <c r="J83" s="79">
        <v>0</v>
      </c>
      <c r="K83" s="80">
        <f t="shared" si="5"/>
        <v>1</v>
      </c>
      <c r="L83" s="81"/>
      <c r="M83" s="82"/>
      <c r="N83" s="82"/>
      <c r="O83" s="82"/>
      <c r="P83" s="82"/>
      <c r="Q83" s="82"/>
      <c r="R83" s="82"/>
      <c r="S83" s="82"/>
      <c r="T83" s="82"/>
      <c r="U83" s="82"/>
      <c r="V83" s="82"/>
      <c r="W83" s="82"/>
      <c r="X83" s="82"/>
      <c r="Y83" s="82"/>
      <c r="Z83" s="82"/>
      <c r="AA83" s="82"/>
      <c r="AB83" s="82"/>
      <c r="AC83" s="82"/>
      <c r="AD83" s="82"/>
      <c r="AE83" s="82"/>
      <c r="AF83" s="82"/>
      <c r="AG83" s="82"/>
      <c r="AH83" s="82"/>
      <c r="AI83" s="82"/>
      <c r="AJ83" s="82"/>
      <c r="AK83" s="82"/>
      <c r="AL83" s="82"/>
      <c r="AM83" s="82"/>
      <c r="AN83" s="82"/>
      <c r="AO83" s="82"/>
      <c r="AP83" s="82"/>
      <c r="AQ83" s="82"/>
      <c r="AR83" s="82"/>
      <c r="AS83" s="82"/>
      <c r="AT83" s="82"/>
      <c r="AU83" s="82"/>
      <c r="AV83" s="82"/>
      <c r="AW83" s="82"/>
      <c r="AX83" s="82"/>
      <c r="AY83" s="82"/>
      <c r="AZ83" s="82"/>
      <c r="BA83" s="82"/>
      <c r="BB83" s="82"/>
      <c r="BC83" s="82"/>
      <c r="BD83" s="82"/>
      <c r="BE83" s="82"/>
      <c r="BF83" s="82"/>
      <c r="BG83" s="82"/>
      <c r="BH83" s="82"/>
      <c r="BI83" s="82"/>
      <c r="BJ83" s="82"/>
      <c r="BK83" s="82"/>
      <c r="BL83" s="82"/>
      <c r="BM83" s="82"/>
      <c r="BN83" s="82"/>
      <c r="BO83" s="82"/>
      <c r="BP83" s="82"/>
    </row>
    <row r="84" spans="1:68" s="74" customFormat="1" ht="18">
      <c r="B84" s="75" t="str">
        <f t="shared" si="4"/>
        <v>2.57</v>
      </c>
      <c r="E84" s="76">
        <v>43633</v>
      </c>
      <c r="F84" s="77">
        <v>43651</v>
      </c>
      <c r="G84" s="77"/>
      <c r="H84" s="78"/>
      <c r="I84" s="78"/>
      <c r="J84" s="79">
        <v>0</v>
      </c>
      <c r="K84" s="80">
        <f t="shared" si="5"/>
        <v>15</v>
      </c>
      <c r="L84" s="81"/>
      <c r="M84" s="82"/>
      <c r="N84" s="82"/>
      <c r="O84" s="82"/>
      <c r="P84" s="82"/>
      <c r="Q84" s="82"/>
      <c r="R84" s="82"/>
      <c r="S84" s="82"/>
      <c r="T84" s="82"/>
      <c r="U84" s="82"/>
      <c r="V84" s="82"/>
      <c r="W84" s="82"/>
      <c r="X84" s="82"/>
      <c r="Y84" s="82"/>
      <c r="Z84" s="82"/>
      <c r="AA84" s="82"/>
      <c r="AB84" s="82"/>
      <c r="AC84" s="82"/>
      <c r="AD84" s="82"/>
      <c r="AE84" s="82"/>
      <c r="AF84" s="82"/>
      <c r="AG84" s="82"/>
      <c r="AH84" s="82"/>
      <c r="AI84" s="82"/>
      <c r="AJ84" s="82"/>
      <c r="AK84" s="82"/>
      <c r="AL84" s="82"/>
      <c r="AM84" s="82"/>
      <c r="AN84" s="82"/>
      <c r="AO84" s="82"/>
      <c r="AP84" s="82"/>
      <c r="AQ84" s="82"/>
      <c r="AR84" s="82"/>
      <c r="AS84" s="82"/>
      <c r="AT84" s="82"/>
      <c r="AU84" s="82"/>
      <c r="AV84" s="82"/>
      <c r="AW84" s="82"/>
      <c r="AX84" s="82"/>
      <c r="AY84" s="82"/>
      <c r="AZ84" s="82"/>
      <c r="BA84" s="82"/>
      <c r="BB84" s="82"/>
      <c r="BC84" s="82"/>
      <c r="BD84" s="82"/>
      <c r="BE84" s="82"/>
      <c r="BF84" s="82"/>
      <c r="BG84" s="82"/>
      <c r="BH84" s="82"/>
      <c r="BI84" s="82"/>
      <c r="BJ84" s="82"/>
      <c r="BK84" s="82"/>
      <c r="BL84" s="82"/>
      <c r="BM84" s="82"/>
      <c r="BN84" s="82"/>
      <c r="BO84" s="82"/>
      <c r="BP84" s="82"/>
    </row>
    <row r="85" spans="1:68" s="74" customFormat="1" ht="18">
      <c r="B85" s="75" t="str">
        <f t="shared" si="4"/>
        <v>2.58</v>
      </c>
      <c r="E85" s="76">
        <v>43633</v>
      </c>
      <c r="F85" s="77">
        <v>43644</v>
      </c>
      <c r="G85" s="77"/>
      <c r="H85" s="78"/>
      <c r="I85" s="78"/>
      <c r="J85" s="79">
        <v>0</v>
      </c>
      <c r="K85" s="80">
        <f t="shared" si="5"/>
        <v>10</v>
      </c>
      <c r="L85" s="81"/>
      <c r="M85" s="82"/>
      <c r="N85" s="82"/>
      <c r="O85" s="82"/>
      <c r="P85" s="82"/>
      <c r="Q85" s="82"/>
      <c r="R85" s="82"/>
      <c r="S85" s="82"/>
      <c r="T85" s="82"/>
      <c r="U85" s="82"/>
      <c r="V85" s="82"/>
      <c r="W85" s="82"/>
      <c r="X85" s="82"/>
      <c r="Y85" s="82"/>
      <c r="Z85" s="82"/>
      <c r="AA85" s="82"/>
      <c r="AB85" s="82"/>
      <c r="AC85" s="82"/>
      <c r="AD85" s="82"/>
      <c r="AE85" s="82"/>
      <c r="AF85" s="82"/>
      <c r="AG85" s="82"/>
      <c r="AH85" s="82"/>
      <c r="AI85" s="82"/>
      <c r="AJ85" s="82"/>
      <c r="AK85" s="82"/>
      <c r="AL85" s="82"/>
      <c r="AM85" s="82"/>
      <c r="AN85" s="82"/>
      <c r="AO85" s="82"/>
      <c r="AP85" s="82"/>
      <c r="AQ85" s="82"/>
      <c r="AR85" s="82"/>
      <c r="AS85" s="82"/>
      <c r="AT85" s="82"/>
      <c r="AU85" s="82"/>
      <c r="AV85" s="82"/>
      <c r="AW85" s="82"/>
      <c r="AX85" s="82"/>
      <c r="AY85" s="82"/>
      <c r="AZ85" s="82"/>
      <c r="BA85" s="82"/>
      <c r="BB85" s="82"/>
      <c r="BC85" s="82"/>
      <c r="BD85" s="82"/>
      <c r="BE85" s="82"/>
      <c r="BF85" s="82"/>
      <c r="BG85" s="82"/>
      <c r="BH85" s="82"/>
      <c r="BI85" s="82"/>
      <c r="BJ85" s="82"/>
      <c r="BK85" s="82"/>
      <c r="BL85" s="82"/>
      <c r="BM85" s="82"/>
      <c r="BN85" s="82"/>
      <c r="BO85" s="82"/>
      <c r="BP85" s="82"/>
    </row>
    <row r="86" spans="1:68" s="74" customFormat="1" ht="18">
      <c r="B86" s="75" t="str">
        <f t="shared" si="4"/>
        <v>2.59</v>
      </c>
      <c r="E86" s="76">
        <v>43647</v>
      </c>
      <c r="F86" s="77">
        <v>43655</v>
      </c>
      <c r="G86" s="77"/>
      <c r="H86" s="78"/>
      <c r="I86" s="78"/>
      <c r="J86" s="79">
        <v>0</v>
      </c>
      <c r="K86" s="80">
        <f t="shared" si="5"/>
        <v>7</v>
      </c>
      <c r="L86" s="81"/>
      <c r="M86" s="82"/>
      <c r="N86" s="82"/>
      <c r="O86" s="82"/>
      <c r="P86" s="82"/>
      <c r="Q86" s="82"/>
      <c r="R86" s="82"/>
      <c r="S86" s="82"/>
      <c r="T86" s="82"/>
      <c r="U86" s="82"/>
      <c r="V86" s="82"/>
      <c r="W86" s="82"/>
      <c r="X86" s="82"/>
      <c r="Y86" s="82"/>
      <c r="Z86" s="82"/>
      <c r="AA86" s="82"/>
      <c r="AB86" s="82"/>
      <c r="AC86" s="82"/>
      <c r="AD86" s="82"/>
      <c r="AE86" s="82"/>
      <c r="AF86" s="82"/>
      <c r="AG86" s="82"/>
      <c r="AH86" s="82"/>
      <c r="AI86" s="82"/>
      <c r="AJ86" s="82"/>
      <c r="AK86" s="82"/>
      <c r="AL86" s="82"/>
      <c r="AM86" s="82"/>
      <c r="AN86" s="82"/>
      <c r="AO86" s="82"/>
      <c r="AP86" s="82"/>
      <c r="AQ86" s="82"/>
      <c r="AR86" s="82"/>
      <c r="AS86" s="82"/>
      <c r="AT86" s="82"/>
      <c r="AU86" s="82"/>
      <c r="AV86" s="82"/>
      <c r="AW86" s="82"/>
      <c r="AX86" s="82"/>
      <c r="AY86" s="82"/>
      <c r="AZ86" s="82"/>
      <c r="BA86" s="82"/>
      <c r="BB86" s="82"/>
      <c r="BC86" s="82"/>
      <c r="BD86" s="82"/>
      <c r="BE86" s="82"/>
      <c r="BF86" s="82"/>
      <c r="BG86" s="82"/>
      <c r="BH86" s="82"/>
      <c r="BI86" s="82"/>
      <c r="BJ86" s="82"/>
      <c r="BK86" s="82"/>
      <c r="BL86" s="82"/>
      <c r="BM86" s="82"/>
      <c r="BN86" s="82"/>
      <c r="BO86" s="82"/>
      <c r="BP86" s="82"/>
    </row>
    <row r="87" spans="1:68" s="74" customFormat="1" ht="18">
      <c r="B87" s="75" t="str">
        <f t="shared" si="4"/>
        <v>2.60</v>
      </c>
      <c r="E87" s="76">
        <v>43656</v>
      </c>
      <c r="F87" s="77">
        <v>43658</v>
      </c>
      <c r="G87" s="77"/>
      <c r="H87" s="78"/>
      <c r="I87" s="78"/>
      <c r="J87" s="79">
        <v>0</v>
      </c>
      <c r="K87" s="80">
        <f t="shared" si="5"/>
        <v>3</v>
      </c>
      <c r="L87" s="81"/>
      <c r="M87" s="82"/>
      <c r="N87" s="82"/>
      <c r="O87" s="82"/>
      <c r="P87" s="82"/>
      <c r="Q87" s="82"/>
      <c r="R87" s="82"/>
      <c r="S87" s="82"/>
      <c r="T87" s="82"/>
      <c r="U87" s="82"/>
      <c r="V87" s="82"/>
      <c r="W87" s="82"/>
      <c r="X87" s="82"/>
      <c r="Y87" s="82"/>
      <c r="Z87" s="82"/>
      <c r="AA87" s="82"/>
      <c r="AB87" s="82"/>
      <c r="AC87" s="82"/>
      <c r="AD87" s="82"/>
      <c r="AE87" s="82"/>
      <c r="AF87" s="82"/>
      <c r="AG87" s="82"/>
      <c r="AH87" s="82"/>
      <c r="AI87" s="82"/>
      <c r="AJ87" s="82"/>
      <c r="AK87" s="82"/>
      <c r="AL87" s="82"/>
      <c r="AM87" s="82"/>
      <c r="AN87" s="82"/>
      <c r="AO87" s="82"/>
      <c r="AP87" s="82"/>
      <c r="AQ87" s="82"/>
      <c r="AR87" s="82"/>
      <c r="AS87" s="82"/>
      <c r="AT87" s="82"/>
      <c r="AU87" s="82"/>
      <c r="AV87" s="82"/>
      <c r="AW87" s="82"/>
      <c r="AX87" s="82"/>
      <c r="AY87" s="82"/>
      <c r="AZ87" s="82"/>
      <c r="BA87" s="82"/>
      <c r="BB87" s="82"/>
      <c r="BC87" s="82"/>
      <c r="BD87" s="82"/>
      <c r="BE87" s="82"/>
      <c r="BF87" s="82"/>
      <c r="BG87" s="82"/>
      <c r="BH87" s="82"/>
      <c r="BI87" s="82"/>
      <c r="BJ87" s="82"/>
      <c r="BK87" s="82"/>
      <c r="BL87" s="82"/>
      <c r="BM87" s="82"/>
      <c r="BN87" s="82"/>
      <c r="BO87" s="82"/>
      <c r="BP87" s="82"/>
    </row>
    <row r="88" spans="1:68" s="74" customFormat="1" ht="18">
      <c r="B88" s="75" t="str">
        <f t="shared" si="4"/>
        <v>2.61</v>
      </c>
      <c r="E88" s="76">
        <v>43661</v>
      </c>
      <c r="F88" s="77">
        <v>43683</v>
      </c>
      <c r="G88" s="77"/>
      <c r="H88" s="78"/>
      <c r="I88" s="78"/>
      <c r="J88" s="79">
        <v>0</v>
      </c>
      <c r="K88" s="80">
        <f t="shared" si="5"/>
        <v>17</v>
      </c>
      <c r="L88" s="81"/>
      <c r="M88" s="82"/>
      <c r="N88" s="82"/>
      <c r="O88" s="82"/>
      <c r="P88" s="82"/>
      <c r="Q88" s="82"/>
      <c r="R88" s="82"/>
      <c r="S88" s="82"/>
      <c r="T88" s="82"/>
      <c r="U88" s="82"/>
      <c r="V88" s="82"/>
      <c r="W88" s="82"/>
      <c r="X88" s="82"/>
      <c r="Y88" s="82"/>
      <c r="Z88" s="82"/>
      <c r="AA88" s="82"/>
      <c r="AB88" s="82"/>
      <c r="AC88" s="82"/>
      <c r="AD88" s="82"/>
      <c r="AE88" s="82"/>
      <c r="AF88" s="82"/>
      <c r="AG88" s="82"/>
      <c r="AH88" s="82"/>
      <c r="AI88" s="82"/>
      <c r="AJ88" s="82"/>
      <c r="AK88" s="82"/>
      <c r="AL88" s="82"/>
      <c r="AM88" s="82"/>
      <c r="AN88" s="82"/>
      <c r="AO88" s="82"/>
      <c r="AP88" s="82"/>
      <c r="AQ88" s="82"/>
      <c r="AR88" s="82"/>
      <c r="AS88" s="82"/>
      <c r="AT88" s="82"/>
      <c r="AU88" s="82"/>
      <c r="AV88" s="82"/>
      <c r="AW88" s="82"/>
      <c r="AX88" s="82"/>
      <c r="AY88" s="82"/>
      <c r="AZ88" s="82"/>
      <c r="BA88" s="82"/>
      <c r="BB88" s="82"/>
      <c r="BC88" s="82"/>
      <c r="BD88" s="82"/>
      <c r="BE88" s="82"/>
      <c r="BF88" s="82"/>
      <c r="BG88" s="82"/>
      <c r="BH88" s="82"/>
      <c r="BI88" s="82"/>
      <c r="BJ88" s="82"/>
      <c r="BK88" s="82"/>
      <c r="BL88" s="82"/>
      <c r="BM88" s="82"/>
      <c r="BN88" s="82"/>
      <c r="BO88" s="82"/>
      <c r="BP88" s="82"/>
    </row>
    <row r="89" spans="1:68" s="73" customFormat="1" ht="24" customHeight="1">
      <c r="A89" s="62">
        <f>AVERAGE(J90:J135)</f>
        <v>0</v>
      </c>
      <c r="B89" s="63" t="str">
        <f>IF(ISERROR(VALUE(SUBSTITUTE(prevWBS,".",""))),"1",IF(ISERROR(FIND("`",SUBSTITUTE(prevWBS,".","`",1))),TEXT(VALUE(prevWBS)+1,"#"),TEXT(VALUE(LEFT(prevWBS,FIND("`",SUBSTITUTE(prevWBS,".","`",1))-1))+1,"#")))</f>
        <v>3</v>
      </c>
      <c r="C89" s="64"/>
      <c r="D89" s="65"/>
      <c r="E89" s="66"/>
      <c r="F89" s="67"/>
      <c r="G89" s="67"/>
      <c r="H89" s="68"/>
      <c r="I89" s="68"/>
      <c r="J89" s="69"/>
      <c r="K89" s="70"/>
      <c r="L89" s="71"/>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2"/>
      <c r="AU89" s="72"/>
      <c r="AV89" s="72"/>
      <c r="AW89" s="72"/>
      <c r="AX89" s="72"/>
      <c r="AY89" s="72"/>
      <c r="AZ89" s="72"/>
      <c r="BA89" s="72"/>
      <c r="BB89" s="72"/>
      <c r="BC89" s="72"/>
      <c r="BD89" s="72"/>
      <c r="BE89" s="72"/>
      <c r="BF89" s="72"/>
      <c r="BG89" s="72"/>
      <c r="BH89" s="72"/>
      <c r="BI89" s="72"/>
      <c r="BJ89" s="72"/>
      <c r="BK89" s="72"/>
      <c r="BL89" s="72"/>
      <c r="BM89" s="72"/>
      <c r="BN89" s="72"/>
      <c r="BO89" s="72"/>
      <c r="BP89" s="72"/>
    </row>
    <row r="90" spans="1:68" s="74" customFormat="1" ht="18">
      <c r="B90" s="75" t="str">
        <f t="shared" si="4"/>
        <v>3.1</v>
      </c>
      <c r="E90" s="76">
        <v>43517</v>
      </c>
      <c r="F90" s="77">
        <v>43517</v>
      </c>
      <c r="G90" s="77"/>
      <c r="H90" s="78"/>
      <c r="I90" s="78"/>
      <c r="J90" s="79">
        <v>0</v>
      </c>
      <c r="K90" s="80">
        <f t="shared" si="5"/>
        <v>1</v>
      </c>
      <c r="L90" s="81"/>
      <c r="M90" s="82"/>
      <c r="N90" s="82"/>
      <c r="O90" s="82"/>
      <c r="P90" s="82"/>
      <c r="Q90" s="82"/>
      <c r="R90" s="82"/>
      <c r="S90" s="82"/>
      <c r="T90" s="82"/>
      <c r="U90" s="82"/>
      <c r="V90" s="82"/>
      <c r="W90" s="82"/>
      <c r="X90" s="82"/>
      <c r="Y90" s="82"/>
      <c r="Z90" s="82"/>
      <c r="AA90" s="82"/>
      <c r="AB90" s="82"/>
      <c r="AC90" s="82"/>
      <c r="AD90" s="82"/>
      <c r="AE90" s="82"/>
      <c r="AF90" s="82"/>
      <c r="AG90" s="82"/>
      <c r="AH90" s="82"/>
      <c r="AI90" s="82"/>
      <c r="AJ90" s="82"/>
      <c r="AK90" s="82"/>
      <c r="AL90" s="82"/>
      <c r="AM90" s="82"/>
      <c r="AN90" s="82"/>
      <c r="AO90" s="82"/>
      <c r="AP90" s="82"/>
      <c r="AQ90" s="82"/>
      <c r="AR90" s="82"/>
      <c r="AS90" s="82"/>
      <c r="AT90" s="82"/>
      <c r="AU90" s="82"/>
      <c r="AV90" s="82"/>
      <c r="AW90" s="82"/>
      <c r="AX90" s="82"/>
      <c r="AY90" s="82"/>
      <c r="AZ90" s="82"/>
      <c r="BA90" s="82"/>
      <c r="BB90" s="82"/>
      <c r="BC90" s="82"/>
      <c r="BD90" s="82"/>
      <c r="BE90" s="82"/>
      <c r="BF90" s="82"/>
      <c r="BG90" s="82"/>
      <c r="BH90" s="82"/>
      <c r="BI90" s="82"/>
      <c r="BJ90" s="82"/>
      <c r="BK90" s="82"/>
      <c r="BL90" s="82"/>
      <c r="BM90" s="82"/>
      <c r="BN90" s="82"/>
      <c r="BO90" s="82"/>
      <c r="BP90" s="82"/>
    </row>
    <row r="91" spans="1:68" s="74" customFormat="1" ht="18">
      <c r="B91" s="75" t="str">
        <f t="shared" si="4"/>
        <v>3.2</v>
      </c>
      <c r="E91" s="76">
        <v>43521</v>
      </c>
      <c r="F91" s="77">
        <v>43523</v>
      </c>
      <c r="G91" s="77"/>
      <c r="H91" s="78"/>
      <c r="I91" s="78"/>
      <c r="J91" s="79">
        <v>0</v>
      </c>
      <c r="K91" s="80">
        <f t="shared" si="5"/>
        <v>3</v>
      </c>
      <c r="L91" s="81"/>
      <c r="M91" s="82"/>
      <c r="N91" s="82"/>
      <c r="O91" s="82"/>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c r="AP91" s="82"/>
      <c r="AQ91" s="82"/>
      <c r="AR91" s="82"/>
      <c r="AS91" s="82"/>
      <c r="AT91" s="82"/>
      <c r="AU91" s="82"/>
      <c r="AV91" s="82"/>
      <c r="AW91" s="82"/>
      <c r="AX91" s="82"/>
      <c r="AY91" s="82"/>
      <c r="AZ91" s="82"/>
      <c r="BA91" s="82"/>
      <c r="BB91" s="82"/>
      <c r="BC91" s="82"/>
      <c r="BD91" s="82"/>
      <c r="BE91" s="82"/>
      <c r="BF91" s="82"/>
      <c r="BG91" s="82"/>
      <c r="BH91" s="82"/>
      <c r="BI91" s="82"/>
      <c r="BJ91" s="82"/>
      <c r="BK91" s="82"/>
      <c r="BL91" s="82"/>
      <c r="BM91" s="82"/>
      <c r="BN91" s="82"/>
      <c r="BO91" s="82"/>
      <c r="BP91" s="82"/>
    </row>
    <row r="92" spans="1:68" s="74" customFormat="1" ht="18">
      <c r="B92" s="75" t="str">
        <f t="shared" si="4"/>
        <v>3.3</v>
      </c>
      <c r="E92" s="76">
        <v>43528</v>
      </c>
      <c r="F92" s="77">
        <v>43532</v>
      </c>
      <c r="G92" s="77"/>
      <c r="H92" s="78"/>
      <c r="I92" s="78"/>
      <c r="J92" s="79">
        <v>0</v>
      </c>
      <c r="K92" s="80">
        <f t="shared" si="5"/>
        <v>5</v>
      </c>
      <c r="L92" s="81"/>
      <c r="M92" s="82"/>
      <c r="N92" s="82"/>
      <c r="O92" s="82"/>
      <c r="P92" s="82"/>
      <c r="Q92" s="82"/>
      <c r="R92" s="82"/>
      <c r="S92" s="82"/>
      <c r="T92" s="82"/>
      <c r="U92" s="82"/>
      <c r="V92" s="82"/>
      <c r="W92" s="82"/>
      <c r="X92" s="82"/>
      <c r="Y92" s="82"/>
      <c r="Z92" s="82"/>
      <c r="AA92" s="82"/>
      <c r="AB92" s="82"/>
      <c r="AC92" s="82"/>
      <c r="AD92" s="82"/>
      <c r="AE92" s="82"/>
      <c r="AF92" s="82"/>
      <c r="AG92" s="82"/>
      <c r="AH92" s="82"/>
      <c r="AI92" s="82"/>
      <c r="AJ92" s="82"/>
      <c r="AK92" s="82"/>
      <c r="AL92" s="82"/>
      <c r="AM92" s="82"/>
      <c r="AN92" s="82"/>
      <c r="AO92" s="82"/>
      <c r="AP92" s="82"/>
      <c r="AQ92" s="82"/>
      <c r="AR92" s="82"/>
      <c r="AS92" s="82"/>
      <c r="AT92" s="82"/>
      <c r="AU92" s="82"/>
      <c r="AV92" s="82"/>
      <c r="AW92" s="82"/>
      <c r="AX92" s="82"/>
      <c r="AY92" s="82"/>
      <c r="AZ92" s="82"/>
      <c r="BA92" s="82"/>
      <c r="BB92" s="82"/>
      <c r="BC92" s="82"/>
      <c r="BD92" s="82"/>
      <c r="BE92" s="82"/>
      <c r="BF92" s="82"/>
      <c r="BG92" s="82"/>
      <c r="BH92" s="82"/>
      <c r="BI92" s="82"/>
      <c r="BJ92" s="82"/>
      <c r="BK92" s="82"/>
      <c r="BL92" s="82"/>
      <c r="BM92" s="82"/>
      <c r="BN92" s="82"/>
      <c r="BO92" s="82"/>
      <c r="BP92" s="82"/>
    </row>
    <row r="93" spans="1:68" s="74" customFormat="1" ht="18">
      <c r="B93" s="75" t="str">
        <f t="shared" si="4"/>
        <v>3.4</v>
      </c>
      <c r="E93" s="76">
        <v>43535</v>
      </c>
      <c r="F93" s="77">
        <v>43537</v>
      </c>
      <c r="G93" s="77"/>
      <c r="H93" s="78"/>
      <c r="I93" s="78"/>
      <c r="J93" s="79">
        <v>0</v>
      </c>
      <c r="K93" s="80">
        <f t="shared" si="5"/>
        <v>3</v>
      </c>
      <c r="L93" s="81"/>
      <c r="M93" s="82"/>
      <c r="N93" s="82"/>
      <c r="O93" s="82"/>
      <c r="P93" s="82"/>
      <c r="Q93" s="82"/>
      <c r="R93" s="82"/>
      <c r="S93" s="82"/>
      <c r="T93" s="82"/>
      <c r="U93" s="82"/>
      <c r="V93" s="82"/>
      <c r="W93" s="82"/>
      <c r="X93" s="82"/>
      <c r="Y93" s="82"/>
      <c r="Z93" s="82"/>
      <c r="AA93" s="82"/>
      <c r="AB93" s="82"/>
      <c r="AC93" s="82"/>
      <c r="AD93" s="82"/>
      <c r="AE93" s="82"/>
      <c r="AF93" s="82"/>
      <c r="AG93" s="82"/>
      <c r="AH93" s="82"/>
      <c r="AI93" s="82"/>
      <c r="AJ93" s="82"/>
      <c r="AK93" s="82"/>
      <c r="AL93" s="82"/>
      <c r="AM93" s="82"/>
      <c r="AN93" s="82"/>
      <c r="AO93" s="82"/>
      <c r="AP93" s="82"/>
      <c r="AQ93" s="82"/>
      <c r="AR93" s="82"/>
      <c r="AS93" s="82"/>
      <c r="AT93" s="82"/>
      <c r="AU93" s="82"/>
      <c r="AV93" s="82"/>
      <c r="AW93" s="82"/>
      <c r="AX93" s="82"/>
      <c r="AY93" s="82"/>
      <c r="AZ93" s="82"/>
      <c r="BA93" s="82"/>
      <c r="BB93" s="82"/>
      <c r="BC93" s="82"/>
      <c r="BD93" s="82"/>
      <c r="BE93" s="82"/>
      <c r="BF93" s="82"/>
      <c r="BG93" s="82"/>
      <c r="BH93" s="82"/>
      <c r="BI93" s="82"/>
      <c r="BJ93" s="82"/>
      <c r="BK93" s="82"/>
      <c r="BL93" s="82"/>
      <c r="BM93" s="82"/>
      <c r="BN93" s="82"/>
      <c r="BO93" s="82"/>
      <c r="BP93" s="82"/>
    </row>
    <row r="94" spans="1:68" s="74" customFormat="1" ht="18">
      <c r="B94" s="75" t="str">
        <f t="shared" si="4"/>
        <v>3.5</v>
      </c>
      <c r="E94" s="76">
        <v>43538</v>
      </c>
      <c r="F94" s="77">
        <v>43551</v>
      </c>
      <c r="G94" s="77"/>
      <c r="H94" s="78"/>
      <c r="I94" s="78"/>
      <c r="J94" s="79">
        <v>0</v>
      </c>
      <c r="K94" s="80">
        <f t="shared" si="5"/>
        <v>10</v>
      </c>
      <c r="L94" s="81"/>
      <c r="M94" s="82"/>
      <c r="N94" s="82"/>
      <c r="O94" s="82"/>
      <c r="P94" s="82"/>
      <c r="Q94" s="82"/>
      <c r="R94" s="82"/>
      <c r="S94" s="82"/>
      <c r="T94" s="82"/>
      <c r="U94" s="82"/>
      <c r="V94" s="82"/>
      <c r="W94" s="82"/>
      <c r="X94" s="82"/>
      <c r="Y94" s="82"/>
      <c r="Z94" s="82"/>
      <c r="AA94" s="82"/>
      <c r="AB94" s="82"/>
      <c r="AC94" s="82"/>
      <c r="AD94" s="82"/>
      <c r="AE94" s="82"/>
      <c r="AF94" s="82"/>
      <c r="AG94" s="82"/>
      <c r="AH94" s="82"/>
      <c r="AI94" s="82"/>
      <c r="AJ94" s="82"/>
      <c r="AK94" s="82"/>
      <c r="AL94" s="82"/>
      <c r="AM94" s="82"/>
      <c r="AN94" s="82"/>
      <c r="AO94" s="82"/>
      <c r="AP94" s="82"/>
      <c r="AQ94" s="82"/>
      <c r="AR94" s="82"/>
      <c r="AS94" s="82"/>
      <c r="AT94" s="82"/>
      <c r="AU94" s="82"/>
      <c r="AV94" s="82"/>
      <c r="AW94" s="82"/>
      <c r="AX94" s="82"/>
      <c r="AY94" s="82"/>
      <c r="AZ94" s="82"/>
      <c r="BA94" s="82"/>
      <c r="BB94" s="82"/>
      <c r="BC94" s="82"/>
      <c r="BD94" s="82"/>
      <c r="BE94" s="82"/>
      <c r="BF94" s="82"/>
      <c r="BG94" s="82"/>
      <c r="BH94" s="82"/>
      <c r="BI94" s="82"/>
      <c r="BJ94" s="82"/>
      <c r="BK94" s="82"/>
      <c r="BL94" s="82"/>
      <c r="BM94" s="82"/>
      <c r="BN94" s="82"/>
      <c r="BO94" s="82"/>
      <c r="BP94" s="82"/>
    </row>
    <row r="95" spans="1:68" s="74" customFormat="1" ht="18">
      <c r="B95" s="75" t="str">
        <f t="shared" si="4"/>
        <v>3.6</v>
      </c>
      <c r="E95" s="76">
        <v>43524</v>
      </c>
      <c r="F95" s="77">
        <v>43524</v>
      </c>
      <c r="G95" s="77"/>
      <c r="H95" s="78"/>
      <c r="I95" s="78"/>
      <c r="J95" s="79">
        <v>0</v>
      </c>
      <c r="K95" s="80">
        <f t="shared" si="5"/>
        <v>1</v>
      </c>
      <c r="L95" s="81"/>
      <c r="M95" s="82"/>
      <c r="N95" s="82"/>
      <c r="O95" s="82"/>
      <c r="P95" s="82"/>
      <c r="Q95" s="82"/>
      <c r="R95" s="82"/>
      <c r="S95" s="82"/>
      <c r="T95" s="82"/>
      <c r="U95" s="82"/>
      <c r="V95" s="82"/>
      <c r="W95" s="82"/>
      <c r="X95" s="82"/>
      <c r="Y95" s="82"/>
      <c r="Z95" s="82"/>
      <c r="AA95" s="82"/>
      <c r="AB95" s="82"/>
      <c r="AC95" s="82"/>
      <c r="AD95" s="82"/>
      <c r="AE95" s="82"/>
      <c r="AF95" s="82"/>
      <c r="AG95" s="82"/>
      <c r="AH95" s="82"/>
      <c r="AI95" s="82"/>
      <c r="AJ95" s="82"/>
      <c r="AK95" s="82"/>
      <c r="AL95" s="82"/>
      <c r="AM95" s="82"/>
      <c r="AN95" s="82"/>
      <c r="AO95" s="82"/>
      <c r="AP95" s="82"/>
      <c r="AQ95" s="82"/>
      <c r="AR95" s="82"/>
      <c r="AS95" s="82"/>
      <c r="AT95" s="82"/>
      <c r="AU95" s="82"/>
      <c r="AV95" s="82"/>
      <c r="AW95" s="82"/>
      <c r="AX95" s="82"/>
      <c r="AY95" s="82"/>
      <c r="AZ95" s="82"/>
      <c r="BA95" s="82"/>
      <c r="BB95" s="82"/>
      <c r="BC95" s="82"/>
      <c r="BD95" s="82"/>
      <c r="BE95" s="82"/>
      <c r="BF95" s="82"/>
      <c r="BG95" s="82"/>
      <c r="BH95" s="82"/>
      <c r="BI95" s="82"/>
      <c r="BJ95" s="82"/>
      <c r="BK95" s="82"/>
      <c r="BL95" s="82"/>
      <c r="BM95" s="82"/>
      <c r="BN95" s="82"/>
      <c r="BO95" s="82"/>
      <c r="BP95" s="82"/>
    </row>
    <row r="96" spans="1:68" s="74" customFormat="1" ht="18">
      <c r="B96" s="75" t="str">
        <f t="shared" si="4"/>
        <v>3.7</v>
      </c>
      <c r="E96" s="76">
        <v>43544</v>
      </c>
      <c r="F96" s="77">
        <v>43552</v>
      </c>
      <c r="G96" s="77"/>
      <c r="H96" s="78"/>
      <c r="I96" s="78"/>
      <c r="J96" s="79">
        <v>0</v>
      </c>
      <c r="K96" s="80">
        <f t="shared" si="5"/>
        <v>7</v>
      </c>
      <c r="L96" s="81"/>
      <c r="M96" s="82"/>
      <c r="N96" s="82"/>
      <c r="O96" s="82"/>
      <c r="P96" s="82"/>
      <c r="Q96" s="82"/>
      <c r="R96" s="82"/>
      <c r="S96" s="82"/>
      <c r="T96" s="82"/>
      <c r="U96" s="82"/>
      <c r="V96" s="82"/>
      <c r="W96" s="82"/>
      <c r="X96" s="82"/>
      <c r="Y96" s="82"/>
      <c r="Z96" s="82"/>
      <c r="AA96" s="82"/>
      <c r="AB96" s="82"/>
      <c r="AC96" s="82"/>
      <c r="AD96" s="82"/>
      <c r="AE96" s="82"/>
      <c r="AF96" s="82"/>
      <c r="AG96" s="82"/>
      <c r="AH96" s="82"/>
      <c r="AI96" s="82"/>
      <c r="AJ96" s="82"/>
      <c r="AK96" s="82"/>
      <c r="AL96" s="82"/>
      <c r="AM96" s="82"/>
      <c r="AN96" s="82"/>
      <c r="AO96" s="82"/>
      <c r="AP96" s="82"/>
      <c r="AQ96" s="82"/>
      <c r="AR96" s="82"/>
      <c r="AS96" s="82"/>
      <c r="AT96" s="82"/>
      <c r="AU96" s="82"/>
      <c r="AV96" s="82"/>
      <c r="AW96" s="82"/>
      <c r="AX96" s="82"/>
      <c r="AY96" s="82"/>
      <c r="AZ96" s="82"/>
      <c r="BA96" s="82"/>
      <c r="BB96" s="82"/>
      <c r="BC96" s="82"/>
      <c r="BD96" s="82"/>
      <c r="BE96" s="82"/>
      <c r="BF96" s="82"/>
      <c r="BG96" s="82"/>
      <c r="BH96" s="82"/>
      <c r="BI96" s="82"/>
      <c r="BJ96" s="82"/>
      <c r="BK96" s="82"/>
      <c r="BL96" s="82"/>
      <c r="BM96" s="82"/>
      <c r="BN96" s="82"/>
      <c r="BO96" s="82"/>
      <c r="BP96" s="82"/>
    </row>
    <row r="97" spans="2:68" s="74" customFormat="1" ht="18">
      <c r="B97" s="75" t="str">
        <f t="shared" si="4"/>
        <v>3.8</v>
      </c>
      <c r="E97" s="76">
        <v>43518</v>
      </c>
      <c r="F97" s="77">
        <v>43523</v>
      </c>
      <c r="G97" s="77"/>
      <c r="H97" s="78"/>
      <c r="I97" s="78"/>
      <c r="J97" s="79">
        <v>0</v>
      </c>
      <c r="K97" s="80">
        <f t="shared" si="5"/>
        <v>4</v>
      </c>
      <c r="L97" s="81"/>
      <c r="M97" s="82"/>
      <c r="N97" s="82"/>
      <c r="O97" s="82"/>
      <c r="P97" s="82"/>
      <c r="Q97" s="82"/>
      <c r="R97" s="82"/>
      <c r="S97" s="82"/>
      <c r="T97" s="82"/>
      <c r="U97" s="82"/>
      <c r="V97" s="82"/>
      <c r="W97" s="82"/>
      <c r="X97" s="82"/>
      <c r="Y97" s="82"/>
      <c r="Z97" s="82"/>
      <c r="AA97" s="82"/>
      <c r="AB97" s="82"/>
      <c r="AC97" s="82"/>
      <c r="AD97" s="82"/>
      <c r="AE97" s="82"/>
      <c r="AF97" s="82"/>
      <c r="AG97" s="82"/>
      <c r="AH97" s="82"/>
      <c r="AI97" s="82"/>
      <c r="AJ97" s="82"/>
      <c r="AK97" s="82"/>
      <c r="AL97" s="82"/>
      <c r="AM97" s="82"/>
      <c r="AN97" s="82"/>
      <c r="AO97" s="82"/>
      <c r="AP97" s="82"/>
      <c r="AQ97" s="82"/>
      <c r="AR97" s="82"/>
      <c r="AS97" s="82"/>
      <c r="AT97" s="82"/>
      <c r="AU97" s="82"/>
      <c r="AV97" s="82"/>
      <c r="AW97" s="82"/>
      <c r="AX97" s="82"/>
      <c r="AY97" s="82"/>
      <c r="AZ97" s="82"/>
      <c r="BA97" s="82"/>
      <c r="BB97" s="82"/>
      <c r="BC97" s="82"/>
      <c r="BD97" s="82"/>
      <c r="BE97" s="82"/>
      <c r="BF97" s="82"/>
      <c r="BG97" s="82"/>
      <c r="BH97" s="82"/>
      <c r="BI97" s="82"/>
      <c r="BJ97" s="82"/>
      <c r="BK97" s="82"/>
      <c r="BL97" s="82"/>
      <c r="BM97" s="82"/>
      <c r="BN97" s="82"/>
      <c r="BO97" s="82"/>
      <c r="BP97" s="82"/>
    </row>
    <row r="98" spans="2:68" s="74" customFormat="1" ht="18">
      <c r="B98" s="75" t="str">
        <f t="shared" si="4"/>
        <v>3.9</v>
      </c>
      <c r="E98" s="76">
        <v>43518</v>
      </c>
      <c r="F98" s="77">
        <v>43542</v>
      </c>
      <c r="G98" s="77"/>
      <c r="H98" s="78"/>
      <c r="I98" s="78"/>
      <c r="J98" s="79">
        <v>0</v>
      </c>
      <c r="K98" s="80">
        <f t="shared" si="5"/>
        <v>17</v>
      </c>
      <c r="L98" s="81"/>
      <c r="M98" s="82"/>
      <c r="N98" s="82"/>
      <c r="O98" s="82"/>
      <c r="P98" s="82"/>
      <c r="Q98" s="82"/>
      <c r="R98" s="82"/>
      <c r="S98" s="82"/>
      <c r="T98" s="82"/>
      <c r="U98" s="82"/>
      <c r="V98" s="82"/>
      <c r="W98" s="82"/>
      <c r="X98" s="82"/>
      <c r="Y98" s="82"/>
      <c r="Z98" s="82"/>
      <c r="AA98" s="82"/>
      <c r="AB98" s="82"/>
      <c r="AC98" s="82"/>
      <c r="AD98" s="82"/>
      <c r="AE98" s="82"/>
      <c r="AF98" s="82"/>
      <c r="AG98" s="82"/>
      <c r="AH98" s="82"/>
      <c r="AI98" s="82"/>
      <c r="AJ98" s="82"/>
      <c r="AK98" s="82"/>
      <c r="AL98" s="82"/>
      <c r="AM98" s="82"/>
      <c r="AN98" s="82"/>
      <c r="AO98" s="82"/>
      <c r="AP98" s="82"/>
      <c r="AQ98" s="82"/>
      <c r="AR98" s="82"/>
      <c r="AS98" s="82"/>
      <c r="AT98" s="82"/>
      <c r="AU98" s="82"/>
      <c r="AV98" s="82"/>
      <c r="AW98" s="82"/>
      <c r="AX98" s="82"/>
      <c r="AY98" s="82"/>
      <c r="AZ98" s="82"/>
      <c r="BA98" s="82"/>
      <c r="BB98" s="82"/>
      <c r="BC98" s="82"/>
      <c r="BD98" s="82"/>
      <c r="BE98" s="82"/>
      <c r="BF98" s="82"/>
      <c r="BG98" s="82"/>
      <c r="BH98" s="82"/>
      <c r="BI98" s="82"/>
      <c r="BJ98" s="82"/>
      <c r="BK98" s="82"/>
      <c r="BL98" s="82"/>
      <c r="BM98" s="82"/>
      <c r="BN98" s="82"/>
      <c r="BO98" s="82"/>
      <c r="BP98" s="82"/>
    </row>
    <row r="99" spans="2:68" s="74" customFormat="1" ht="18">
      <c r="B99" s="75" t="str">
        <f t="shared" si="4"/>
        <v>3.10</v>
      </c>
      <c r="E99" s="76">
        <v>43528</v>
      </c>
      <c r="F99" s="77">
        <v>43532</v>
      </c>
      <c r="G99" s="77"/>
      <c r="H99" s="78"/>
      <c r="I99" s="78"/>
      <c r="J99" s="79">
        <v>0</v>
      </c>
      <c r="K99" s="80">
        <f t="shared" si="5"/>
        <v>5</v>
      </c>
      <c r="L99" s="81"/>
      <c r="M99" s="82"/>
      <c r="N99" s="82"/>
      <c r="O99" s="82"/>
      <c r="P99" s="82"/>
      <c r="Q99" s="82"/>
      <c r="R99" s="82"/>
      <c r="S99" s="82"/>
      <c r="T99" s="82"/>
      <c r="U99" s="82"/>
      <c r="V99" s="82"/>
      <c r="W99" s="82"/>
      <c r="X99" s="82"/>
      <c r="Y99" s="82"/>
      <c r="Z99" s="82"/>
      <c r="AA99" s="82"/>
      <c r="AB99" s="82"/>
      <c r="AC99" s="82"/>
      <c r="AD99" s="82"/>
      <c r="AE99" s="82"/>
      <c r="AF99" s="82"/>
      <c r="AG99" s="82"/>
      <c r="AH99" s="82"/>
      <c r="AI99" s="82"/>
      <c r="AJ99" s="82"/>
      <c r="AK99" s="82"/>
      <c r="AL99" s="82"/>
      <c r="AM99" s="82"/>
      <c r="AN99" s="82"/>
      <c r="AO99" s="82"/>
      <c r="AP99" s="82"/>
      <c r="AQ99" s="82"/>
      <c r="AR99" s="82"/>
      <c r="AS99" s="82"/>
      <c r="AT99" s="82"/>
      <c r="AU99" s="82"/>
      <c r="AV99" s="82"/>
      <c r="AW99" s="82"/>
      <c r="AX99" s="82"/>
      <c r="AY99" s="82"/>
      <c r="AZ99" s="82"/>
      <c r="BA99" s="82"/>
      <c r="BB99" s="82"/>
      <c r="BC99" s="82"/>
      <c r="BD99" s="82"/>
      <c r="BE99" s="82"/>
      <c r="BF99" s="82"/>
      <c r="BG99" s="82"/>
      <c r="BH99" s="82"/>
      <c r="BI99" s="82"/>
      <c r="BJ99" s="82"/>
      <c r="BK99" s="82"/>
      <c r="BL99" s="82"/>
      <c r="BM99" s="82"/>
      <c r="BN99" s="82"/>
      <c r="BO99" s="82"/>
      <c r="BP99" s="82"/>
    </row>
    <row r="100" spans="2:68" s="74" customFormat="1" ht="18">
      <c r="B100" s="75" t="str">
        <f t="shared" si="4"/>
        <v>3.11</v>
      </c>
      <c r="E100" s="76">
        <v>43542</v>
      </c>
      <c r="F100" s="77">
        <v>43542</v>
      </c>
      <c r="G100" s="77"/>
      <c r="H100" s="78"/>
      <c r="I100" s="78"/>
      <c r="J100" s="79">
        <v>0</v>
      </c>
      <c r="K100" s="80">
        <f t="shared" si="5"/>
        <v>1</v>
      </c>
      <c r="L100" s="81"/>
      <c r="M100" s="82"/>
      <c r="N100" s="82"/>
      <c r="O100" s="82"/>
      <c r="P100" s="82"/>
      <c r="Q100" s="82"/>
      <c r="R100" s="82"/>
      <c r="S100" s="82"/>
      <c r="T100" s="82"/>
      <c r="U100" s="82"/>
      <c r="V100" s="82"/>
      <c r="W100" s="82"/>
      <c r="X100" s="82"/>
      <c r="Y100" s="82"/>
      <c r="Z100" s="82"/>
      <c r="AA100" s="82"/>
      <c r="AB100" s="82"/>
      <c r="AC100" s="82"/>
      <c r="AD100" s="82"/>
      <c r="AE100" s="82"/>
      <c r="AF100" s="82"/>
      <c r="AG100" s="82"/>
      <c r="AH100" s="82"/>
      <c r="AI100" s="82"/>
      <c r="AJ100" s="82"/>
      <c r="AK100" s="82"/>
      <c r="AL100" s="82"/>
      <c r="AM100" s="82"/>
      <c r="AN100" s="82"/>
      <c r="AO100" s="82"/>
      <c r="AP100" s="82"/>
      <c r="AQ100" s="82"/>
      <c r="AR100" s="82"/>
      <c r="AS100" s="82"/>
      <c r="AT100" s="82"/>
      <c r="AU100" s="82"/>
      <c r="AV100" s="82"/>
      <c r="AW100" s="82"/>
      <c r="AX100" s="82"/>
      <c r="AY100" s="82"/>
      <c r="AZ100" s="82"/>
      <c r="BA100" s="82"/>
      <c r="BB100" s="82"/>
      <c r="BC100" s="82"/>
      <c r="BD100" s="82"/>
      <c r="BE100" s="82"/>
      <c r="BF100" s="82"/>
      <c r="BG100" s="82"/>
      <c r="BH100" s="82"/>
      <c r="BI100" s="82"/>
      <c r="BJ100" s="82"/>
      <c r="BK100" s="82"/>
      <c r="BL100" s="82"/>
      <c r="BM100" s="82"/>
      <c r="BN100" s="82"/>
      <c r="BO100" s="82"/>
      <c r="BP100" s="82"/>
    </row>
    <row r="101" spans="2:68" s="74" customFormat="1" ht="18">
      <c r="B101" s="75" t="str">
        <f t="shared" si="4"/>
        <v>3.12</v>
      </c>
      <c r="E101" s="76">
        <v>43543</v>
      </c>
      <c r="F101" s="77">
        <v>43544</v>
      </c>
      <c r="G101" s="77"/>
      <c r="H101" s="78"/>
      <c r="I101" s="78"/>
      <c r="J101" s="79">
        <v>0</v>
      </c>
      <c r="K101" s="80">
        <f t="shared" si="5"/>
        <v>2</v>
      </c>
      <c r="L101" s="81"/>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82"/>
      <c r="AV101" s="82"/>
      <c r="AW101" s="82"/>
      <c r="AX101" s="82"/>
      <c r="AY101" s="82"/>
      <c r="AZ101" s="82"/>
      <c r="BA101" s="82"/>
      <c r="BB101" s="82"/>
      <c r="BC101" s="82"/>
      <c r="BD101" s="82"/>
      <c r="BE101" s="82"/>
      <c r="BF101" s="82"/>
      <c r="BG101" s="82"/>
      <c r="BH101" s="82"/>
      <c r="BI101" s="82"/>
      <c r="BJ101" s="82"/>
      <c r="BK101" s="82"/>
      <c r="BL101" s="82"/>
      <c r="BM101" s="82"/>
      <c r="BN101" s="82"/>
      <c r="BO101" s="82"/>
      <c r="BP101" s="82"/>
    </row>
    <row r="102" spans="2:68" s="74" customFormat="1" ht="18">
      <c r="B102" s="75" t="str">
        <f t="shared" si="4"/>
        <v>3.13</v>
      </c>
      <c r="E102" s="76">
        <v>43545</v>
      </c>
      <c r="F102" s="77">
        <v>43558</v>
      </c>
      <c r="G102" s="77"/>
      <c r="H102" s="78"/>
      <c r="I102" s="78"/>
      <c r="J102" s="79">
        <v>0</v>
      </c>
      <c r="K102" s="80">
        <f t="shared" si="5"/>
        <v>10</v>
      </c>
      <c r="L102" s="81"/>
      <c r="M102" s="82"/>
      <c r="N102" s="82"/>
      <c r="O102" s="82"/>
      <c r="P102" s="82"/>
      <c r="Q102" s="82"/>
      <c r="R102" s="82"/>
      <c r="S102" s="82"/>
      <c r="T102" s="82"/>
      <c r="U102" s="82"/>
      <c r="V102" s="82"/>
      <c r="W102" s="82"/>
      <c r="X102" s="82"/>
      <c r="Y102" s="82"/>
      <c r="Z102" s="82"/>
      <c r="AA102" s="82"/>
      <c r="AB102" s="82"/>
      <c r="AC102" s="82"/>
      <c r="AD102" s="82"/>
      <c r="AE102" s="82"/>
      <c r="AF102" s="82"/>
      <c r="AG102" s="82"/>
      <c r="AH102" s="82"/>
      <c r="AI102" s="82"/>
      <c r="AJ102" s="82"/>
      <c r="AK102" s="82"/>
      <c r="AL102" s="82"/>
      <c r="AM102" s="82"/>
      <c r="AN102" s="82"/>
      <c r="AO102" s="82"/>
      <c r="AP102" s="82"/>
      <c r="AQ102" s="82"/>
      <c r="AR102" s="82"/>
      <c r="AS102" s="82"/>
      <c r="AT102" s="82"/>
      <c r="AU102" s="82"/>
      <c r="AV102" s="82"/>
      <c r="AW102" s="82"/>
      <c r="AX102" s="82"/>
      <c r="AY102" s="82"/>
      <c r="AZ102" s="82"/>
      <c r="BA102" s="82"/>
      <c r="BB102" s="82"/>
      <c r="BC102" s="82"/>
      <c r="BD102" s="82"/>
      <c r="BE102" s="82"/>
      <c r="BF102" s="82"/>
      <c r="BG102" s="82"/>
      <c r="BH102" s="82"/>
      <c r="BI102" s="82"/>
      <c r="BJ102" s="82"/>
      <c r="BK102" s="82"/>
      <c r="BL102" s="82"/>
      <c r="BM102" s="82"/>
      <c r="BN102" s="82"/>
      <c r="BO102" s="82"/>
      <c r="BP102" s="82"/>
    </row>
    <row r="103" spans="2:68" s="74" customFormat="1" ht="18">
      <c r="B103" s="75" t="str">
        <f t="shared" si="4"/>
        <v>3.14</v>
      </c>
      <c r="E103" s="76">
        <v>43559</v>
      </c>
      <c r="F103" s="77">
        <v>43565</v>
      </c>
      <c r="G103" s="77"/>
      <c r="H103" s="78"/>
      <c r="I103" s="78"/>
      <c r="J103" s="79">
        <v>0</v>
      </c>
      <c r="K103" s="80">
        <f t="shared" si="5"/>
        <v>5</v>
      </c>
      <c r="L103" s="81"/>
      <c r="M103" s="82"/>
      <c r="N103" s="82"/>
      <c r="O103" s="82"/>
      <c r="P103" s="82"/>
      <c r="Q103" s="82"/>
      <c r="R103" s="82"/>
      <c r="S103" s="82"/>
      <c r="T103" s="82"/>
      <c r="U103" s="82"/>
      <c r="V103" s="82"/>
      <c r="W103" s="82"/>
      <c r="X103" s="82"/>
      <c r="Y103" s="82"/>
      <c r="Z103" s="82"/>
      <c r="AA103" s="82"/>
      <c r="AB103" s="82"/>
      <c r="AC103" s="82"/>
      <c r="AD103" s="82"/>
      <c r="AE103" s="82"/>
      <c r="AF103" s="82"/>
      <c r="AG103" s="82"/>
      <c r="AH103" s="82"/>
      <c r="AI103" s="82"/>
      <c r="AJ103" s="82"/>
      <c r="AK103" s="82"/>
      <c r="AL103" s="82"/>
      <c r="AM103" s="82"/>
      <c r="AN103" s="82"/>
      <c r="AO103" s="82"/>
      <c r="AP103" s="82"/>
      <c r="AQ103" s="82"/>
      <c r="AR103" s="82"/>
      <c r="AS103" s="82"/>
      <c r="AT103" s="82"/>
      <c r="AU103" s="82"/>
      <c r="AV103" s="82"/>
      <c r="AW103" s="82"/>
      <c r="AX103" s="82"/>
      <c r="AY103" s="82"/>
      <c r="AZ103" s="82"/>
      <c r="BA103" s="82"/>
      <c r="BB103" s="82"/>
      <c r="BC103" s="82"/>
      <c r="BD103" s="82"/>
      <c r="BE103" s="82"/>
      <c r="BF103" s="82"/>
      <c r="BG103" s="82"/>
      <c r="BH103" s="82"/>
      <c r="BI103" s="82"/>
      <c r="BJ103" s="82"/>
      <c r="BK103" s="82"/>
      <c r="BL103" s="82"/>
      <c r="BM103" s="82"/>
      <c r="BN103" s="82"/>
      <c r="BO103" s="82"/>
      <c r="BP103" s="82"/>
    </row>
    <row r="104" spans="2:68" s="74" customFormat="1" ht="18">
      <c r="B104" s="75" t="str">
        <f t="shared" si="4"/>
        <v>3.15</v>
      </c>
      <c r="E104" s="76">
        <v>43535</v>
      </c>
      <c r="F104" s="77">
        <v>43539</v>
      </c>
      <c r="G104" s="77"/>
      <c r="H104" s="78"/>
      <c r="I104" s="78"/>
      <c r="J104" s="79">
        <v>0</v>
      </c>
      <c r="K104" s="80">
        <f t="shared" si="5"/>
        <v>5</v>
      </c>
      <c r="L104" s="81"/>
      <c r="M104" s="82"/>
      <c r="N104" s="82"/>
      <c r="O104" s="82"/>
      <c r="P104" s="82"/>
      <c r="Q104" s="82"/>
      <c r="R104" s="82"/>
      <c r="S104" s="82"/>
      <c r="T104" s="82"/>
      <c r="U104" s="82"/>
      <c r="V104" s="82"/>
      <c r="W104" s="82"/>
      <c r="X104" s="82"/>
      <c r="Y104" s="82"/>
      <c r="Z104" s="82"/>
      <c r="AA104" s="82"/>
      <c r="AB104" s="82"/>
      <c r="AC104" s="82"/>
      <c r="AD104" s="82"/>
      <c r="AE104" s="82"/>
      <c r="AF104" s="82"/>
      <c r="AG104" s="82"/>
      <c r="AH104" s="82"/>
      <c r="AI104" s="82"/>
      <c r="AJ104" s="82"/>
      <c r="AK104" s="82"/>
      <c r="AL104" s="82"/>
      <c r="AM104" s="82"/>
      <c r="AN104" s="82"/>
      <c r="AO104" s="82"/>
      <c r="AP104" s="82"/>
      <c r="AQ104" s="82"/>
      <c r="AR104" s="82"/>
      <c r="AS104" s="82"/>
      <c r="AT104" s="82"/>
      <c r="AU104" s="82"/>
      <c r="AV104" s="82"/>
      <c r="AW104" s="82"/>
      <c r="AX104" s="82"/>
      <c r="AY104" s="82"/>
      <c r="AZ104" s="82"/>
      <c r="BA104" s="82"/>
      <c r="BB104" s="82"/>
      <c r="BC104" s="82"/>
      <c r="BD104" s="82"/>
      <c r="BE104" s="82"/>
      <c r="BF104" s="82"/>
      <c r="BG104" s="82"/>
      <c r="BH104" s="82"/>
      <c r="BI104" s="82"/>
      <c r="BJ104" s="82"/>
      <c r="BK104" s="82"/>
      <c r="BL104" s="82"/>
      <c r="BM104" s="82"/>
      <c r="BN104" s="82"/>
      <c r="BO104" s="82"/>
      <c r="BP104" s="82"/>
    </row>
    <row r="105" spans="2:68" s="74" customFormat="1" ht="18">
      <c r="B105" s="75" t="str">
        <f t="shared" si="4"/>
        <v>3.16</v>
      </c>
      <c r="E105" s="76">
        <v>43550</v>
      </c>
      <c r="F105" s="77">
        <v>43563</v>
      </c>
      <c r="G105" s="77"/>
      <c r="H105" s="78"/>
      <c r="I105" s="78"/>
      <c r="J105" s="79">
        <v>0</v>
      </c>
      <c r="K105" s="80">
        <f t="shared" si="5"/>
        <v>10</v>
      </c>
      <c r="L105" s="81"/>
      <c r="M105" s="82"/>
      <c r="N105" s="82"/>
      <c r="O105" s="82"/>
      <c r="P105" s="82"/>
      <c r="Q105" s="82"/>
      <c r="R105" s="82"/>
      <c r="S105" s="82"/>
      <c r="T105" s="82"/>
      <c r="U105" s="82"/>
      <c r="V105" s="82"/>
      <c r="W105" s="82"/>
      <c r="X105" s="82"/>
      <c r="Y105" s="82"/>
      <c r="Z105" s="82"/>
      <c r="AA105" s="82"/>
      <c r="AB105" s="82"/>
      <c r="AC105" s="82"/>
      <c r="AD105" s="82"/>
      <c r="AE105" s="82"/>
      <c r="AF105" s="82"/>
      <c r="AG105" s="82"/>
      <c r="AH105" s="82"/>
      <c r="AI105" s="82"/>
      <c r="AJ105" s="82"/>
      <c r="AK105" s="82"/>
      <c r="AL105" s="82"/>
      <c r="AM105" s="82"/>
      <c r="AN105" s="82"/>
      <c r="AO105" s="82"/>
      <c r="AP105" s="82"/>
      <c r="AQ105" s="82"/>
      <c r="AR105" s="82"/>
      <c r="AS105" s="82"/>
      <c r="AT105" s="82"/>
      <c r="AU105" s="82"/>
      <c r="AV105" s="82"/>
      <c r="AW105" s="82"/>
      <c r="AX105" s="82"/>
      <c r="AY105" s="82"/>
      <c r="AZ105" s="82"/>
      <c r="BA105" s="82"/>
      <c r="BB105" s="82"/>
      <c r="BC105" s="82"/>
      <c r="BD105" s="82"/>
      <c r="BE105" s="82"/>
      <c r="BF105" s="82"/>
      <c r="BG105" s="82"/>
      <c r="BH105" s="82"/>
      <c r="BI105" s="82"/>
      <c r="BJ105" s="82"/>
      <c r="BK105" s="82"/>
      <c r="BL105" s="82"/>
      <c r="BM105" s="82"/>
      <c r="BN105" s="82"/>
      <c r="BO105" s="82"/>
      <c r="BP105" s="82"/>
    </row>
    <row r="106" spans="2:68" s="74" customFormat="1" ht="18">
      <c r="B106" s="75" t="str">
        <f t="shared" si="4"/>
        <v>3.17</v>
      </c>
      <c r="E106" s="76">
        <v>43564</v>
      </c>
      <c r="F106" s="77">
        <v>43585</v>
      </c>
      <c r="G106" s="77"/>
      <c r="H106" s="78"/>
      <c r="I106" s="78"/>
      <c r="J106" s="79">
        <v>0</v>
      </c>
      <c r="K106" s="80">
        <f t="shared" si="5"/>
        <v>16</v>
      </c>
      <c r="L106" s="81"/>
      <c r="M106" s="82"/>
      <c r="N106" s="82"/>
      <c r="O106" s="82"/>
      <c r="P106" s="82"/>
      <c r="Q106" s="82"/>
      <c r="R106" s="82"/>
      <c r="S106" s="82"/>
      <c r="T106" s="82"/>
      <c r="U106" s="82"/>
      <c r="V106" s="82"/>
      <c r="W106" s="82"/>
      <c r="X106" s="82"/>
      <c r="Y106" s="82"/>
      <c r="Z106" s="82"/>
      <c r="AA106" s="82"/>
      <c r="AB106" s="82"/>
      <c r="AC106" s="82"/>
      <c r="AD106" s="82"/>
      <c r="AE106" s="82"/>
      <c r="AF106" s="82"/>
      <c r="AG106" s="82"/>
      <c r="AH106" s="82"/>
      <c r="AI106" s="82"/>
      <c r="AJ106" s="82"/>
      <c r="AK106" s="82"/>
      <c r="AL106" s="82"/>
      <c r="AM106" s="82"/>
      <c r="AN106" s="82"/>
      <c r="AO106" s="82"/>
      <c r="AP106" s="82"/>
      <c r="AQ106" s="82"/>
      <c r="AR106" s="82"/>
      <c r="AS106" s="82"/>
      <c r="AT106" s="82"/>
      <c r="AU106" s="82"/>
      <c r="AV106" s="82"/>
      <c r="AW106" s="82"/>
      <c r="AX106" s="82"/>
      <c r="AY106" s="82"/>
      <c r="AZ106" s="82"/>
      <c r="BA106" s="82"/>
      <c r="BB106" s="82"/>
      <c r="BC106" s="82"/>
      <c r="BD106" s="82"/>
      <c r="BE106" s="82"/>
      <c r="BF106" s="82"/>
      <c r="BG106" s="82"/>
      <c r="BH106" s="82"/>
      <c r="BI106" s="82"/>
      <c r="BJ106" s="82"/>
      <c r="BK106" s="82"/>
      <c r="BL106" s="82"/>
      <c r="BM106" s="82"/>
      <c r="BN106" s="82"/>
      <c r="BO106" s="82"/>
      <c r="BP106" s="82"/>
    </row>
    <row r="107" spans="2:68" s="74" customFormat="1" ht="18">
      <c r="B107" s="75" t="str">
        <f t="shared" si="4"/>
        <v>3.18</v>
      </c>
      <c r="E107" s="76">
        <v>43586</v>
      </c>
      <c r="F107" s="77">
        <v>43592</v>
      </c>
      <c r="G107" s="77"/>
      <c r="H107" s="78"/>
      <c r="I107" s="78"/>
      <c r="J107" s="79">
        <v>0</v>
      </c>
      <c r="K107" s="80">
        <f t="shared" si="5"/>
        <v>5</v>
      </c>
      <c r="L107" s="81"/>
      <c r="M107" s="82"/>
      <c r="N107" s="82"/>
      <c r="O107" s="82"/>
      <c r="P107" s="82"/>
      <c r="Q107" s="82"/>
      <c r="R107" s="82"/>
      <c r="S107" s="82"/>
      <c r="T107" s="82"/>
      <c r="U107" s="82"/>
      <c r="V107" s="82"/>
      <c r="W107" s="82"/>
      <c r="X107" s="82"/>
      <c r="Y107" s="82"/>
      <c r="Z107" s="82"/>
      <c r="AA107" s="82"/>
      <c r="AB107" s="82"/>
      <c r="AC107" s="82"/>
      <c r="AD107" s="82"/>
      <c r="AE107" s="82"/>
      <c r="AF107" s="82"/>
      <c r="AG107" s="82"/>
      <c r="AH107" s="82"/>
      <c r="AI107" s="82"/>
      <c r="AJ107" s="82"/>
      <c r="AK107" s="82"/>
      <c r="AL107" s="82"/>
      <c r="AM107" s="82"/>
      <c r="AN107" s="82"/>
      <c r="AO107" s="82"/>
      <c r="AP107" s="82"/>
      <c r="AQ107" s="82"/>
      <c r="AR107" s="82"/>
      <c r="AS107" s="82"/>
      <c r="AT107" s="82"/>
      <c r="AU107" s="82"/>
      <c r="AV107" s="82"/>
      <c r="AW107" s="82"/>
      <c r="AX107" s="82"/>
      <c r="AY107" s="82"/>
      <c r="AZ107" s="82"/>
      <c r="BA107" s="82"/>
      <c r="BB107" s="82"/>
      <c r="BC107" s="82"/>
      <c r="BD107" s="82"/>
      <c r="BE107" s="82"/>
      <c r="BF107" s="82"/>
      <c r="BG107" s="82"/>
      <c r="BH107" s="82"/>
      <c r="BI107" s="82"/>
      <c r="BJ107" s="82"/>
      <c r="BK107" s="82"/>
      <c r="BL107" s="82"/>
      <c r="BM107" s="82"/>
      <c r="BN107" s="82"/>
      <c r="BO107" s="82"/>
      <c r="BP107" s="82"/>
    </row>
    <row r="108" spans="2:68" s="74" customFormat="1" ht="18">
      <c r="B108" s="75" t="str">
        <f t="shared" si="4"/>
        <v>3.19</v>
      </c>
      <c r="E108" s="76">
        <v>43518</v>
      </c>
      <c r="F108" s="77">
        <v>43545</v>
      </c>
      <c r="G108" s="77"/>
      <c r="H108" s="78"/>
      <c r="I108" s="78"/>
      <c r="J108" s="79">
        <v>0</v>
      </c>
      <c r="K108" s="80">
        <f t="shared" si="5"/>
        <v>20</v>
      </c>
      <c r="L108" s="81"/>
      <c r="M108" s="82"/>
      <c r="N108" s="82"/>
      <c r="O108" s="82"/>
      <c r="P108" s="82"/>
      <c r="Q108" s="82"/>
      <c r="R108" s="82"/>
      <c r="S108" s="82"/>
      <c r="T108" s="82"/>
      <c r="U108" s="82"/>
      <c r="V108" s="82"/>
      <c r="W108" s="82"/>
      <c r="X108" s="82"/>
      <c r="Y108" s="82"/>
      <c r="Z108" s="82"/>
      <c r="AA108" s="82"/>
      <c r="AB108" s="82"/>
      <c r="AC108" s="82"/>
      <c r="AD108" s="82"/>
      <c r="AE108" s="82"/>
      <c r="AF108" s="82"/>
      <c r="AG108" s="82"/>
      <c r="AH108" s="82"/>
      <c r="AI108" s="82"/>
      <c r="AJ108" s="82"/>
      <c r="AK108" s="82"/>
      <c r="AL108" s="82"/>
      <c r="AM108" s="82"/>
      <c r="AN108" s="82"/>
      <c r="AO108" s="82"/>
      <c r="AP108" s="82"/>
      <c r="AQ108" s="82"/>
      <c r="AR108" s="82"/>
      <c r="AS108" s="82"/>
      <c r="AT108" s="82"/>
      <c r="AU108" s="82"/>
      <c r="AV108" s="82"/>
      <c r="AW108" s="82"/>
      <c r="AX108" s="82"/>
      <c r="AY108" s="82"/>
      <c r="AZ108" s="82"/>
      <c r="BA108" s="82"/>
      <c r="BB108" s="82"/>
      <c r="BC108" s="82"/>
      <c r="BD108" s="82"/>
      <c r="BE108" s="82"/>
      <c r="BF108" s="82"/>
      <c r="BG108" s="82"/>
      <c r="BH108" s="82"/>
      <c r="BI108" s="82"/>
      <c r="BJ108" s="82"/>
      <c r="BK108" s="82"/>
      <c r="BL108" s="82"/>
      <c r="BM108" s="82"/>
      <c r="BN108" s="82"/>
      <c r="BO108" s="82"/>
      <c r="BP108" s="82"/>
    </row>
    <row r="109" spans="2:68" s="74" customFormat="1" ht="18">
      <c r="B109" s="75" t="str">
        <f t="shared" si="4"/>
        <v>3.20</v>
      </c>
      <c r="E109" s="76">
        <v>43598</v>
      </c>
      <c r="F109" s="77">
        <v>43602</v>
      </c>
      <c r="G109" s="77"/>
      <c r="H109" s="78"/>
      <c r="I109" s="78"/>
      <c r="J109" s="79">
        <v>0</v>
      </c>
      <c r="K109" s="80">
        <f t="shared" si="5"/>
        <v>5</v>
      </c>
      <c r="L109" s="81"/>
      <c r="M109" s="82"/>
      <c r="N109" s="82"/>
      <c r="O109" s="82"/>
      <c r="P109" s="82"/>
      <c r="Q109" s="82"/>
      <c r="R109" s="82"/>
      <c r="S109" s="82"/>
      <c r="T109" s="82"/>
      <c r="U109" s="82"/>
      <c r="V109" s="82"/>
      <c r="W109" s="82"/>
      <c r="X109" s="82"/>
      <c r="Y109" s="82"/>
      <c r="Z109" s="82"/>
      <c r="AA109" s="82"/>
      <c r="AB109" s="82"/>
      <c r="AC109" s="82"/>
      <c r="AD109" s="82"/>
      <c r="AE109" s="82"/>
      <c r="AF109" s="82"/>
      <c r="AG109" s="82"/>
      <c r="AH109" s="82"/>
      <c r="AI109" s="82"/>
      <c r="AJ109" s="82"/>
      <c r="AK109" s="82"/>
      <c r="AL109" s="82"/>
      <c r="AM109" s="82"/>
      <c r="AN109" s="82"/>
      <c r="AO109" s="82"/>
      <c r="AP109" s="82"/>
      <c r="AQ109" s="82"/>
      <c r="AR109" s="82"/>
      <c r="AS109" s="82"/>
      <c r="AT109" s="82"/>
      <c r="AU109" s="82"/>
      <c r="AV109" s="82"/>
      <c r="AW109" s="82"/>
      <c r="AX109" s="82"/>
      <c r="AY109" s="82"/>
      <c r="AZ109" s="82"/>
      <c r="BA109" s="82"/>
      <c r="BB109" s="82"/>
      <c r="BC109" s="82"/>
      <c r="BD109" s="82"/>
      <c r="BE109" s="82"/>
      <c r="BF109" s="82"/>
      <c r="BG109" s="82"/>
      <c r="BH109" s="82"/>
      <c r="BI109" s="82"/>
      <c r="BJ109" s="82"/>
      <c r="BK109" s="82"/>
      <c r="BL109" s="82"/>
      <c r="BM109" s="82"/>
      <c r="BN109" s="82"/>
      <c r="BO109" s="82"/>
      <c r="BP109" s="82"/>
    </row>
    <row r="110" spans="2:68" s="74" customFormat="1" ht="18">
      <c r="B110" s="75" t="str">
        <f t="shared" si="4"/>
        <v>3.21</v>
      </c>
      <c r="E110" s="76">
        <v>43605</v>
      </c>
      <c r="F110" s="77">
        <v>43658</v>
      </c>
      <c r="G110" s="77"/>
      <c r="H110" s="78"/>
      <c r="I110" s="78"/>
      <c r="J110" s="79">
        <v>0</v>
      </c>
      <c r="K110" s="80">
        <f t="shared" si="5"/>
        <v>40</v>
      </c>
      <c r="L110" s="81"/>
      <c r="M110" s="82"/>
      <c r="N110" s="82"/>
      <c r="O110" s="82"/>
      <c r="P110" s="82"/>
      <c r="Q110" s="82"/>
      <c r="R110" s="82"/>
      <c r="S110" s="82"/>
      <c r="T110" s="82"/>
      <c r="U110" s="82"/>
      <c r="V110" s="82"/>
      <c r="W110" s="82"/>
      <c r="X110" s="82"/>
      <c r="Y110" s="82"/>
      <c r="Z110" s="82"/>
      <c r="AA110" s="82"/>
      <c r="AB110" s="82"/>
      <c r="AC110" s="82"/>
      <c r="AD110" s="82"/>
      <c r="AE110" s="82"/>
      <c r="AF110" s="82"/>
      <c r="AG110" s="82"/>
      <c r="AH110" s="82"/>
      <c r="AI110" s="82"/>
      <c r="AJ110" s="82"/>
      <c r="AK110" s="82"/>
      <c r="AL110" s="82"/>
      <c r="AM110" s="82"/>
      <c r="AN110" s="82"/>
      <c r="AO110" s="82"/>
      <c r="AP110" s="82"/>
      <c r="AQ110" s="82"/>
      <c r="AR110" s="82"/>
      <c r="AS110" s="82"/>
      <c r="AT110" s="82"/>
      <c r="AU110" s="82"/>
      <c r="AV110" s="82"/>
      <c r="AW110" s="82"/>
      <c r="AX110" s="82"/>
      <c r="AY110" s="82"/>
      <c r="AZ110" s="82"/>
      <c r="BA110" s="82"/>
      <c r="BB110" s="82"/>
      <c r="BC110" s="82"/>
      <c r="BD110" s="82"/>
      <c r="BE110" s="82"/>
      <c r="BF110" s="82"/>
      <c r="BG110" s="82"/>
      <c r="BH110" s="82"/>
      <c r="BI110" s="82"/>
      <c r="BJ110" s="82"/>
      <c r="BK110" s="82"/>
      <c r="BL110" s="82"/>
      <c r="BM110" s="82"/>
      <c r="BN110" s="82"/>
      <c r="BO110" s="82"/>
      <c r="BP110" s="82"/>
    </row>
    <row r="111" spans="2:68" s="74" customFormat="1" ht="18">
      <c r="B111" s="75" t="str">
        <f t="shared" si="4"/>
        <v>3.22</v>
      </c>
      <c r="E111" s="76">
        <v>43542</v>
      </c>
      <c r="F111" s="77">
        <v>43542</v>
      </c>
      <c r="G111" s="77"/>
      <c r="H111" s="78"/>
      <c r="I111" s="78"/>
      <c r="J111" s="79">
        <v>0</v>
      </c>
      <c r="K111" s="80">
        <f t="shared" si="5"/>
        <v>1</v>
      </c>
      <c r="L111" s="81"/>
      <c r="M111" s="82"/>
      <c r="N111" s="82"/>
      <c r="O111" s="82"/>
      <c r="P111" s="82"/>
      <c r="Q111" s="82"/>
      <c r="R111" s="82"/>
      <c r="S111" s="82"/>
      <c r="T111" s="82"/>
      <c r="U111" s="82"/>
      <c r="V111" s="82"/>
      <c r="W111" s="82"/>
      <c r="X111" s="82"/>
      <c r="Y111" s="82"/>
      <c r="Z111" s="82"/>
      <c r="AA111" s="82"/>
      <c r="AB111" s="82"/>
      <c r="AC111" s="82"/>
      <c r="AD111" s="82"/>
      <c r="AE111" s="82"/>
      <c r="AF111" s="82"/>
      <c r="AG111" s="82"/>
      <c r="AH111" s="82"/>
      <c r="AI111" s="82"/>
      <c r="AJ111" s="82"/>
      <c r="AK111" s="82"/>
      <c r="AL111" s="82"/>
      <c r="AM111" s="82"/>
      <c r="AN111" s="82"/>
      <c r="AO111" s="82"/>
      <c r="AP111" s="82"/>
      <c r="AQ111" s="82"/>
      <c r="AR111" s="82"/>
      <c r="AS111" s="82"/>
      <c r="AT111" s="82"/>
      <c r="AU111" s="82"/>
      <c r="AV111" s="82"/>
      <c r="AW111" s="82"/>
      <c r="AX111" s="82"/>
      <c r="AY111" s="82"/>
      <c r="AZ111" s="82"/>
      <c r="BA111" s="82"/>
      <c r="BB111" s="82"/>
      <c r="BC111" s="82"/>
      <c r="BD111" s="82"/>
      <c r="BE111" s="82"/>
      <c r="BF111" s="82"/>
      <c r="BG111" s="82"/>
      <c r="BH111" s="82"/>
      <c r="BI111" s="82"/>
      <c r="BJ111" s="82"/>
      <c r="BK111" s="82"/>
      <c r="BL111" s="82"/>
      <c r="BM111" s="82"/>
      <c r="BN111" s="82"/>
      <c r="BO111" s="82"/>
      <c r="BP111" s="82"/>
    </row>
    <row r="112" spans="2:68" s="74" customFormat="1" ht="18">
      <c r="B112" s="75" t="str">
        <f t="shared" si="4"/>
        <v>3.23</v>
      </c>
      <c r="E112" s="76">
        <v>43545</v>
      </c>
      <c r="F112" s="77">
        <v>43546</v>
      </c>
      <c r="G112" s="77"/>
      <c r="H112" s="78"/>
      <c r="I112" s="78"/>
      <c r="J112" s="79">
        <v>0</v>
      </c>
      <c r="K112" s="80">
        <f t="shared" si="5"/>
        <v>2</v>
      </c>
      <c r="L112" s="81"/>
      <c r="M112" s="82"/>
      <c r="N112" s="82"/>
      <c r="O112" s="82"/>
      <c r="P112" s="82"/>
      <c r="Q112" s="82"/>
      <c r="R112" s="82"/>
      <c r="S112" s="82"/>
      <c r="T112" s="82"/>
      <c r="U112" s="82"/>
      <c r="V112" s="82"/>
      <c r="W112" s="82"/>
      <c r="X112" s="82"/>
      <c r="Y112" s="82"/>
      <c r="Z112" s="82"/>
      <c r="AA112" s="82"/>
      <c r="AB112" s="82"/>
      <c r="AC112" s="82"/>
      <c r="AD112" s="82"/>
      <c r="AE112" s="82"/>
      <c r="AF112" s="82"/>
      <c r="AG112" s="82"/>
      <c r="AH112" s="82"/>
      <c r="AI112" s="82"/>
      <c r="AJ112" s="82"/>
      <c r="AK112" s="82"/>
      <c r="AL112" s="82"/>
      <c r="AM112" s="82"/>
      <c r="AN112" s="82"/>
      <c r="AO112" s="82"/>
      <c r="AP112" s="82"/>
      <c r="AQ112" s="82"/>
      <c r="AR112" s="82"/>
      <c r="AS112" s="82"/>
      <c r="AT112" s="82"/>
      <c r="AU112" s="82"/>
      <c r="AV112" s="82"/>
      <c r="AW112" s="82"/>
      <c r="AX112" s="82"/>
      <c r="AY112" s="82"/>
      <c r="AZ112" s="82"/>
      <c r="BA112" s="82"/>
      <c r="BB112" s="82"/>
      <c r="BC112" s="82"/>
      <c r="BD112" s="82"/>
      <c r="BE112" s="82"/>
      <c r="BF112" s="82"/>
      <c r="BG112" s="82"/>
      <c r="BH112" s="82"/>
      <c r="BI112" s="82"/>
      <c r="BJ112" s="82"/>
      <c r="BK112" s="82"/>
      <c r="BL112" s="82"/>
      <c r="BM112" s="82"/>
      <c r="BN112" s="82"/>
      <c r="BO112" s="82"/>
      <c r="BP112" s="82"/>
    </row>
    <row r="113" spans="2:68" s="74" customFormat="1" ht="18">
      <c r="B113" s="75" t="str">
        <f t="shared" si="4"/>
        <v>3.24</v>
      </c>
      <c r="E113" s="76">
        <v>43600</v>
      </c>
      <c r="F113" s="77">
        <v>43600</v>
      </c>
      <c r="G113" s="77"/>
      <c r="H113" s="78"/>
      <c r="I113" s="78"/>
      <c r="J113" s="79">
        <v>0</v>
      </c>
      <c r="K113" s="80">
        <f t="shared" si="5"/>
        <v>1</v>
      </c>
      <c r="L113" s="81"/>
      <c r="M113" s="82"/>
      <c r="N113" s="82"/>
      <c r="O113" s="82"/>
      <c r="P113" s="82"/>
      <c r="Q113" s="82"/>
      <c r="R113" s="82"/>
      <c r="S113" s="82"/>
      <c r="T113" s="82"/>
      <c r="U113" s="82"/>
      <c r="V113" s="82"/>
      <c r="W113" s="82"/>
      <c r="X113" s="82"/>
      <c r="Y113" s="82"/>
      <c r="Z113" s="82"/>
      <c r="AA113" s="82"/>
      <c r="AB113" s="82"/>
      <c r="AC113" s="82"/>
      <c r="AD113" s="82"/>
      <c r="AE113" s="82"/>
      <c r="AF113" s="82"/>
      <c r="AG113" s="82"/>
      <c r="AH113" s="82"/>
      <c r="AI113" s="82"/>
      <c r="AJ113" s="82"/>
      <c r="AK113" s="82"/>
      <c r="AL113" s="82"/>
      <c r="AM113" s="82"/>
      <c r="AN113" s="82"/>
      <c r="AO113" s="82"/>
      <c r="AP113" s="82"/>
      <c r="AQ113" s="82"/>
      <c r="AR113" s="82"/>
      <c r="AS113" s="82"/>
      <c r="AT113" s="82"/>
      <c r="AU113" s="82"/>
      <c r="AV113" s="82"/>
      <c r="AW113" s="82"/>
      <c r="AX113" s="82"/>
      <c r="AY113" s="82"/>
      <c r="AZ113" s="82"/>
      <c r="BA113" s="82"/>
      <c r="BB113" s="82"/>
      <c r="BC113" s="82"/>
      <c r="BD113" s="82"/>
      <c r="BE113" s="82"/>
      <c r="BF113" s="82"/>
      <c r="BG113" s="82"/>
      <c r="BH113" s="82"/>
      <c r="BI113" s="82"/>
      <c r="BJ113" s="82"/>
      <c r="BK113" s="82"/>
      <c r="BL113" s="82"/>
      <c r="BM113" s="82"/>
      <c r="BN113" s="82"/>
      <c r="BO113" s="82"/>
      <c r="BP113" s="82"/>
    </row>
    <row r="114" spans="2:68" s="74" customFormat="1" ht="18">
      <c r="B114" s="75" t="str">
        <f t="shared" si="4"/>
        <v>3.25</v>
      </c>
      <c r="E114" s="76">
        <v>43600</v>
      </c>
      <c r="F114" s="77">
        <v>43608</v>
      </c>
      <c r="G114" s="77"/>
      <c r="H114" s="78"/>
      <c r="I114" s="78"/>
      <c r="J114" s="79">
        <v>0</v>
      </c>
      <c r="K114" s="80">
        <f t="shared" si="5"/>
        <v>7</v>
      </c>
      <c r="L114" s="81"/>
      <c r="M114" s="82"/>
      <c r="N114" s="82"/>
      <c r="O114" s="82"/>
      <c r="P114" s="82"/>
      <c r="Q114" s="82"/>
      <c r="R114" s="82"/>
      <c r="S114" s="82"/>
      <c r="T114" s="82"/>
      <c r="U114" s="82"/>
      <c r="V114" s="82"/>
      <c r="W114" s="82"/>
      <c r="X114" s="82"/>
      <c r="Y114" s="82"/>
      <c r="Z114" s="82"/>
      <c r="AA114" s="82"/>
      <c r="AB114" s="82"/>
      <c r="AC114" s="82"/>
      <c r="AD114" s="82"/>
      <c r="AE114" s="82"/>
      <c r="AF114" s="82"/>
      <c r="AG114" s="82"/>
      <c r="AH114" s="82"/>
      <c r="AI114" s="82"/>
      <c r="AJ114" s="82"/>
      <c r="AK114" s="82"/>
      <c r="AL114" s="82"/>
      <c r="AM114" s="82"/>
      <c r="AN114" s="82"/>
      <c r="AO114" s="82"/>
      <c r="AP114" s="82"/>
      <c r="AQ114" s="82"/>
      <c r="AR114" s="82"/>
      <c r="AS114" s="82"/>
      <c r="AT114" s="82"/>
      <c r="AU114" s="82"/>
      <c r="AV114" s="82"/>
      <c r="AW114" s="82"/>
      <c r="AX114" s="82"/>
      <c r="AY114" s="82"/>
      <c r="AZ114" s="82"/>
      <c r="BA114" s="82"/>
      <c r="BB114" s="82"/>
      <c r="BC114" s="82"/>
      <c r="BD114" s="82"/>
      <c r="BE114" s="82"/>
      <c r="BF114" s="82"/>
      <c r="BG114" s="82"/>
      <c r="BH114" s="82"/>
      <c r="BI114" s="82"/>
      <c r="BJ114" s="82"/>
      <c r="BK114" s="82"/>
      <c r="BL114" s="82"/>
      <c r="BM114" s="82"/>
      <c r="BN114" s="82"/>
      <c r="BO114" s="82"/>
      <c r="BP114" s="82"/>
    </row>
    <row r="115" spans="2:68" s="74" customFormat="1" ht="18">
      <c r="B115" s="75" t="str">
        <f t="shared" si="4"/>
        <v>3.26</v>
      </c>
      <c r="E115" s="76">
        <v>43546</v>
      </c>
      <c r="F115" s="77">
        <v>43556</v>
      </c>
      <c r="G115" s="77"/>
      <c r="H115" s="78"/>
      <c r="I115" s="78"/>
      <c r="J115" s="79">
        <v>0</v>
      </c>
      <c r="K115" s="80">
        <f t="shared" si="5"/>
        <v>7</v>
      </c>
      <c r="L115" s="81"/>
      <c r="M115" s="82"/>
      <c r="N115" s="82"/>
      <c r="O115" s="82"/>
      <c r="P115" s="82"/>
      <c r="Q115" s="82"/>
      <c r="R115" s="82"/>
      <c r="S115" s="82"/>
      <c r="T115" s="82"/>
      <c r="U115" s="82"/>
      <c r="V115" s="82"/>
      <c r="W115" s="82"/>
      <c r="X115" s="82"/>
      <c r="Y115" s="82"/>
      <c r="Z115" s="82"/>
      <c r="AA115" s="82"/>
      <c r="AB115" s="82"/>
      <c r="AC115" s="82"/>
      <c r="AD115" s="82"/>
      <c r="AE115" s="82"/>
      <c r="AF115" s="82"/>
      <c r="AG115" s="82"/>
      <c r="AH115" s="82"/>
      <c r="AI115" s="82"/>
      <c r="AJ115" s="82"/>
      <c r="AK115" s="82"/>
      <c r="AL115" s="82"/>
      <c r="AM115" s="82"/>
      <c r="AN115" s="82"/>
      <c r="AO115" s="82"/>
      <c r="AP115" s="82"/>
      <c r="AQ115" s="82"/>
      <c r="AR115" s="82"/>
      <c r="AS115" s="82"/>
      <c r="AT115" s="82"/>
      <c r="AU115" s="82"/>
      <c r="AV115" s="82"/>
      <c r="AW115" s="82"/>
      <c r="AX115" s="82"/>
      <c r="AY115" s="82"/>
      <c r="AZ115" s="82"/>
      <c r="BA115" s="82"/>
      <c r="BB115" s="82"/>
      <c r="BC115" s="82"/>
      <c r="BD115" s="82"/>
      <c r="BE115" s="82"/>
      <c r="BF115" s="82"/>
      <c r="BG115" s="82"/>
      <c r="BH115" s="82"/>
      <c r="BI115" s="82"/>
      <c r="BJ115" s="82"/>
      <c r="BK115" s="82"/>
      <c r="BL115" s="82"/>
      <c r="BM115" s="82"/>
      <c r="BN115" s="82"/>
      <c r="BO115" s="82"/>
      <c r="BP115" s="82"/>
    </row>
    <row r="116" spans="2:68" s="74" customFormat="1" ht="18">
      <c r="B116" s="75" t="str">
        <f t="shared" si="4"/>
        <v>3.27</v>
      </c>
      <c r="E116" s="76">
        <v>43566</v>
      </c>
      <c r="F116" s="77">
        <v>43566</v>
      </c>
      <c r="G116" s="77"/>
      <c r="H116" s="78"/>
      <c r="I116" s="78"/>
      <c r="J116" s="79">
        <v>0</v>
      </c>
      <c r="K116" s="80">
        <f t="shared" si="5"/>
        <v>1</v>
      </c>
      <c r="L116" s="81"/>
      <c r="M116" s="82"/>
      <c r="N116" s="82"/>
      <c r="O116" s="82"/>
      <c r="P116" s="82"/>
      <c r="Q116" s="82"/>
      <c r="R116" s="82"/>
      <c r="S116" s="82"/>
      <c r="T116" s="82"/>
      <c r="U116" s="82"/>
      <c r="V116" s="82"/>
      <c r="W116" s="82"/>
      <c r="X116" s="82"/>
      <c r="Y116" s="82"/>
      <c r="Z116" s="82"/>
      <c r="AA116" s="82"/>
      <c r="AB116" s="82"/>
      <c r="AC116" s="82"/>
      <c r="AD116" s="82"/>
      <c r="AE116" s="82"/>
      <c r="AF116" s="82"/>
      <c r="AG116" s="82"/>
      <c r="AH116" s="82"/>
      <c r="AI116" s="82"/>
      <c r="AJ116" s="82"/>
      <c r="AK116" s="82"/>
      <c r="AL116" s="82"/>
      <c r="AM116" s="82"/>
      <c r="AN116" s="82"/>
      <c r="AO116" s="82"/>
      <c r="AP116" s="82"/>
      <c r="AQ116" s="82"/>
      <c r="AR116" s="82"/>
      <c r="AS116" s="82"/>
      <c r="AT116" s="82"/>
      <c r="AU116" s="82"/>
      <c r="AV116" s="82"/>
      <c r="AW116" s="82"/>
      <c r="AX116" s="82"/>
      <c r="AY116" s="82"/>
      <c r="AZ116" s="82"/>
      <c r="BA116" s="82"/>
      <c r="BB116" s="82"/>
      <c r="BC116" s="82"/>
      <c r="BD116" s="82"/>
      <c r="BE116" s="82"/>
      <c r="BF116" s="82"/>
      <c r="BG116" s="82"/>
      <c r="BH116" s="82"/>
      <c r="BI116" s="82"/>
      <c r="BJ116" s="82"/>
      <c r="BK116" s="82"/>
      <c r="BL116" s="82"/>
      <c r="BM116" s="82"/>
      <c r="BN116" s="82"/>
      <c r="BO116" s="82"/>
      <c r="BP116" s="82"/>
    </row>
    <row r="117" spans="2:68" s="74" customFormat="1" ht="18">
      <c r="B117" s="75" t="str">
        <f t="shared" si="4"/>
        <v>3.28</v>
      </c>
      <c r="E117" s="76">
        <v>43563</v>
      </c>
      <c r="F117" s="77">
        <v>43593</v>
      </c>
      <c r="G117" s="77"/>
      <c r="H117" s="78"/>
      <c r="I117" s="78"/>
      <c r="J117" s="79">
        <v>0</v>
      </c>
      <c r="K117" s="80">
        <f t="shared" si="5"/>
        <v>23</v>
      </c>
      <c r="L117" s="81"/>
      <c r="M117" s="82"/>
      <c r="N117" s="82"/>
      <c r="O117" s="82"/>
      <c r="P117" s="82"/>
      <c r="Q117" s="82"/>
      <c r="R117" s="82"/>
      <c r="S117" s="82"/>
      <c r="T117" s="82"/>
      <c r="U117" s="82"/>
      <c r="V117" s="82"/>
      <c r="W117" s="82"/>
      <c r="X117" s="82"/>
      <c r="Y117" s="82"/>
      <c r="Z117" s="82"/>
      <c r="AA117" s="82"/>
      <c r="AB117" s="82"/>
      <c r="AC117" s="82"/>
      <c r="AD117" s="82"/>
      <c r="AE117" s="82"/>
      <c r="AF117" s="82"/>
      <c r="AG117" s="82"/>
      <c r="AH117" s="82"/>
      <c r="AI117" s="82"/>
      <c r="AJ117" s="82"/>
      <c r="AK117" s="82"/>
      <c r="AL117" s="82"/>
      <c r="AM117" s="82"/>
      <c r="AN117" s="82"/>
      <c r="AO117" s="82"/>
      <c r="AP117" s="82"/>
      <c r="AQ117" s="82"/>
      <c r="AR117" s="82"/>
      <c r="AS117" s="82"/>
      <c r="AT117" s="82"/>
      <c r="AU117" s="82"/>
      <c r="AV117" s="82"/>
      <c r="AW117" s="82"/>
      <c r="AX117" s="82"/>
      <c r="AY117" s="82"/>
      <c r="AZ117" s="82"/>
      <c r="BA117" s="82"/>
      <c r="BB117" s="82"/>
      <c r="BC117" s="82"/>
      <c r="BD117" s="82"/>
      <c r="BE117" s="82"/>
      <c r="BF117" s="82"/>
      <c r="BG117" s="82"/>
      <c r="BH117" s="82"/>
      <c r="BI117" s="82"/>
      <c r="BJ117" s="82"/>
      <c r="BK117" s="82"/>
      <c r="BL117" s="82"/>
      <c r="BM117" s="82"/>
      <c r="BN117" s="82"/>
      <c r="BO117" s="82"/>
      <c r="BP117" s="82"/>
    </row>
    <row r="118" spans="2:68" s="74" customFormat="1" ht="18">
      <c r="B118" s="75" t="str">
        <f t="shared" si="4"/>
        <v>3.29</v>
      </c>
      <c r="E118" s="76">
        <v>43549</v>
      </c>
      <c r="F118" s="77">
        <v>43566</v>
      </c>
      <c r="G118" s="77"/>
      <c r="H118" s="78"/>
      <c r="I118" s="78"/>
      <c r="J118" s="79">
        <v>0</v>
      </c>
      <c r="K118" s="80">
        <f t="shared" si="5"/>
        <v>14</v>
      </c>
      <c r="L118" s="81"/>
      <c r="M118" s="82"/>
      <c r="N118" s="82"/>
      <c r="O118" s="82"/>
      <c r="P118" s="82"/>
      <c r="Q118" s="82"/>
      <c r="R118" s="82"/>
      <c r="S118" s="82"/>
      <c r="T118" s="82"/>
      <c r="U118" s="82"/>
      <c r="V118" s="82"/>
      <c r="W118" s="82"/>
      <c r="X118" s="82"/>
      <c r="Y118" s="82"/>
      <c r="Z118" s="82"/>
      <c r="AA118" s="82"/>
      <c r="AB118" s="82"/>
      <c r="AC118" s="82"/>
      <c r="AD118" s="82"/>
      <c r="AE118" s="82"/>
      <c r="AF118" s="82"/>
      <c r="AG118" s="82"/>
      <c r="AH118" s="82"/>
      <c r="AI118" s="82"/>
      <c r="AJ118" s="82"/>
      <c r="AK118" s="82"/>
      <c r="AL118" s="82"/>
      <c r="AM118" s="82"/>
      <c r="AN118" s="82"/>
      <c r="AO118" s="82"/>
      <c r="AP118" s="82"/>
      <c r="AQ118" s="82"/>
      <c r="AR118" s="82"/>
      <c r="AS118" s="82"/>
      <c r="AT118" s="82"/>
      <c r="AU118" s="82"/>
      <c r="AV118" s="82"/>
      <c r="AW118" s="82"/>
      <c r="AX118" s="82"/>
      <c r="AY118" s="82"/>
      <c r="AZ118" s="82"/>
      <c r="BA118" s="82"/>
      <c r="BB118" s="82"/>
      <c r="BC118" s="82"/>
      <c r="BD118" s="82"/>
      <c r="BE118" s="82"/>
      <c r="BF118" s="82"/>
      <c r="BG118" s="82"/>
      <c r="BH118" s="82"/>
      <c r="BI118" s="82"/>
      <c r="BJ118" s="82"/>
      <c r="BK118" s="82"/>
      <c r="BL118" s="82"/>
      <c r="BM118" s="82"/>
      <c r="BN118" s="82"/>
      <c r="BO118" s="82"/>
      <c r="BP118" s="82"/>
    </row>
    <row r="119" spans="2:68" s="74" customFormat="1" ht="18">
      <c r="B119" s="75" t="str">
        <f t="shared" si="4"/>
        <v>3.30</v>
      </c>
      <c r="E119" s="76">
        <v>43567</v>
      </c>
      <c r="F119" s="77">
        <v>43573</v>
      </c>
      <c r="G119" s="77"/>
      <c r="H119" s="78"/>
      <c r="I119" s="78"/>
      <c r="J119" s="79">
        <v>0</v>
      </c>
      <c r="K119" s="80">
        <f t="shared" si="5"/>
        <v>5</v>
      </c>
      <c r="L119" s="81"/>
      <c r="M119" s="82"/>
      <c r="N119" s="82"/>
      <c r="O119" s="82"/>
      <c r="P119" s="82"/>
      <c r="Q119" s="82"/>
      <c r="R119" s="82"/>
      <c r="S119" s="82"/>
      <c r="T119" s="82"/>
      <c r="U119" s="82"/>
      <c r="V119" s="82"/>
      <c r="W119" s="82"/>
      <c r="X119" s="82"/>
      <c r="Y119" s="82"/>
      <c r="Z119" s="82"/>
      <c r="AA119" s="82"/>
      <c r="AB119" s="82"/>
      <c r="AC119" s="82"/>
      <c r="AD119" s="82"/>
      <c r="AE119" s="82"/>
      <c r="AF119" s="82"/>
      <c r="AG119" s="82"/>
      <c r="AH119" s="82"/>
      <c r="AI119" s="82"/>
      <c r="AJ119" s="82"/>
      <c r="AK119" s="82"/>
      <c r="AL119" s="82"/>
      <c r="AM119" s="82"/>
      <c r="AN119" s="82"/>
      <c r="AO119" s="82"/>
      <c r="AP119" s="82"/>
      <c r="AQ119" s="82"/>
      <c r="AR119" s="82"/>
      <c r="AS119" s="82"/>
      <c r="AT119" s="82"/>
      <c r="AU119" s="82"/>
      <c r="AV119" s="82"/>
      <c r="AW119" s="82"/>
      <c r="AX119" s="82"/>
      <c r="AY119" s="82"/>
      <c r="AZ119" s="82"/>
      <c r="BA119" s="82"/>
      <c r="BB119" s="82"/>
      <c r="BC119" s="82"/>
      <c r="BD119" s="82"/>
      <c r="BE119" s="82"/>
      <c r="BF119" s="82"/>
      <c r="BG119" s="82"/>
      <c r="BH119" s="82"/>
      <c r="BI119" s="82"/>
      <c r="BJ119" s="82"/>
      <c r="BK119" s="82"/>
      <c r="BL119" s="82"/>
      <c r="BM119" s="82"/>
      <c r="BN119" s="82"/>
      <c r="BO119" s="82"/>
      <c r="BP119" s="82"/>
    </row>
    <row r="120" spans="2:68" s="74" customFormat="1" ht="18">
      <c r="B120" s="75" t="str">
        <f t="shared" si="4"/>
        <v>3.31</v>
      </c>
      <c r="E120" s="76">
        <v>43574</v>
      </c>
      <c r="F120" s="77">
        <v>43601</v>
      </c>
      <c r="G120" s="77"/>
      <c r="H120" s="78"/>
      <c r="I120" s="78"/>
      <c r="J120" s="79">
        <v>0</v>
      </c>
      <c r="K120" s="80">
        <f t="shared" si="5"/>
        <v>20</v>
      </c>
      <c r="L120" s="81"/>
      <c r="M120" s="82"/>
      <c r="N120" s="82"/>
      <c r="O120" s="82"/>
      <c r="P120" s="82"/>
      <c r="Q120" s="82"/>
      <c r="R120" s="82"/>
      <c r="S120" s="82"/>
      <c r="T120" s="82"/>
      <c r="U120" s="82"/>
      <c r="V120" s="82"/>
      <c r="W120" s="82"/>
      <c r="X120" s="82"/>
      <c r="Y120" s="82"/>
      <c r="Z120" s="82"/>
      <c r="AA120" s="82"/>
      <c r="AB120" s="82"/>
      <c r="AC120" s="82"/>
      <c r="AD120" s="82"/>
      <c r="AE120" s="82"/>
      <c r="AF120" s="82"/>
      <c r="AG120" s="82"/>
      <c r="AH120" s="82"/>
      <c r="AI120" s="82"/>
      <c r="AJ120" s="82"/>
      <c r="AK120" s="82"/>
      <c r="AL120" s="82"/>
      <c r="AM120" s="82"/>
      <c r="AN120" s="82"/>
      <c r="AO120" s="82"/>
      <c r="AP120" s="82"/>
      <c r="AQ120" s="82"/>
      <c r="AR120" s="82"/>
      <c r="AS120" s="82"/>
      <c r="AT120" s="82"/>
      <c r="AU120" s="82"/>
      <c r="AV120" s="82"/>
      <c r="AW120" s="82"/>
      <c r="AX120" s="82"/>
      <c r="AY120" s="82"/>
      <c r="AZ120" s="82"/>
      <c r="BA120" s="82"/>
      <c r="BB120" s="82"/>
      <c r="BC120" s="82"/>
      <c r="BD120" s="82"/>
      <c r="BE120" s="82"/>
      <c r="BF120" s="82"/>
      <c r="BG120" s="82"/>
      <c r="BH120" s="82"/>
      <c r="BI120" s="82"/>
      <c r="BJ120" s="82"/>
      <c r="BK120" s="82"/>
      <c r="BL120" s="82"/>
      <c r="BM120" s="82"/>
      <c r="BN120" s="82"/>
      <c r="BO120" s="82"/>
      <c r="BP120" s="82"/>
    </row>
    <row r="121" spans="2:68" s="74" customFormat="1" ht="18">
      <c r="B121" s="75" t="str">
        <f t="shared" si="4"/>
        <v>3.32</v>
      </c>
      <c r="E121" s="76">
        <v>43602</v>
      </c>
      <c r="F121" s="77">
        <v>43608</v>
      </c>
      <c r="G121" s="77"/>
      <c r="H121" s="78"/>
      <c r="I121" s="78"/>
      <c r="J121" s="79">
        <v>0</v>
      </c>
      <c r="K121" s="80">
        <f t="shared" si="5"/>
        <v>5</v>
      </c>
      <c r="L121" s="81"/>
      <c r="M121" s="82"/>
      <c r="N121" s="82"/>
      <c r="O121" s="82"/>
      <c r="P121" s="82"/>
      <c r="Q121" s="82"/>
      <c r="R121" s="82"/>
      <c r="S121" s="82"/>
      <c r="T121" s="82"/>
      <c r="U121" s="82"/>
      <c r="V121" s="82"/>
      <c r="W121" s="82"/>
      <c r="X121" s="82"/>
      <c r="Y121" s="82"/>
      <c r="Z121" s="82"/>
      <c r="AA121" s="82"/>
      <c r="AB121" s="82"/>
      <c r="AC121" s="82"/>
      <c r="AD121" s="82"/>
      <c r="AE121" s="82"/>
      <c r="AF121" s="82"/>
      <c r="AG121" s="82"/>
      <c r="AH121" s="82"/>
      <c r="AI121" s="82"/>
      <c r="AJ121" s="82"/>
      <c r="AK121" s="82"/>
      <c r="AL121" s="82"/>
      <c r="AM121" s="82"/>
      <c r="AN121" s="82"/>
      <c r="AO121" s="82"/>
      <c r="AP121" s="82"/>
      <c r="AQ121" s="82"/>
      <c r="AR121" s="82"/>
      <c r="AS121" s="82"/>
      <c r="AT121" s="82"/>
      <c r="AU121" s="82"/>
      <c r="AV121" s="82"/>
      <c r="AW121" s="82"/>
      <c r="AX121" s="82"/>
      <c r="AY121" s="82"/>
      <c r="AZ121" s="82"/>
      <c r="BA121" s="82"/>
      <c r="BB121" s="82"/>
      <c r="BC121" s="82"/>
      <c r="BD121" s="82"/>
      <c r="BE121" s="82"/>
      <c r="BF121" s="82"/>
      <c r="BG121" s="82"/>
      <c r="BH121" s="82"/>
      <c r="BI121" s="82"/>
      <c r="BJ121" s="82"/>
      <c r="BK121" s="82"/>
      <c r="BL121" s="82"/>
      <c r="BM121" s="82"/>
      <c r="BN121" s="82"/>
      <c r="BO121" s="82"/>
      <c r="BP121" s="82"/>
    </row>
    <row r="122" spans="2:68" s="74" customFormat="1" ht="18">
      <c r="B122" s="75" t="str">
        <f t="shared" si="4"/>
        <v>3.33</v>
      </c>
      <c r="E122" s="76">
        <v>43594</v>
      </c>
      <c r="F122" s="77">
        <v>43608</v>
      </c>
      <c r="G122" s="77"/>
      <c r="H122" s="78"/>
      <c r="I122" s="78"/>
      <c r="J122" s="79">
        <v>0</v>
      </c>
      <c r="K122" s="80">
        <f t="shared" si="5"/>
        <v>11</v>
      </c>
      <c r="L122" s="81"/>
      <c r="M122" s="82"/>
      <c r="N122" s="82"/>
      <c r="O122" s="82"/>
      <c r="P122" s="82"/>
      <c r="Q122" s="82"/>
      <c r="R122" s="82"/>
      <c r="S122" s="82"/>
      <c r="T122" s="82"/>
      <c r="U122" s="82"/>
      <c r="V122" s="82"/>
      <c r="W122" s="82"/>
      <c r="X122" s="82"/>
      <c r="Y122" s="82"/>
      <c r="Z122" s="82"/>
      <c r="AA122" s="82"/>
      <c r="AB122" s="82"/>
      <c r="AC122" s="82"/>
      <c r="AD122" s="82"/>
      <c r="AE122" s="82"/>
      <c r="AF122" s="82"/>
      <c r="AG122" s="82"/>
      <c r="AH122" s="82"/>
      <c r="AI122" s="82"/>
      <c r="AJ122" s="82"/>
      <c r="AK122" s="82"/>
      <c r="AL122" s="82"/>
      <c r="AM122" s="82"/>
      <c r="AN122" s="82"/>
      <c r="AO122" s="82"/>
      <c r="AP122" s="82"/>
      <c r="AQ122" s="82"/>
      <c r="AR122" s="82"/>
      <c r="AS122" s="82"/>
      <c r="AT122" s="82"/>
      <c r="AU122" s="82"/>
      <c r="AV122" s="82"/>
      <c r="AW122" s="82"/>
      <c r="AX122" s="82"/>
      <c r="AY122" s="82"/>
      <c r="AZ122" s="82"/>
      <c r="BA122" s="82"/>
      <c r="BB122" s="82"/>
      <c r="BC122" s="82"/>
      <c r="BD122" s="82"/>
      <c r="BE122" s="82"/>
      <c r="BF122" s="82"/>
      <c r="BG122" s="82"/>
      <c r="BH122" s="82"/>
      <c r="BI122" s="82"/>
      <c r="BJ122" s="82"/>
      <c r="BK122" s="82"/>
      <c r="BL122" s="82"/>
      <c r="BM122" s="82"/>
      <c r="BN122" s="82"/>
      <c r="BO122" s="82"/>
      <c r="BP122" s="82"/>
    </row>
    <row r="123" spans="2:68" s="74" customFormat="1" ht="18">
      <c r="B123" s="75" t="str">
        <f t="shared" si="4"/>
        <v>3.34</v>
      </c>
      <c r="E123" s="76">
        <v>43609</v>
      </c>
      <c r="F123" s="77">
        <v>43629</v>
      </c>
      <c r="G123" s="77"/>
      <c r="H123" s="78"/>
      <c r="I123" s="78"/>
      <c r="J123" s="79">
        <v>0</v>
      </c>
      <c r="K123" s="80">
        <f t="shared" si="5"/>
        <v>15</v>
      </c>
      <c r="L123" s="81"/>
      <c r="M123" s="82"/>
      <c r="N123" s="82"/>
      <c r="O123" s="82"/>
      <c r="P123" s="82"/>
      <c r="Q123" s="82"/>
      <c r="R123" s="82"/>
      <c r="S123" s="82"/>
      <c r="T123" s="82"/>
      <c r="U123" s="82"/>
      <c r="V123" s="82"/>
      <c r="W123" s="82"/>
      <c r="X123" s="82"/>
      <c r="Y123" s="82"/>
      <c r="Z123" s="82"/>
      <c r="AA123" s="82"/>
      <c r="AB123" s="82"/>
      <c r="AC123" s="82"/>
      <c r="AD123" s="82"/>
      <c r="AE123" s="82"/>
      <c r="AF123" s="82"/>
      <c r="AG123" s="82"/>
      <c r="AH123" s="82"/>
      <c r="AI123" s="82"/>
      <c r="AJ123" s="82"/>
      <c r="AK123" s="82"/>
      <c r="AL123" s="82"/>
      <c r="AM123" s="82"/>
      <c r="AN123" s="82"/>
      <c r="AO123" s="82"/>
      <c r="AP123" s="82"/>
      <c r="AQ123" s="82"/>
      <c r="AR123" s="82"/>
      <c r="AS123" s="82"/>
      <c r="AT123" s="82"/>
      <c r="AU123" s="82"/>
      <c r="AV123" s="82"/>
      <c r="AW123" s="82"/>
      <c r="AX123" s="82"/>
      <c r="AY123" s="82"/>
      <c r="AZ123" s="82"/>
      <c r="BA123" s="82"/>
      <c r="BB123" s="82"/>
      <c r="BC123" s="82"/>
      <c r="BD123" s="82"/>
      <c r="BE123" s="82"/>
      <c r="BF123" s="82"/>
      <c r="BG123" s="82"/>
      <c r="BH123" s="82"/>
      <c r="BI123" s="82"/>
      <c r="BJ123" s="82"/>
      <c r="BK123" s="82"/>
      <c r="BL123" s="82"/>
      <c r="BM123" s="82"/>
      <c r="BN123" s="82"/>
      <c r="BO123" s="82"/>
      <c r="BP123" s="82"/>
    </row>
    <row r="124" spans="2:68" s="74" customFormat="1" ht="18">
      <c r="B124" s="75" t="str">
        <f t="shared" si="4"/>
        <v>3.35</v>
      </c>
      <c r="E124" s="76">
        <v>43630</v>
      </c>
      <c r="F124" s="77">
        <v>43636</v>
      </c>
      <c r="G124" s="77"/>
      <c r="H124" s="78"/>
      <c r="I124" s="78"/>
      <c r="J124" s="79">
        <v>0</v>
      </c>
      <c r="K124" s="80">
        <f t="shared" si="5"/>
        <v>5</v>
      </c>
      <c r="L124" s="81"/>
      <c r="M124" s="82"/>
      <c r="N124" s="82"/>
      <c r="O124" s="82"/>
      <c r="P124" s="82"/>
      <c r="Q124" s="82"/>
      <c r="R124" s="82"/>
      <c r="S124" s="82"/>
      <c r="T124" s="82"/>
      <c r="U124" s="82"/>
      <c r="V124" s="82"/>
      <c r="W124" s="82"/>
      <c r="X124" s="82"/>
      <c r="Y124" s="82"/>
      <c r="Z124" s="82"/>
      <c r="AA124" s="82"/>
      <c r="AB124" s="82"/>
      <c r="AC124" s="82"/>
      <c r="AD124" s="82"/>
      <c r="AE124" s="82"/>
      <c r="AF124" s="82"/>
      <c r="AG124" s="82"/>
      <c r="AH124" s="82"/>
      <c r="AI124" s="82"/>
      <c r="AJ124" s="82"/>
      <c r="AK124" s="82"/>
      <c r="AL124" s="82"/>
      <c r="AM124" s="82"/>
      <c r="AN124" s="82"/>
      <c r="AO124" s="82"/>
      <c r="AP124" s="82"/>
      <c r="AQ124" s="82"/>
      <c r="AR124" s="82"/>
      <c r="AS124" s="82"/>
      <c r="AT124" s="82"/>
      <c r="AU124" s="82"/>
      <c r="AV124" s="82"/>
      <c r="AW124" s="82"/>
      <c r="AX124" s="82"/>
      <c r="AY124" s="82"/>
      <c r="AZ124" s="82"/>
      <c r="BA124" s="82"/>
      <c r="BB124" s="82"/>
      <c r="BC124" s="82"/>
      <c r="BD124" s="82"/>
      <c r="BE124" s="82"/>
      <c r="BF124" s="82"/>
      <c r="BG124" s="82"/>
      <c r="BH124" s="82"/>
      <c r="BI124" s="82"/>
      <c r="BJ124" s="82"/>
      <c r="BK124" s="82"/>
      <c r="BL124" s="82"/>
      <c r="BM124" s="82"/>
      <c r="BN124" s="82"/>
      <c r="BO124" s="82"/>
      <c r="BP124" s="82"/>
    </row>
    <row r="125" spans="2:68" s="74" customFormat="1" ht="18">
      <c r="B125" s="75" t="str">
        <f t="shared" si="4"/>
        <v>3.36</v>
      </c>
      <c r="E125" s="76">
        <v>43636</v>
      </c>
      <c r="F125" s="77">
        <v>43677</v>
      </c>
      <c r="G125" s="77"/>
      <c r="H125" s="78"/>
      <c r="I125" s="78"/>
      <c r="J125" s="79">
        <v>0</v>
      </c>
      <c r="K125" s="80">
        <f t="shared" si="5"/>
        <v>30</v>
      </c>
      <c r="L125" s="81"/>
      <c r="M125" s="82"/>
      <c r="N125" s="82"/>
      <c r="O125" s="82"/>
      <c r="P125" s="82"/>
      <c r="Q125" s="82"/>
      <c r="R125" s="82"/>
      <c r="S125" s="82"/>
      <c r="T125" s="82"/>
      <c r="U125" s="82"/>
      <c r="V125" s="82"/>
      <c r="W125" s="82"/>
      <c r="X125" s="82"/>
      <c r="Y125" s="82"/>
      <c r="Z125" s="82"/>
      <c r="AA125" s="82"/>
      <c r="AB125" s="82"/>
      <c r="AC125" s="82"/>
      <c r="AD125" s="82"/>
      <c r="AE125" s="82"/>
      <c r="AF125" s="82"/>
      <c r="AG125" s="82"/>
      <c r="AH125" s="82"/>
      <c r="AI125" s="82"/>
      <c r="AJ125" s="82"/>
      <c r="AK125" s="82"/>
      <c r="AL125" s="82"/>
      <c r="AM125" s="82"/>
      <c r="AN125" s="82"/>
      <c r="AO125" s="82"/>
      <c r="AP125" s="82"/>
      <c r="AQ125" s="82"/>
      <c r="AR125" s="82"/>
      <c r="AS125" s="82"/>
      <c r="AT125" s="82"/>
      <c r="AU125" s="82"/>
      <c r="AV125" s="82"/>
      <c r="AW125" s="82"/>
      <c r="AX125" s="82"/>
      <c r="AY125" s="82"/>
      <c r="AZ125" s="82"/>
      <c r="BA125" s="82"/>
      <c r="BB125" s="82"/>
      <c r="BC125" s="82"/>
      <c r="BD125" s="82"/>
      <c r="BE125" s="82"/>
      <c r="BF125" s="82"/>
      <c r="BG125" s="82"/>
      <c r="BH125" s="82"/>
      <c r="BI125" s="82"/>
      <c r="BJ125" s="82"/>
      <c r="BK125" s="82"/>
      <c r="BL125" s="82"/>
      <c r="BM125" s="82"/>
      <c r="BN125" s="82"/>
      <c r="BO125" s="82"/>
      <c r="BP125" s="82"/>
    </row>
    <row r="126" spans="2:68" s="74" customFormat="1" ht="18">
      <c r="B126" s="75" t="str">
        <f t="shared" si="4"/>
        <v>3.37</v>
      </c>
      <c r="E126" s="76">
        <v>43591</v>
      </c>
      <c r="F126" s="77">
        <v>43595</v>
      </c>
      <c r="G126" s="77"/>
      <c r="H126" s="78"/>
      <c r="I126" s="78"/>
      <c r="J126" s="79">
        <v>0</v>
      </c>
      <c r="K126" s="80">
        <f t="shared" si="5"/>
        <v>5</v>
      </c>
      <c r="L126" s="81"/>
      <c r="M126" s="82"/>
      <c r="N126" s="82"/>
      <c r="O126" s="82"/>
      <c r="P126" s="82"/>
      <c r="Q126" s="82"/>
      <c r="R126" s="82"/>
      <c r="S126" s="82"/>
      <c r="T126" s="82"/>
      <c r="U126" s="82"/>
      <c r="V126" s="82"/>
      <c r="W126" s="82"/>
      <c r="X126" s="82"/>
      <c r="Y126" s="82"/>
      <c r="Z126" s="82"/>
      <c r="AA126" s="82"/>
      <c r="AB126" s="82"/>
      <c r="AC126" s="82"/>
      <c r="AD126" s="82"/>
      <c r="AE126" s="82"/>
      <c r="AF126" s="82"/>
      <c r="AG126" s="82"/>
      <c r="AH126" s="82"/>
      <c r="AI126" s="82"/>
      <c r="AJ126" s="82"/>
      <c r="AK126" s="82"/>
      <c r="AL126" s="82"/>
      <c r="AM126" s="82"/>
      <c r="AN126" s="82"/>
      <c r="AO126" s="82"/>
      <c r="AP126" s="82"/>
      <c r="AQ126" s="82"/>
      <c r="AR126" s="82"/>
      <c r="AS126" s="82"/>
      <c r="AT126" s="82"/>
      <c r="AU126" s="82"/>
      <c r="AV126" s="82"/>
      <c r="AW126" s="82"/>
      <c r="AX126" s="82"/>
      <c r="AY126" s="82"/>
      <c r="AZ126" s="82"/>
      <c r="BA126" s="82"/>
      <c r="BB126" s="82"/>
      <c r="BC126" s="82"/>
      <c r="BD126" s="82"/>
      <c r="BE126" s="82"/>
      <c r="BF126" s="82"/>
      <c r="BG126" s="82"/>
      <c r="BH126" s="82"/>
      <c r="BI126" s="82"/>
      <c r="BJ126" s="82"/>
      <c r="BK126" s="82"/>
      <c r="BL126" s="82"/>
      <c r="BM126" s="82"/>
      <c r="BN126" s="82"/>
      <c r="BO126" s="82"/>
      <c r="BP126" s="82"/>
    </row>
    <row r="127" spans="2:68" s="74" customFormat="1" ht="18">
      <c r="B127" s="75" t="str">
        <f t="shared" si="4"/>
        <v>3.38</v>
      </c>
      <c r="E127" s="76">
        <v>43598</v>
      </c>
      <c r="F127" s="77">
        <v>43672</v>
      </c>
      <c r="G127" s="77"/>
      <c r="H127" s="78"/>
      <c r="I127" s="78"/>
      <c r="J127" s="79">
        <v>0</v>
      </c>
      <c r="K127" s="80">
        <f t="shared" si="5"/>
        <v>55</v>
      </c>
      <c r="L127" s="81"/>
      <c r="M127" s="82"/>
      <c r="N127" s="82"/>
      <c r="O127" s="82"/>
      <c r="P127" s="82"/>
      <c r="Q127" s="82"/>
      <c r="R127" s="82"/>
      <c r="S127" s="82"/>
      <c r="T127" s="82"/>
      <c r="U127" s="82"/>
      <c r="V127" s="82"/>
      <c r="W127" s="82"/>
      <c r="X127" s="82"/>
      <c r="Y127" s="82"/>
      <c r="Z127" s="82"/>
      <c r="AA127" s="82"/>
      <c r="AB127" s="82"/>
      <c r="AC127" s="82"/>
      <c r="AD127" s="82"/>
      <c r="AE127" s="82"/>
      <c r="AF127" s="82"/>
      <c r="AG127" s="82"/>
      <c r="AH127" s="82"/>
      <c r="AI127" s="82"/>
      <c r="AJ127" s="82"/>
      <c r="AK127" s="82"/>
      <c r="AL127" s="82"/>
      <c r="AM127" s="82"/>
      <c r="AN127" s="82"/>
      <c r="AO127" s="82"/>
      <c r="AP127" s="82"/>
      <c r="AQ127" s="82"/>
      <c r="AR127" s="82"/>
      <c r="AS127" s="82"/>
      <c r="AT127" s="82"/>
      <c r="AU127" s="82"/>
      <c r="AV127" s="82"/>
      <c r="AW127" s="82"/>
      <c r="AX127" s="82"/>
      <c r="AY127" s="82"/>
      <c r="AZ127" s="82"/>
      <c r="BA127" s="82"/>
      <c r="BB127" s="82"/>
      <c r="BC127" s="82"/>
      <c r="BD127" s="82"/>
      <c r="BE127" s="82"/>
      <c r="BF127" s="82"/>
      <c r="BG127" s="82"/>
      <c r="BH127" s="82"/>
      <c r="BI127" s="82"/>
      <c r="BJ127" s="82"/>
      <c r="BK127" s="82"/>
      <c r="BL127" s="82"/>
      <c r="BM127" s="82"/>
      <c r="BN127" s="82"/>
      <c r="BO127" s="82"/>
      <c r="BP127" s="82"/>
    </row>
    <row r="128" spans="2:68" s="74" customFormat="1" ht="18">
      <c r="B128" s="75" t="str">
        <f t="shared" si="4"/>
        <v>3.39</v>
      </c>
      <c r="E128" s="76">
        <v>43678</v>
      </c>
      <c r="F128" s="77">
        <v>43698</v>
      </c>
      <c r="G128" s="77"/>
      <c r="H128" s="78"/>
      <c r="I128" s="78"/>
      <c r="J128" s="79">
        <v>0</v>
      </c>
      <c r="K128" s="80">
        <f t="shared" si="5"/>
        <v>15</v>
      </c>
      <c r="L128" s="81"/>
      <c r="M128" s="82"/>
      <c r="N128" s="82"/>
      <c r="O128" s="82"/>
      <c r="P128" s="82"/>
      <c r="Q128" s="82"/>
      <c r="R128" s="82"/>
      <c r="S128" s="82"/>
      <c r="T128" s="82"/>
      <c r="U128" s="82"/>
      <c r="V128" s="82"/>
      <c r="W128" s="82"/>
      <c r="X128" s="82"/>
      <c r="Y128" s="82"/>
      <c r="Z128" s="82"/>
      <c r="AA128" s="82"/>
      <c r="AB128" s="82"/>
      <c r="AC128" s="82"/>
      <c r="AD128" s="82"/>
      <c r="AE128" s="82"/>
      <c r="AF128" s="82"/>
      <c r="AG128" s="82"/>
      <c r="AH128" s="82"/>
      <c r="AI128" s="82"/>
      <c r="AJ128" s="82"/>
      <c r="AK128" s="82"/>
      <c r="AL128" s="82"/>
      <c r="AM128" s="82"/>
      <c r="AN128" s="82"/>
      <c r="AO128" s="82"/>
      <c r="AP128" s="82"/>
      <c r="AQ128" s="82"/>
      <c r="AR128" s="82"/>
      <c r="AS128" s="82"/>
      <c r="AT128" s="82"/>
      <c r="AU128" s="82"/>
      <c r="AV128" s="82"/>
      <c r="AW128" s="82"/>
      <c r="AX128" s="82"/>
      <c r="AY128" s="82"/>
      <c r="AZ128" s="82"/>
      <c r="BA128" s="82"/>
      <c r="BB128" s="82"/>
      <c r="BC128" s="82"/>
      <c r="BD128" s="82"/>
      <c r="BE128" s="82"/>
      <c r="BF128" s="82"/>
      <c r="BG128" s="82"/>
      <c r="BH128" s="82"/>
      <c r="BI128" s="82"/>
      <c r="BJ128" s="82"/>
      <c r="BK128" s="82"/>
      <c r="BL128" s="82"/>
      <c r="BM128" s="82"/>
      <c r="BN128" s="82"/>
      <c r="BO128" s="82"/>
      <c r="BP128" s="82"/>
    </row>
    <row r="129" spans="1:68" s="74" customFormat="1" ht="18">
      <c r="B129" s="75" t="str">
        <f t="shared" si="4"/>
        <v>3.40</v>
      </c>
      <c r="E129" s="76">
        <v>43626</v>
      </c>
      <c r="F129" s="77">
        <v>43630</v>
      </c>
      <c r="G129" s="77"/>
      <c r="H129" s="78"/>
      <c r="I129" s="78"/>
      <c r="J129" s="79">
        <v>0</v>
      </c>
      <c r="K129" s="80">
        <f t="shared" si="5"/>
        <v>5</v>
      </c>
      <c r="L129" s="81"/>
      <c r="M129" s="82"/>
      <c r="N129" s="82"/>
      <c r="O129" s="82"/>
      <c r="P129" s="82"/>
      <c r="Q129" s="82"/>
      <c r="R129" s="82"/>
      <c r="S129" s="82"/>
      <c r="T129" s="82"/>
      <c r="U129" s="82"/>
      <c r="V129" s="82"/>
      <c r="W129" s="82"/>
      <c r="X129" s="82"/>
      <c r="Y129" s="82"/>
      <c r="Z129" s="82"/>
      <c r="AA129" s="82"/>
      <c r="AB129" s="82"/>
      <c r="AC129" s="82"/>
      <c r="AD129" s="82"/>
      <c r="AE129" s="82"/>
      <c r="AF129" s="82"/>
      <c r="AG129" s="82"/>
      <c r="AH129" s="82"/>
      <c r="AI129" s="82"/>
      <c r="AJ129" s="82"/>
      <c r="AK129" s="82"/>
      <c r="AL129" s="82"/>
      <c r="AM129" s="82"/>
      <c r="AN129" s="82"/>
      <c r="AO129" s="82"/>
      <c r="AP129" s="82"/>
      <c r="AQ129" s="82"/>
      <c r="AR129" s="82"/>
      <c r="AS129" s="82"/>
      <c r="AT129" s="82"/>
      <c r="AU129" s="82"/>
      <c r="AV129" s="82"/>
      <c r="AW129" s="82"/>
      <c r="AX129" s="82"/>
      <c r="AY129" s="82"/>
      <c r="AZ129" s="82"/>
      <c r="BA129" s="82"/>
      <c r="BB129" s="82"/>
      <c r="BC129" s="82"/>
      <c r="BD129" s="82"/>
      <c r="BE129" s="82"/>
      <c r="BF129" s="82"/>
      <c r="BG129" s="82"/>
      <c r="BH129" s="82"/>
      <c r="BI129" s="82"/>
      <c r="BJ129" s="82"/>
      <c r="BK129" s="82"/>
      <c r="BL129" s="82"/>
      <c r="BM129" s="82"/>
      <c r="BN129" s="82"/>
      <c r="BO129" s="82"/>
      <c r="BP129" s="82"/>
    </row>
    <row r="130" spans="1:68" s="74" customFormat="1" ht="18">
      <c r="B130" s="75" t="str">
        <f t="shared" si="4"/>
        <v>3.41</v>
      </c>
      <c r="E130" s="76">
        <v>43633</v>
      </c>
      <c r="F130" s="77">
        <v>43665</v>
      </c>
      <c r="G130" s="77"/>
      <c r="H130" s="78"/>
      <c r="I130" s="78"/>
      <c r="J130" s="79">
        <v>0</v>
      </c>
      <c r="K130" s="80">
        <f t="shared" si="5"/>
        <v>25</v>
      </c>
      <c r="L130" s="81"/>
      <c r="M130" s="82"/>
      <c r="N130" s="82"/>
      <c r="O130" s="82"/>
      <c r="P130" s="82"/>
      <c r="Q130" s="82"/>
      <c r="R130" s="82"/>
      <c r="S130" s="82"/>
      <c r="T130" s="82"/>
      <c r="U130" s="82"/>
      <c r="V130" s="82"/>
      <c r="W130" s="82"/>
      <c r="X130" s="82"/>
      <c r="Y130" s="82"/>
      <c r="Z130" s="82"/>
      <c r="AA130" s="82"/>
      <c r="AB130" s="82"/>
      <c r="AC130" s="82"/>
      <c r="AD130" s="82"/>
      <c r="AE130" s="82"/>
      <c r="AF130" s="82"/>
      <c r="AG130" s="82"/>
      <c r="AH130" s="82"/>
      <c r="AI130" s="82"/>
      <c r="AJ130" s="82"/>
      <c r="AK130" s="82"/>
      <c r="AL130" s="82"/>
      <c r="AM130" s="82"/>
      <c r="AN130" s="82"/>
      <c r="AO130" s="82"/>
      <c r="AP130" s="82"/>
      <c r="AQ130" s="82"/>
      <c r="AR130" s="82"/>
      <c r="AS130" s="82"/>
      <c r="AT130" s="82"/>
      <c r="AU130" s="82"/>
      <c r="AV130" s="82"/>
      <c r="AW130" s="82"/>
      <c r="AX130" s="82"/>
      <c r="AY130" s="82"/>
      <c r="AZ130" s="82"/>
      <c r="BA130" s="82"/>
      <c r="BB130" s="82"/>
      <c r="BC130" s="82"/>
      <c r="BD130" s="82"/>
      <c r="BE130" s="82"/>
      <c r="BF130" s="82"/>
      <c r="BG130" s="82"/>
      <c r="BH130" s="82"/>
      <c r="BI130" s="82"/>
      <c r="BJ130" s="82"/>
      <c r="BK130" s="82"/>
      <c r="BL130" s="82"/>
      <c r="BM130" s="82"/>
      <c r="BN130" s="82"/>
      <c r="BO130" s="82"/>
      <c r="BP130" s="82"/>
    </row>
    <row r="131" spans="1:68" s="74" customFormat="1" ht="18">
      <c r="B131" s="75" t="str">
        <f t="shared" si="4"/>
        <v>3.42</v>
      </c>
      <c r="E131" s="76">
        <v>43668</v>
      </c>
      <c r="F131" s="77">
        <v>43682</v>
      </c>
      <c r="G131" s="77"/>
      <c r="H131" s="78"/>
      <c r="I131" s="78"/>
      <c r="J131" s="79">
        <v>0</v>
      </c>
      <c r="K131" s="80">
        <f t="shared" si="5"/>
        <v>11</v>
      </c>
      <c r="L131" s="81"/>
      <c r="M131" s="82"/>
      <c r="N131" s="82"/>
      <c r="O131" s="82"/>
      <c r="P131" s="82"/>
      <c r="Q131" s="82"/>
      <c r="R131" s="82"/>
      <c r="S131" s="82"/>
      <c r="T131" s="82"/>
      <c r="U131" s="82"/>
      <c r="V131" s="82"/>
      <c r="W131" s="82"/>
      <c r="X131" s="82"/>
      <c r="Y131" s="82"/>
      <c r="Z131" s="82"/>
      <c r="AA131" s="82"/>
      <c r="AB131" s="82"/>
      <c r="AC131" s="82"/>
      <c r="AD131" s="82"/>
      <c r="AE131" s="82"/>
      <c r="AF131" s="82"/>
      <c r="AG131" s="82"/>
      <c r="AH131" s="82"/>
      <c r="AI131" s="82"/>
      <c r="AJ131" s="82"/>
      <c r="AK131" s="82"/>
      <c r="AL131" s="82"/>
      <c r="AM131" s="82"/>
      <c r="AN131" s="82"/>
      <c r="AO131" s="82"/>
      <c r="AP131" s="82"/>
      <c r="AQ131" s="82"/>
      <c r="AR131" s="82"/>
      <c r="AS131" s="82"/>
      <c r="AT131" s="82"/>
      <c r="AU131" s="82"/>
      <c r="AV131" s="82"/>
      <c r="AW131" s="82"/>
      <c r="AX131" s="82"/>
      <c r="AY131" s="82"/>
      <c r="AZ131" s="82"/>
      <c r="BA131" s="82"/>
      <c r="BB131" s="82"/>
      <c r="BC131" s="82"/>
      <c r="BD131" s="82"/>
      <c r="BE131" s="82"/>
      <c r="BF131" s="82"/>
      <c r="BG131" s="82"/>
      <c r="BH131" s="82"/>
      <c r="BI131" s="82"/>
      <c r="BJ131" s="82"/>
      <c r="BK131" s="82"/>
      <c r="BL131" s="82"/>
      <c r="BM131" s="82"/>
      <c r="BN131" s="82"/>
      <c r="BO131" s="82"/>
      <c r="BP131" s="82"/>
    </row>
    <row r="132" spans="1:68" s="74" customFormat="1" ht="18">
      <c r="B132" s="75" t="str">
        <f t="shared" si="4"/>
        <v>3.43</v>
      </c>
      <c r="E132" s="76">
        <v>43696</v>
      </c>
      <c r="F132" s="77">
        <v>43707</v>
      </c>
      <c r="G132" s="77"/>
      <c r="H132" s="78"/>
      <c r="I132" s="78"/>
      <c r="J132" s="79">
        <v>0</v>
      </c>
      <c r="K132" s="80">
        <f t="shared" si="5"/>
        <v>10</v>
      </c>
      <c r="L132" s="81"/>
      <c r="M132" s="82"/>
      <c r="N132" s="82"/>
      <c r="O132" s="82"/>
      <c r="P132" s="82"/>
      <c r="Q132" s="82"/>
      <c r="R132" s="82"/>
      <c r="S132" s="82"/>
      <c r="T132" s="82"/>
      <c r="U132" s="82"/>
      <c r="V132" s="82"/>
      <c r="W132" s="82"/>
      <c r="X132" s="82"/>
      <c r="Y132" s="82"/>
      <c r="Z132" s="82"/>
      <c r="AA132" s="82"/>
      <c r="AB132" s="82"/>
      <c r="AC132" s="82"/>
      <c r="AD132" s="82"/>
      <c r="AE132" s="82"/>
      <c r="AF132" s="82"/>
      <c r="AG132" s="82"/>
      <c r="AH132" s="82"/>
      <c r="AI132" s="82"/>
      <c r="AJ132" s="82"/>
      <c r="AK132" s="82"/>
      <c r="AL132" s="82"/>
      <c r="AM132" s="82"/>
      <c r="AN132" s="82"/>
      <c r="AO132" s="82"/>
      <c r="AP132" s="82"/>
      <c r="AQ132" s="82"/>
      <c r="AR132" s="82"/>
      <c r="AS132" s="82"/>
      <c r="AT132" s="82"/>
      <c r="AU132" s="82"/>
      <c r="AV132" s="82"/>
      <c r="AW132" s="82"/>
      <c r="AX132" s="82"/>
      <c r="AY132" s="82"/>
      <c r="AZ132" s="82"/>
      <c r="BA132" s="82"/>
      <c r="BB132" s="82"/>
      <c r="BC132" s="82"/>
      <c r="BD132" s="82"/>
      <c r="BE132" s="82"/>
      <c r="BF132" s="82"/>
      <c r="BG132" s="82"/>
      <c r="BH132" s="82"/>
      <c r="BI132" s="82"/>
      <c r="BJ132" s="82"/>
      <c r="BK132" s="82"/>
      <c r="BL132" s="82"/>
      <c r="BM132" s="82"/>
      <c r="BN132" s="82"/>
      <c r="BO132" s="82"/>
      <c r="BP132" s="82"/>
    </row>
    <row r="133" spans="1:68" s="74" customFormat="1" ht="18">
      <c r="B133" s="75" t="str">
        <f t="shared" si="4"/>
        <v>3.44</v>
      </c>
      <c r="E133" s="76">
        <v>43710</v>
      </c>
      <c r="F133" s="77">
        <v>43710</v>
      </c>
      <c r="G133" s="77"/>
      <c r="H133" s="78"/>
      <c r="I133" s="78"/>
      <c r="J133" s="79">
        <v>0</v>
      </c>
      <c r="K133" s="80">
        <f t="shared" si="5"/>
        <v>1</v>
      </c>
      <c r="L133" s="81"/>
      <c r="M133" s="82"/>
      <c r="N133" s="82"/>
      <c r="O133" s="82"/>
      <c r="P133" s="82"/>
      <c r="Q133" s="82"/>
      <c r="R133" s="82"/>
      <c r="S133" s="82"/>
      <c r="T133" s="82"/>
      <c r="U133" s="82"/>
      <c r="V133" s="82"/>
      <c r="W133" s="82"/>
      <c r="X133" s="82"/>
      <c r="Y133" s="82"/>
      <c r="Z133" s="82"/>
      <c r="AA133" s="82"/>
      <c r="AB133" s="82"/>
      <c r="AC133" s="82"/>
      <c r="AD133" s="82"/>
      <c r="AE133" s="82"/>
      <c r="AF133" s="82"/>
      <c r="AG133" s="82"/>
      <c r="AH133" s="82"/>
      <c r="AI133" s="82"/>
      <c r="AJ133" s="82"/>
      <c r="AK133" s="82"/>
      <c r="AL133" s="82"/>
      <c r="AM133" s="82"/>
      <c r="AN133" s="82"/>
      <c r="AO133" s="82"/>
      <c r="AP133" s="82"/>
      <c r="AQ133" s="82"/>
      <c r="AR133" s="82"/>
      <c r="AS133" s="82"/>
      <c r="AT133" s="82"/>
      <c r="AU133" s="82"/>
      <c r="AV133" s="82"/>
      <c r="AW133" s="82"/>
      <c r="AX133" s="82"/>
      <c r="AY133" s="82"/>
      <c r="AZ133" s="82"/>
      <c r="BA133" s="82"/>
      <c r="BB133" s="82"/>
      <c r="BC133" s="82"/>
      <c r="BD133" s="82"/>
      <c r="BE133" s="82"/>
      <c r="BF133" s="82"/>
      <c r="BG133" s="82"/>
      <c r="BH133" s="82"/>
      <c r="BI133" s="82"/>
      <c r="BJ133" s="82"/>
      <c r="BK133" s="82"/>
      <c r="BL133" s="82"/>
      <c r="BM133" s="82"/>
      <c r="BN133" s="82"/>
      <c r="BO133" s="82"/>
      <c r="BP133" s="82"/>
    </row>
    <row r="134" spans="1:68" s="74" customFormat="1" ht="18">
      <c r="B134" s="75" t="str">
        <f t="shared" si="4"/>
        <v>3.45</v>
      </c>
      <c r="E134" s="76">
        <v>43711</v>
      </c>
      <c r="F134" s="77">
        <v>43732</v>
      </c>
      <c r="G134" s="77"/>
      <c r="H134" s="78"/>
      <c r="I134" s="78"/>
      <c r="J134" s="79">
        <v>0</v>
      </c>
      <c r="K134" s="80">
        <f t="shared" si="5"/>
        <v>16</v>
      </c>
      <c r="L134" s="81"/>
      <c r="M134" s="82"/>
      <c r="N134" s="82"/>
      <c r="O134" s="82"/>
      <c r="P134" s="82"/>
      <c r="Q134" s="82"/>
      <c r="R134" s="82"/>
      <c r="S134" s="82"/>
      <c r="T134" s="82"/>
      <c r="U134" s="82"/>
      <c r="V134" s="82"/>
      <c r="W134" s="82"/>
      <c r="X134" s="82"/>
      <c r="Y134" s="82"/>
      <c r="Z134" s="82"/>
      <c r="AA134" s="82"/>
      <c r="AB134" s="82"/>
      <c r="AC134" s="82"/>
      <c r="AD134" s="82"/>
      <c r="AE134" s="82"/>
      <c r="AF134" s="82"/>
      <c r="AG134" s="82"/>
      <c r="AH134" s="82"/>
      <c r="AI134" s="82"/>
      <c r="AJ134" s="82"/>
      <c r="AK134" s="82"/>
      <c r="AL134" s="82"/>
      <c r="AM134" s="82"/>
      <c r="AN134" s="82"/>
      <c r="AO134" s="82"/>
      <c r="AP134" s="82"/>
      <c r="AQ134" s="82"/>
      <c r="AR134" s="82"/>
      <c r="AS134" s="82"/>
      <c r="AT134" s="82"/>
      <c r="AU134" s="82"/>
      <c r="AV134" s="82"/>
      <c r="AW134" s="82"/>
      <c r="AX134" s="82"/>
      <c r="AY134" s="82"/>
      <c r="AZ134" s="82"/>
      <c r="BA134" s="82"/>
      <c r="BB134" s="82"/>
      <c r="BC134" s="82"/>
      <c r="BD134" s="82"/>
      <c r="BE134" s="82"/>
      <c r="BF134" s="82"/>
      <c r="BG134" s="82"/>
      <c r="BH134" s="82"/>
      <c r="BI134" s="82"/>
      <c r="BJ134" s="82"/>
      <c r="BK134" s="82"/>
      <c r="BL134" s="82"/>
      <c r="BM134" s="82"/>
      <c r="BN134" s="82"/>
      <c r="BO134" s="82"/>
      <c r="BP134" s="82"/>
    </row>
    <row r="135" spans="1:68" s="74" customFormat="1" ht="18">
      <c r="B135" s="75" t="str">
        <f t="shared" si="4"/>
        <v>3.46</v>
      </c>
      <c r="E135" s="76">
        <v>43733</v>
      </c>
      <c r="F135" s="77">
        <v>43733</v>
      </c>
      <c r="G135" s="77"/>
      <c r="H135" s="78"/>
      <c r="I135" s="78"/>
      <c r="J135" s="79">
        <v>0</v>
      </c>
      <c r="K135" s="80">
        <f t="shared" si="5"/>
        <v>1</v>
      </c>
      <c r="L135" s="81"/>
      <c r="M135" s="82"/>
      <c r="N135" s="82"/>
      <c r="O135" s="82"/>
      <c r="P135" s="82"/>
      <c r="Q135" s="82"/>
      <c r="R135" s="82"/>
      <c r="S135" s="82"/>
      <c r="T135" s="82"/>
      <c r="U135" s="82"/>
      <c r="V135" s="82"/>
      <c r="W135" s="82"/>
      <c r="X135" s="82"/>
      <c r="Y135" s="82"/>
      <c r="Z135" s="82"/>
      <c r="AA135" s="82"/>
      <c r="AB135" s="82"/>
      <c r="AC135" s="82"/>
      <c r="AD135" s="82"/>
      <c r="AE135" s="82"/>
      <c r="AF135" s="82"/>
      <c r="AG135" s="82"/>
      <c r="AH135" s="82"/>
      <c r="AI135" s="82"/>
      <c r="AJ135" s="82"/>
      <c r="AK135" s="82"/>
      <c r="AL135" s="82"/>
      <c r="AM135" s="82"/>
      <c r="AN135" s="82"/>
      <c r="AO135" s="82"/>
      <c r="AP135" s="82"/>
      <c r="AQ135" s="82"/>
      <c r="AR135" s="82"/>
      <c r="AS135" s="82"/>
      <c r="AT135" s="82"/>
      <c r="AU135" s="82"/>
      <c r="AV135" s="82"/>
      <c r="AW135" s="82"/>
      <c r="AX135" s="82"/>
      <c r="AY135" s="82"/>
      <c r="AZ135" s="82"/>
      <c r="BA135" s="82"/>
      <c r="BB135" s="82"/>
      <c r="BC135" s="82"/>
      <c r="BD135" s="82"/>
      <c r="BE135" s="82"/>
      <c r="BF135" s="82"/>
      <c r="BG135" s="82"/>
      <c r="BH135" s="82"/>
      <c r="BI135" s="82"/>
      <c r="BJ135" s="82"/>
      <c r="BK135" s="82"/>
      <c r="BL135" s="82"/>
      <c r="BM135" s="82"/>
      <c r="BN135" s="82"/>
      <c r="BO135" s="82"/>
      <c r="BP135" s="82"/>
    </row>
    <row r="136" spans="1:68" s="73" customFormat="1" ht="24" customHeight="1">
      <c r="A136" s="62">
        <f>AVERAGE(J137:J150)</f>
        <v>0</v>
      </c>
      <c r="B136" s="63" t="str">
        <f>IF(ISERROR(VALUE(SUBSTITUTE(prevWBS,".",""))),"1",IF(ISERROR(FIND("`",SUBSTITUTE(prevWBS,".","`",1))),TEXT(VALUE(prevWBS)+1,"#"),TEXT(VALUE(LEFT(prevWBS,FIND("`",SUBSTITUTE(prevWBS,".","`",1))-1))+1,"#")))</f>
        <v>4</v>
      </c>
      <c r="C136" s="64"/>
      <c r="D136" s="65"/>
      <c r="E136" s="66"/>
      <c r="F136" s="67"/>
      <c r="G136" s="67"/>
      <c r="H136" s="68"/>
      <c r="I136" s="68"/>
      <c r="J136" s="69"/>
      <c r="K136" s="70"/>
      <c r="L136" s="71"/>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c r="BP136" s="72"/>
    </row>
    <row r="137" spans="1:68" s="74" customFormat="1" ht="18">
      <c r="B137" s="75" t="str">
        <f t="shared" ref="B137:B163"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E137" s="76">
        <v>43571</v>
      </c>
      <c r="F137" s="77">
        <v>43579</v>
      </c>
      <c r="G137" s="77"/>
      <c r="H137" s="78"/>
      <c r="I137" s="78"/>
      <c r="J137" s="79">
        <v>0</v>
      </c>
      <c r="K137" s="80">
        <f t="shared" si="5"/>
        <v>7</v>
      </c>
      <c r="L137" s="81"/>
      <c r="M137" s="82"/>
      <c r="N137" s="82"/>
      <c r="O137" s="82"/>
      <c r="P137" s="82"/>
      <c r="Q137" s="82"/>
      <c r="R137" s="82"/>
      <c r="S137" s="82"/>
      <c r="T137" s="82"/>
      <c r="U137" s="82"/>
      <c r="V137" s="82"/>
      <c r="W137" s="82"/>
      <c r="X137" s="82"/>
      <c r="Y137" s="82"/>
      <c r="Z137" s="82"/>
      <c r="AA137" s="82"/>
      <c r="AB137" s="82"/>
      <c r="AC137" s="82"/>
      <c r="AD137" s="82"/>
      <c r="AE137" s="82"/>
      <c r="AF137" s="82"/>
      <c r="AG137" s="82"/>
      <c r="AH137" s="82"/>
      <c r="AI137" s="82"/>
      <c r="AJ137" s="82"/>
      <c r="AK137" s="82"/>
      <c r="AL137" s="82"/>
      <c r="AM137" s="82"/>
      <c r="AN137" s="82"/>
      <c r="AO137" s="82"/>
      <c r="AP137" s="82"/>
      <c r="AQ137" s="82"/>
      <c r="AR137" s="82"/>
      <c r="AS137" s="82"/>
      <c r="AT137" s="82"/>
      <c r="AU137" s="82"/>
      <c r="AV137" s="82"/>
      <c r="AW137" s="82"/>
      <c r="AX137" s="82"/>
      <c r="AY137" s="82"/>
      <c r="AZ137" s="82"/>
      <c r="BA137" s="82"/>
      <c r="BB137" s="82"/>
      <c r="BC137" s="82"/>
      <c r="BD137" s="82"/>
      <c r="BE137" s="82"/>
      <c r="BF137" s="82"/>
      <c r="BG137" s="82"/>
      <c r="BH137" s="82"/>
      <c r="BI137" s="82"/>
      <c r="BJ137" s="82"/>
      <c r="BK137" s="82"/>
      <c r="BL137" s="82"/>
      <c r="BM137" s="82"/>
      <c r="BN137" s="82"/>
      <c r="BO137" s="82"/>
      <c r="BP137" s="82"/>
    </row>
    <row r="138" spans="1:68" s="74" customFormat="1" ht="18">
      <c r="B138" s="75" t="str">
        <f t="shared" si="6"/>
        <v>4.2</v>
      </c>
      <c r="E138" s="76">
        <v>43580</v>
      </c>
      <c r="F138" s="77">
        <v>43580</v>
      </c>
      <c r="G138" s="77"/>
      <c r="H138" s="78"/>
      <c r="I138" s="78"/>
      <c r="J138" s="79">
        <v>0</v>
      </c>
      <c r="K138" s="80">
        <f t="shared" ref="K138:K150" si="7">IF(OR(F138=0,E138=0)," - ",NETWORKDAYS(E138,F138))</f>
        <v>1</v>
      </c>
      <c r="L138" s="81"/>
      <c r="M138" s="82"/>
      <c r="N138" s="82"/>
      <c r="O138" s="82"/>
      <c r="P138" s="82"/>
      <c r="Q138" s="82"/>
      <c r="R138" s="82"/>
      <c r="S138" s="82"/>
      <c r="T138" s="82"/>
      <c r="U138" s="82"/>
      <c r="V138" s="82"/>
      <c r="W138" s="82"/>
      <c r="X138" s="82"/>
      <c r="Y138" s="82"/>
      <c r="Z138" s="82"/>
      <c r="AA138" s="82"/>
      <c r="AB138" s="82"/>
      <c r="AC138" s="82"/>
      <c r="AD138" s="82"/>
      <c r="AE138" s="82"/>
      <c r="AF138" s="82"/>
      <c r="AG138" s="82"/>
      <c r="AH138" s="82"/>
      <c r="AI138" s="82"/>
      <c r="AJ138" s="82"/>
      <c r="AK138" s="82"/>
      <c r="AL138" s="82"/>
      <c r="AM138" s="82"/>
      <c r="AN138" s="82"/>
      <c r="AO138" s="82"/>
      <c r="AP138" s="82"/>
      <c r="AQ138" s="82"/>
      <c r="AR138" s="82"/>
      <c r="AS138" s="82"/>
      <c r="AT138" s="82"/>
      <c r="AU138" s="82"/>
      <c r="AV138" s="82"/>
      <c r="AW138" s="82"/>
      <c r="AX138" s="82"/>
      <c r="AY138" s="82"/>
      <c r="AZ138" s="82"/>
      <c r="BA138" s="82"/>
      <c r="BB138" s="82"/>
      <c r="BC138" s="82"/>
      <c r="BD138" s="82"/>
      <c r="BE138" s="82"/>
      <c r="BF138" s="82"/>
      <c r="BG138" s="82"/>
      <c r="BH138" s="82"/>
      <c r="BI138" s="82"/>
      <c r="BJ138" s="82"/>
      <c r="BK138" s="82"/>
      <c r="BL138" s="82"/>
      <c r="BM138" s="82"/>
      <c r="BN138" s="82"/>
      <c r="BO138" s="82"/>
      <c r="BP138" s="82"/>
    </row>
    <row r="139" spans="1:68" s="74" customFormat="1" ht="18">
      <c r="B139" s="75" t="str">
        <f t="shared" si="6"/>
        <v>4.3</v>
      </c>
      <c r="E139" s="76">
        <v>43581</v>
      </c>
      <c r="F139" s="77">
        <v>43612</v>
      </c>
      <c r="G139" s="77"/>
      <c r="H139" s="78"/>
      <c r="I139" s="78"/>
      <c r="J139" s="79">
        <v>0</v>
      </c>
      <c r="K139" s="80">
        <f t="shared" si="7"/>
        <v>22</v>
      </c>
      <c r="L139" s="81"/>
      <c r="M139" s="82"/>
      <c r="N139" s="82"/>
      <c r="O139" s="82"/>
      <c r="P139" s="82"/>
      <c r="Q139" s="82"/>
      <c r="R139" s="82"/>
      <c r="S139" s="82"/>
      <c r="T139" s="82"/>
      <c r="U139" s="82"/>
      <c r="V139" s="82"/>
      <c r="W139" s="82"/>
      <c r="X139" s="82"/>
      <c r="Y139" s="82"/>
      <c r="Z139" s="82"/>
      <c r="AA139" s="82"/>
      <c r="AB139" s="82"/>
      <c r="AC139" s="82"/>
      <c r="AD139" s="82"/>
      <c r="AE139" s="82"/>
      <c r="AF139" s="82"/>
      <c r="AG139" s="82"/>
      <c r="AH139" s="82"/>
      <c r="AI139" s="82"/>
      <c r="AJ139" s="82"/>
      <c r="AK139" s="82"/>
      <c r="AL139" s="82"/>
      <c r="AM139" s="82"/>
      <c r="AN139" s="82"/>
      <c r="AO139" s="82"/>
      <c r="AP139" s="82"/>
      <c r="AQ139" s="82"/>
      <c r="AR139" s="82"/>
      <c r="AS139" s="82"/>
      <c r="AT139" s="82"/>
      <c r="AU139" s="82"/>
      <c r="AV139" s="82"/>
      <c r="AW139" s="82"/>
      <c r="AX139" s="82"/>
      <c r="AY139" s="82"/>
      <c r="AZ139" s="82"/>
      <c r="BA139" s="82"/>
      <c r="BB139" s="82"/>
      <c r="BC139" s="82"/>
      <c r="BD139" s="82"/>
      <c r="BE139" s="82"/>
      <c r="BF139" s="82"/>
      <c r="BG139" s="82"/>
      <c r="BH139" s="82"/>
      <c r="BI139" s="82"/>
      <c r="BJ139" s="82"/>
      <c r="BK139" s="82"/>
      <c r="BL139" s="82"/>
      <c r="BM139" s="82"/>
      <c r="BN139" s="82"/>
      <c r="BO139" s="82"/>
      <c r="BP139" s="82"/>
    </row>
    <row r="140" spans="1:68" s="74" customFormat="1" ht="18">
      <c r="B140" s="75" t="str">
        <f t="shared" si="6"/>
        <v>4.4</v>
      </c>
      <c r="E140" s="76">
        <v>43613</v>
      </c>
      <c r="F140" s="77">
        <v>43637</v>
      </c>
      <c r="G140" s="77"/>
      <c r="H140" s="78"/>
      <c r="I140" s="78"/>
      <c r="J140" s="79">
        <v>0</v>
      </c>
      <c r="K140" s="80">
        <f t="shared" si="7"/>
        <v>19</v>
      </c>
      <c r="L140" s="81"/>
      <c r="M140" s="82"/>
      <c r="N140" s="82"/>
      <c r="O140" s="82"/>
      <c r="P140" s="82"/>
      <c r="Q140" s="82"/>
      <c r="R140" s="82"/>
      <c r="S140" s="82"/>
      <c r="T140" s="82"/>
      <c r="U140" s="82"/>
      <c r="V140" s="82"/>
      <c r="W140" s="82"/>
      <c r="X140" s="82"/>
      <c r="Y140" s="82"/>
      <c r="Z140" s="82"/>
      <c r="AA140" s="82"/>
      <c r="AB140" s="82"/>
      <c r="AC140" s="82"/>
      <c r="AD140" s="82"/>
      <c r="AE140" s="82"/>
      <c r="AF140" s="82"/>
      <c r="AG140" s="82"/>
      <c r="AH140" s="82"/>
      <c r="AI140" s="82"/>
      <c r="AJ140" s="82"/>
      <c r="AK140" s="82"/>
      <c r="AL140" s="82"/>
      <c r="AM140" s="82"/>
      <c r="AN140" s="82"/>
      <c r="AO140" s="82"/>
      <c r="AP140" s="82"/>
      <c r="AQ140" s="82"/>
      <c r="AR140" s="82"/>
      <c r="AS140" s="82"/>
      <c r="AT140" s="82"/>
      <c r="AU140" s="82"/>
      <c r="AV140" s="82"/>
      <c r="AW140" s="82"/>
      <c r="AX140" s="82"/>
      <c r="AY140" s="82"/>
      <c r="AZ140" s="82"/>
      <c r="BA140" s="82"/>
      <c r="BB140" s="82"/>
      <c r="BC140" s="82"/>
      <c r="BD140" s="82"/>
      <c r="BE140" s="82"/>
      <c r="BF140" s="82"/>
      <c r="BG140" s="82"/>
      <c r="BH140" s="82"/>
      <c r="BI140" s="82"/>
      <c r="BJ140" s="82"/>
      <c r="BK140" s="82"/>
      <c r="BL140" s="82"/>
      <c r="BM140" s="82"/>
      <c r="BN140" s="82"/>
      <c r="BO140" s="82"/>
      <c r="BP140" s="82"/>
    </row>
    <row r="141" spans="1:68" s="74" customFormat="1" ht="18">
      <c r="B141" s="75" t="str">
        <f t="shared" si="6"/>
        <v>4.5</v>
      </c>
      <c r="E141" s="76">
        <v>43640</v>
      </c>
      <c r="F141" s="77">
        <v>43643</v>
      </c>
      <c r="G141" s="77"/>
      <c r="H141" s="78"/>
      <c r="I141" s="78"/>
      <c r="J141" s="79">
        <v>0</v>
      </c>
      <c r="K141" s="80">
        <f t="shared" si="7"/>
        <v>4</v>
      </c>
      <c r="L141" s="81"/>
      <c r="M141" s="82"/>
      <c r="N141" s="82"/>
      <c r="O141" s="82"/>
      <c r="P141" s="82"/>
      <c r="Q141" s="82"/>
      <c r="R141" s="82"/>
      <c r="S141" s="82"/>
      <c r="T141" s="82"/>
      <c r="U141" s="82"/>
      <c r="V141" s="82"/>
      <c r="W141" s="82"/>
      <c r="X141" s="82"/>
      <c r="Y141" s="82"/>
      <c r="Z141" s="82"/>
      <c r="AA141" s="82"/>
      <c r="AB141" s="82"/>
      <c r="AC141" s="82"/>
      <c r="AD141" s="82"/>
      <c r="AE141" s="82"/>
      <c r="AF141" s="82"/>
      <c r="AG141" s="82"/>
      <c r="AH141" s="82"/>
      <c r="AI141" s="82"/>
      <c r="AJ141" s="82"/>
      <c r="AK141" s="82"/>
      <c r="AL141" s="82"/>
      <c r="AM141" s="82"/>
      <c r="AN141" s="82"/>
      <c r="AO141" s="82"/>
      <c r="AP141" s="82"/>
      <c r="AQ141" s="82"/>
      <c r="AR141" s="82"/>
      <c r="AS141" s="82"/>
      <c r="AT141" s="82"/>
      <c r="AU141" s="82"/>
      <c r="AV141" s="82"/>
      <c r="AW141" s="82"/>
      <c r="AX141" s="82"/>
      <c r="AY141" s="82"/>
      <c r="AZ141" s="82"/>
      <c r="BA141" s="82"/>
      <c r="BB141" s="82"/>
      <c r="BC141" s="82"/>
      <c r="BD141" s="82"/>
      <c r="BE141" s="82"/>
      <c r="BF141" s="82"/>
      <c r="BG141" s="82"/>
      <c r="BH141" s="82"/>
      <c r="BI141" s="82"/>
      <c r="BJ141" s="82"/>
      <c r="BK141" s="82"/>
      <c r="BL141" s="82"/>
      <c r="BM141" s="82"/>
      <c r="BN141" s="82"/>
      <c r="BO141" s="82"/>
      <c r="BP141" s="82"/>
    </row>
    <row r="142" spans="1:68" s="74" customFormat="1" ht="18">
      <c r="B142" s="75" t="str">
        <f t="shared" si="6"/>
        <v>4.6</v>
      </c>
      <c r="E142" s="76">
        <v>43644</v>
      </c>
      <c r="F142" s="77">
        <v>43677</v>
      </c>
      <c r="G142" s="77"/>
      <c r="H142" s="78"/>
      <c r="I142" s="78"/>
      <c r="J142" s="79">
        <v>0</v>
      </c>
      <c r="K142" s="80">
        <f t="shared" si="7"/>
        <v>24</v>
      </c>
      <c r="L142" s="81"/>
      <c r="M142" s="82"/>
      <c r="N142" s="82"/>
      <c r="O142" s="82"/>
      <c r="P142" s="82"/>
      <c r="Q142" s="82"/>
      <c r="R142" s="82"/>
      <c r="S142" s="82"/>
      <c r="T142" s="82"/>
      <c r="U142" s="82"/>
      <c r="V142" s="82"/>
      <c r="W142" s="82"/>
      <c r="X142" s="82"/>
      <c r="Y142" s="82"/>
      <c r="Z142" s="82"/>
      <c r="AA142" s="82"/>
      <c r="AB142" s="82"/>
      <c r="AC142" s="82"/>
      <c r="AD142" s="82"/>
      <c r="AE142" s="82"/>
      <c r="AF142" s="82"/>
      <c r="AG142" s="82"/>
      <c r="AH142" s="82"/>
      <c r="AI142" s="82"/>
      <c r="AJ142" s="82"/>
      <c r="AK142" s="82"/>
      <c r="AL142" s="82"/>
      <c r="AM142" s="82"/>
      <c r="AN142" s="82"/>
      <c r="AO142" s="82"/>
      <c r="AP142" s="82"/>
      <c r="AQ142" s="82"/>
      <c r="AR142" s="82"/>
      <c r="AS142" s="82"/>
      <c r="AT142" s="82"/>
      <c r="AU142" s="82"/>
      <c r="AV142" s="82"/>
      <c r="AW142" s="82"/>
      <c r="AX142" s="82"/>
      <c r="AY142" s="82"/>
      <c r="AZ142" s="82"/>
      <c r="BA142" s="82"/>
      <c r="BB142" s="82"/>
      <c r="BC142" s="82"/>
      <c r="BD142" s="82"/>
      <c r="BE142" s="82"/>
      <c r="BF142" s="82"/>
      <c r="BG142" s="82"/>
      <c r="BH142" s="82"/>
      <c r="BI142" s="82"/>
      <c r="BJ142" s="82"/>
      <c r="BK142" s="82"/>
      <c r="BL142" s="82"/>
      <c r="BM142" s="82"/>
      <c r="BN142" s="82"/>
      <c r="BO142" s="82"/>
      <c r="BP142" s="82"/>
    </row>
    <row r="143" spans="1:68" s="74" customFormat="1" ht="18">
      <c r="B143" s="75" t="str">
        <f t="shared" si="6"/>
        <v>4.7</v>
      </c>
      <c r="E143" s="76">
        <v>43678</v>
      </c>
      <c r="F143" s="77">
        <v>43683</v>
      </c>
      <c r="G143" s="77"/>
      <c r="H143" s="78"/>
      <c r="I143" s="78"/>
      <c r="J143" s="79">
        <v>0</v>
      </c>
      <c r="K143" s="80">
        <f t="shared" si="7"/>
        <v>4</v>
      </c>
      <c r="L143" s="81"/>
      <c r="M143" s="82"/>
      <c r="N143" s="82"/>
      <c r="O143" s="82"/>
      <c r="P143" s="82"/>
      <c r="Q143" s="82"/>
      <c r="R143" s="82"/>
      <c r="S143" s="82"/>
      <c r="T143" s="82"/>
      <c r="U143" s="82"/>
      <c r="V143" s="82"/>
      <c r="W143" s="82"/>
      <c r="X143" s="82"/>
      <c r="Y143" s="82"/>
      <c r="Z143" s="82"/>
      <c r="AA143" s="82"/>
      <c r="AB143" s="82"/>
      <c r="AC143" s="82"/>
      <c r="AD143" s="82"/>
      <c r="AE143" s="82"/>
      <c r="AF143" s="82"/>
      <c r="AG143" s="82"/>
      <c r="AH143" s="82"/>
      <c r="AI143" s="82"/>
      <c r="AJ143" s="82"/>
      <c r="AK143" s="82"/>
      <c r="AL143" s="82"/>
      <c r="AM143" s="82"/>
      <c r="AN143" s="82"/>
      <c r="AO143" s="82"/>
      <c r="AP143" s="82"/>
      <c r="AQ143" s="82"/>
      <c r="AR143" s="82"/>
      <c r="AS143" s="82"/>
      <c r="AT143" s="82"/>
      <c r="AU143" s="82"/>
      <c r="AV143" s="82"/>
      <c r="AW143" s="82"/>
      <c r="AX143" s="82"/>
      <c r="AY143" s="82"/>
      <c r="AZ143" s="82"/>
      <c r="BA143" s="82"/>
      <c r="BB143" s="82"/>
      <c r="BC143" s="82"/>
      <c r="BD143" s="82"/>
      <c r="BE143" s="82"/>
      <c r="BF143" s="82"/>
      <c r="BG143" s="82"/>
      <c r="BH143" s="82"/>
      <c r="BI143" s="82"/>
      <c r="BJ143" s="82"/>
      <c r="BK143" s="82"/>
      <c r="BL143" s="82"/>
      <c r="BM143" s="82"/>
      <c r="BN143" s="82"/>
      <c r="BO143" s="82"/>
      <c r="BP143" s="82"/>
    </row>
    <row r="144" spans="1:68" s="74" customFormat="1" ht="18">
      <c r="B144" s="75" t="str">
        <f t="shared" si="6"/>
        <v>4.8</v>
      </c>
      <c r="E144" s="76">
        <v>43684</v>
      </c>
      <c r="F144" s="77">
        <v>43717</v>
      </c>
      <c r="G144" s="77"/>
      <c r="H144" s="78"/>
      <c r="I144" s="78"/>
      <c r="J144" s="79">
        <v>0</v>
      </c>
      <c r="K144" s="80">
        <f t="shared" si="7"/>
        <v>24</v>
      </c>
      <c r="L144" s="81"/>
      <c r="M144" s="82"/>
      <c r="N144" s="82"/>
      <c r="O144" s="82"/>
      <c r="P144" s="82"/>
      <c r="Q144" s="82"/>
      <c r="R144" s="82"/>
      <c r="S144" s="82"/>
      <c r="T144" s="82"/>
      <c r="U144" s="82"/>
      <c r="V144" s="82"/>
      <c r="W144" s="82"/>
      <c r="X144" s="82"/>
      <c r="Y144" s="82"/>
      <c r="Z144" s="82"/>
      <c r="AA144" s="82"/>
      <c r="AB144" s="82"/>
      <c r="AC144" s="82"/>
      <c r="AD144" s="82"/>
      <c r="AE144" s="82"/>
      <c r="AF144" s="82"/>
      <c r="AG144" s="82"/>
      <c r="AH144" s="82"/>
      <c r="AI144" s="82"/>
      <c r="AJ144" s="82"/>
      <c r="AK144" s="82"/>
      <c r="AL144" s="82"/>
      <c r="AM144" s="82"/>
      <c r="AN144" s="82"/>
      <c r="AO144" s="82"/>
      <c r="AP144" s="82"/>
      <c r="AQ144" s="82"/>
      <c r="AR144" s="82"/>
      <c r="AS144" s="82"/>
      <c r="AT144" s="82"/>
      <c r="AU144" s="82"/>
      <c r="AV144" s="82"/>
      <c r="AW144" s="82"/>
      <c r="AX144" s="82"/>
      <c r="AY144" s="82"/>
      <c r="AZ144" s="82"/>
      <c r="BA144" s="82"/>
      <c r="BB144" s="82"/>
      <c r="BC144" s="82"/>
      <c r="BD144" s="82"/>
      <c r="BE144" s="82"/>
      <c r="BF144" s="82"/>
      <c r="BG144" s="82"/>
      <c r="BH144" s="82"/>
      <c r="BI144" s="82"/>
      <c r="BJ144" s="82"/>
      <c r="BK144" s="82"/>
      <c r="BL144" s="82"/>
      <c r="BM144" s="82"/>
      <c r="BN144" s="82"/>
      <c r="BO144" s="82"/>
      <c r="BP144" s="82"/>
    </row>
    <row r="145" spans="1:68" s="74" customFormat="1" ht="18">
      <c r="B145" s="75" t="str">
        <f t="shared" si="6"/>
        <v>4.9</v>
      </c>
      <c r="E145" s="76">
        <v>43718</v>
      </c>
      <c r="F145" s="77">
        <v>43725</v>
      </c>
      <c r="G145" s="77"/>
      <c r="H145" s="78"/>
      <c r="I145" s="78"/>
      <c r="J145" s="79">
        <v>0</v>
      </c>
      <c r="K145" s="80">
        <f t="shared" si="7"/>
        <v>6</v>
      </c>
      <c r="L145" s="81"/>
      <c r="M145" s="82"/>
      <c r="N145" s="82"/>
      <c r="O145" s="82"/>
      <c r="P145" s="82"/>
      <c r="Q145" s="82"/>
      <c r="R145" s="82"/>
      <c r="S145" s="82"/>
      <c r="T145" s="82"/>
      <c r="U145" s="82"/>
      <c r="V145" s="82"/>
      <c r="W145" s="82"/>
      <c r="X145" s="82"/>
      <c r="Y145" s="82"/>
      <c r="Z145" s="82"/>
      <c r="AA145" s="82"/>
      <c r="AB145" s="82"/>
      <c r="AC145" s="82"/>
      <c r="AD145" s="82"/>
      <c r="AE145" s="82"/>
      <c r="AF145" s="82"/>
      <c r="AG145" s="82"/>
      <c r="AH145" s="82"/>
      <c r="AI145" s="82"/>
      <c r="AJ145" s="82"/>
      <c r="AK145" s="82"/>
      <c r="AL145" s="82"/>
      <c r="AM145" s="82"/>
      <c r="AN145" s="82"/>
      <c r="AO145" s="82"/>
      <c r="AP145" s="82"/>
      <c r="AQ145" s="82"/>
      <c r="AR145" s="82"/>
      <c r="AS145" s="82"/>
      <c r="AT145" s="82"/>
      <c r="AU145" s="82"/>
      <c r="AV145" s="82"/>
      <c r="AW145" s="82"/>
      <c r="AX145" s="82"/>
      <c r="AY145" s="82"/>
      <c r="AZ145" s="82"/>
      <c r="BA145" s="82"/>
      <c r="BB145" s="82"/>
      <c r="BC145" s="82"/>
      <c r="BD145" s="82"/>
      <c r="BE145" s="82"/>
      <c r="BF145" s="82"/>
      <c r="BG145" s="82"/>
      <c r="BH145" s="82"/>
      <c r="BI145" s="82"/>
      <c r="BJ145" s="82"/>
      <c r="BK145" s="82"/>
      <c r="BL145" s="82"/>
      <c r="BM145" s="82"/>
      <c r="BN145" s="82"/>
      <c r="BO145" s="82"/>
      <c r="BP145" s="82"/>
    </row>
    <row r="146" spans="1:68" s="74" customFormat="1" ht="18">
      <c r="B146" s="75" t="str">
        <f t="shared" si="6"/>
        <v>4.10</v>
      </c>
      <c r="E146" s="76">
        <v>43726</v>
      </c>
      <c r="F146" s="77">
        <v>43756</v>
      </c>
      <c r="G146" s="77"/>
      <c r="H146" s="78"/>
      <c r="I146" s="78"/>
      <c r="J146" s="79">
        <v>0</v>
      </c>
      <c r="K146" s="80">
        <f t="shared" si="7"/>
        <v>23</v>
      </c>
      <c r="L146" s="81"/>
      <c r="M146" s="82"/>
      <c r="N146" s="82"/>
      <c r="O146" s="82"/>
      <c r="P146" s="82"/>
      <c r="Q146" s="82"/>
      <c r="R146" s="82"/>
      <c r="S146" s="82"/>
      <c r="T146" s="82"/>
      <c r="U146" s="82"/>
      <c r="V146" s="82"/>
      <c r="W146" s="82"/>
      <c r="X146" s="82"/>
      <c r="Y146" s="82"/>
      <c r="Z146" s="82"/>
      <c r="AA146" s="82"/>
      <c r="AB146" s="82"/>
      <c r="AC146" s="82"/>
      <c r="AD146" s="82"/>
      <c r="AE146" s="82"/>
      <c r="AF146" s="82"/>
      <c r="AG146" s="82"/>
      <c r="AH146" s="82"/>
      <c r="AI146" s="82"/>
      <c r="AJ146" s="82"/>
      <c r="AK146" s="82"/>
      <c r="AL146" s="82"/>
      <c r="AM146" s="82"/>
      <c r="AN146" s="82"/>
      <c r="AO146" s="82"/>
      <c r="AP146" s="82"/>
      <c r="AQ146" s="82"/>
      <c r="AR146" s="82"/>
      <c r="AS146" s="82"/>
      <c r="AT146" s="82"/>
      <c r="AU146" s="82"/>
      <c r="AV146" s="82"/>
      <c r="AW146" s="82"/>
      <c r="AX146" s="82"/>
      <c r="AY146" s="82"/>
      <c r="AZ146" s="82"/>
      <c r="BA146" s="82"/>
      <c r="BB146" s="82"/>
      <c r="BC146" s="82"/>
      <c r="BD146" s="82"/>
      <c r="BE146" s="82"/>
      <c r="BF146" s="82"/>
      <c r="BG146" s="82"/>
      <c r="BH146" s="82"/>
      <c r="BI146" s="82"/>
      <c r="BJ146" s="82"/>
      <c r="BK146" s="82"/>
      <c r="BL146" s="82"/>
      <c r="BM146" s="82"/>
      <c r="BN146" s="82"/>
      <c r="BO146" s="82"/>
      <c r="BP146" s="82"/>
    </row>
    <row r="147" spans="1:68" s="74" customFormat="1" ht="18">
      <c r="B147" s="75" t="str">
        <f t="shared" si="6"/>
        <v>4.11</v>
      </c>
      <c r="E147" s="76">
        <v>43759</v>
      </c>
      <c r="F147" s="77">
        <v>43770</v>
      </c>
      <c r="G147" s="77"/>
      <c r="H147" s="78"/>
      <c r="I147" s="78"/>
      <c r="J147" s="79">
        <v>0</v>
      </c>
      <c r="K147" s="80">
        <f t="shared" si="7"/>
        <v>10</v>
      </c>
      <c r="L147" s="81"/>
      <c r="M147" s="82"/>
      <c r="N147" s="82"/>
      <c r="O147" s="82"/>
      <c r="P147" s="82"/>
      <c r="Q147" s="82"/>
      <c r="R147" s="82"/>
      <c r="S147" s="82"/>
      <c r="T147" s="82"/>
      <c r="U147" s="82"/>
      <c r="V147" s="82"/>
      <c r="W147" s="82"/>
      <c r="X147" s="82"/>
      <c r="Y147" s="82"/>
      <c r="Z147" s="82"/>
      <c r="AA147" s="82"/>
      <c r="AB147" s="82"/>
      <c r="AC147" s="82"/>
      <c r="AD147" s="82"/>
      <c r="AE147" s="82"/>
      <c r="AF147" s="82"/>
      <c r="AG147" s="82"/>
      <c r="AH147" s="82"/>
      <c r="AI147" s="82"/>
      <c r="AJ147" s="82"/>
      <c r="AK147" s="82"/>
      <c r="AL147" s="82"/>
      <c r="AM147" s="82"/>
      <c r="AN147" s="82"/>
      <c r="AO147" s="82"/>
      <c r="AP147" s="82"/>
      <c r="AQ147" s="82"/>
      <c r="AR147" s="82"/>
      <c r="AS147" s="82"/>
      <c r="AT147" s="82"/>
      <c r="AU147" s="82"/>
      <c r="AV147" s="82"/>
      <c r="AW147" s="82"/>
      <c r="AX147" s="82"/>
      <c r="AY147" s="82"/>
      <c r="AZ147" s="82"/>
      <c r="BA147" s="82"/>
      <c r="BB147" s="82"/>
      <c r="BC147" s="82"/>
      <c r="BD147" s="82"/>
      <c r="BE147" s="82"/>
      <c r="BF147" s="82"/>
      <c r="BG147" s="82"/>
      <c r="BH147" s="82"/>
      <c r="BI147" s="82"/>
      <c r="BJ147" s="82"/>
      <c r="BK147" s="82"/>
      <c r="BL147" s="82"/>
      <c r="BM147" s="82"/>
      <c r="BN147" s="82"/>
      <c r="BO147" s="82"/>
      <c r="BP147" s="82"/>
    </row>
    <row r="148" spans="1:68" s="74" customFormat="1" ht="18">
      <c r="B148" s="75" t="str">
        <f t="shared" si="6"/>
        <v>4.12</v>
      </c>
      <c r="E148" s="76">
        <v>43773</v>
      </c>
      <c r="F148" s="77">
        <v>43783</v>
      </c>
      <c r="G148" s="77"/>
      <c r="H148" s="78"/>
      <c r="I148" s="78"/>
      <c r="J148" s="79">
        <v>0</v>
      </c>
      <c r="K148" s="80">
        <f t="shared" si="7"/>
        <v>9</v>
      </c>
      <c r="L148" s="81"/>
      <c r="M148" s="82"/>
      <c r="N148" s="82"/>
      <c r="O148" s="82"/>
      <c r="P148" s="82"/>
      <c r="Q148" s="82"/>
      <c r="R148" s="82"/>
      <c r="S148" s="82"/>
      <c r="T148" s="82"/>
      <c r="U148" s="82"/>
      <c r="V148" s="82"/>
      <c r="W148" s="82"/>
      <c r="X148" s="82"/>
      <c r="Y148" s="82"/>
      <c r="Z148" s="82"/>
      <c r="AA148" s="82"/>
      <c r="AB148" s="82"/>
      <c r="AC148" s="82"/>
      <c r="AD148" s="82"/>
      <c r="AE148" s="82"/>
      <c r="AF148" s="82"/>
      <c r="AG148" s="82"/>
      <c r="AH148" s="82"/>
      <c r="AI148" s="82"/>
      <c r="AJ148" s="82"/>
      <c r="AK148" s="82"/>
      <c r="AL148" s="82"/>
      <c r="AM148" s="82"/>
      <c r="AN148" s="82"/>
      <c r="AO148" s="82"/>
      <c r="AP148" s="82"/>
      <c r="AQ148" s="82"/>
      <c r="AR148" s="82"/>
      <c r="AS148" s="82"/>
      <c r="AT148" s="82"/>
      <c r="AU148" s="82"/>
      <c r="AV148" s="82"/>
      <c r="AW148" s="82"/>
      <c r="AX148" s="82"/>
      <c r="AY148" s="82"/>
      <c r="AZ148" s="82"/>
      <c r="BA148" s="82"/>
      <c r="BB148" s="82"/>
      <c r="BC148" s="82"/>
      <c r="BD148" s="82"/>
      <c r="BE148" s="82"/>
      <c r="BF148" s="82"/>
      <c r="BG148" s="82"/>
      <c r="BH148" s="82"/>
      <c r="BI148" s="82"/>
      <c r="BJ148" s="82"/>
      <c r="BK148" s="82"/>
      <c r="BL148" s="82"/>
      <c r="BM148" s="82"/>
      <c r="BN148" s="82"/>
      <c r="BO148" s="82"/>
      <c r="BP148" s="82"/>
    </row>
    <row r="149" spans="1:68" s="74" customFormat="1" ht="18">
      <c r="B149" s="75" t="str">
        <f t="shared" si="6"/>
        <v>4.13</v>
      </c>
      <c r="E149" s="76">
        <v>43784</v>
      </c>
      <c r="F149" s="77">
        <v>43801</v>
      </c>
      <c r="G149" s="77"/>
      <c r="H149" s="78"/>
      <c r="I149" s="78"/>
      <c r="J149" s="79">
        <v>0</v>
      </c>
      <c r="K149" s="80">
        <f t="shared" si="7"/>
        <v>12</v>
      </c>
      <c r="L149" s="81"/>
      <c r="M149" s="82"/>
      <c r="N149" s="82"/>
      <c r="O149" s="82"/>
      <c r="P149" s="82"/>
      <c r="Q149" s="82"/>
      <c r="R149" s="82"/>
      <c r="S149" s="82"/>
      <c r="T149" s="82"/>
      <c r="U149" s="82"/>
      <c r="V149" s="82"/>
      <c r="W149" s="82"/>
      <c r="X149" s="82"/>
      <c r="Y149" s="82"/>
      <c r="Z149" s="82"/>
      <c r="AA149" s="82"/>
      <c r="AB149" s="82"/>
      <c r="AC149" s="82"/>
      <c r="AD149" s="82"/>
      <c r="AE149" s="82"/>
      <c r="AF149" s="82"/>
      <c r="AG149" s="82"/>
      <c r="AH149" s="82"/>
      <c r="AI149" s="82"/>
      <c r="AJ149" s="82"/>
      <c r="AK149" s="82"/>
      <c r="AL149" s="82"/>
      <c r="AM149" s="82"/>
      <c r="AN149" s="82"/>
      <c r="AO149" s="82"/>
      <c r="AP149" s="82"/>
      <c r="AQ149" s="82"/>
      <c r="AR149" s="82"/>
      <c r="AS149" s="82"/>
      <c r="AT149" s="82"/>
      <c r="AU149" s="82"/>
      <c r="AV149" s="82"/>
      <c r="AW149" s="82"/>
      <c r="AX149" s="82"/>
      <c r="AY149" s="82"/>
      <c r="AZ149" s="82"/>
      <c r="BA149" s="82"/>
      <c r="BB149" s="82"/>
      <c r="BC149" s="82"/>
      <c r="BD149" s="82"/>
      <c r="BE149" s="82"/>
      <c r="BF149" s="82"/>
      <c r="BG149" s="82"/>
      <c r="BH149" s="82"/>
      <c r="BI149" s="82"/>
      <c r="BJ149" s="82"/>
      <c r="BK149" s="82"/>
      <c r="BL149" s="82"/>
      <c r="BM149" s="82"/>
      <c r="BN149" s="82"/>
      <c r="BO149" s="82"/>
      <c r="BP149" s="82"/>
    </row>
    <row r="150" spans="1:68" s="74" customFormat="1" ht="18">
      <c r="B150" s="75" t="str">
        <f t="shared" si="6"/>
        <v>4.14</v>
      </c>
      <c r="E150" s="76">
        <v>43802</v>
      </c>
      <c r="F150" s="77">
        <v>43802</v>
      </c>
      <c r="G150" s="77"/>
      <c r="H150" s="78"/>
      <c r="I150" s="78"/>
      <c r="J150" s="79">
        <v>0</v>
      </c>
      <c r="K150" s="80">
        <f t="shared" si="7"/>
        <v>1</v>
      </c>
      <c r="L150" s="81"/>
      <c r="M150" s="82"/>
      <c r="N150" s="82"/>
      <c r="O150" s="82"/>
      <c r="P150" s="82"/>
      <c r="Q150" s="82"/>
      <c r="R150" s="82"/>
      <c r="S150" s="82"/>
      <c r="T150" s="82"/>
      <c r="U150" s="82"/>
      <c r="V150" s="82"/>
      <c r="W150" s="82"/>
      <c r="X150" s="82"/>
      <c r="Y150" s="82"/>
      <c r="Z150" s="82"/>
      <c r="AA150" s="82"/>
      <c r="AB150" s="82"/>
      <c r="AC150" s="82"/>
      <c r="AD150" s="82"/>
      <c r="AE150" s="82"/>
      <c r="AF150" s="82"/>
      <c r="AG150" s="82"/>
      <c r="AH150" s="82"/>
      <c r="AI150" s="82"/>
      <c r="AJ150" s="82"/>
      <c r="AK150" s="82"/>
      <c r="AL150" s="82"/>
      <c r="AM150" s="82"/>
      <c r="AN150" s="82"/>
      <c r="AO150" s="82"/>
      <c r="AP150" s="82"/>
      <c r="AQ150" s="82"/>
      <c r="AR150" s="82"/>
      <c r="AS150" s="82"/>
      <c r="AT150" s="82"/>
      <c r="AU150" s="82"/>
      <c r="AV150" s="82"/>
      <c r="AW150" s="82"/>
      <c r="AX150" s="82"/>
      <c r="AY150" s="82"/>
      <c r="AZ150" s="82"/>
      <c r="BA150" s="82"/>
      <c r="BB150" s="82"/>
      <c r="BC150" s="82"/>
      <c r="BD150" s="82"/>
      <c r="BE150" s="82"/>
      <c r="BF150" s="82"/>
      <c r="BG150" s="82"/>
      <c r="BH150" s="82"/>
      <c r="BI150" s="82"/>
      <c r="BJ150" s="82"/>
      <c r="BK150" s="82"/>
      <c r="BL150" s="82"/>
      <c r="BM150" s="82"/>
      <c r="BN150" s="82"/>
      <c r="BO150" s="82"/>
      <c r="BP150" s="82"/>
    </row>
    <row r="151" spans="1:68" s="73" customFormat="1" ht="24" customHeight="1">
      <c r="A151" s="62">
        <f>AVERAGE(J152:J163)</f>
        <v>0</v>
      </c>
      <c r="B151" s="63" t="str">
        <f>IF(ISERROR(VALUE(SUBSTITUTE(prevWBS,".",""))),"1",IF(ISERROR(FIND("`",SUBSTITUTE(prevWBS,".","`",1))),TEXT(VALUE(prevWBS)+1,"#"),TEXT(VALUE(LEFT(prevWBS,FIND("`",SUBSTITUTE(prevWBS,".","`",1))-1))+1,"#")))</f>
        <v>5</v>
      </c>
      <c r="C151" s="64"/>
      <c r="D151" s="65"/>
      <c r="E151" s="66"/>
      <c r="F151" s="67"/>
      <c r="G151" s="67"/>
      <c r="H151" s="68"/>
      <c r="I151" s="68"/>
      <c r="J151" s="69"/>
      <c r="K151" s="70"/>
      <c r="L151" s="71"/>
      <c r="M151" s="72"/>
      <c r="N151" s="72"/>
      <c r="O151" s="72"/>
      <c r="P151" s="72"/>
      <c r="Q151" s="72"/>
      <c r="R151" s="72"/>
      <c r="S151" s="72"/>
      <c r="T151" s="72"/>
      <c r="U151" s="72"/>
      <c r="V151" s="72"/>
      <c r="W151" s="72"/>
      <c r="X151" s="72"/>
      <c r="Y151" s="72"/>
      <c r="Z151" s="72"/>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c r="BP151" s="72"/>
    </row>
    <row r="152" spans="1:68" s="74" customFormat="1" ht="18">
      <c r="B152" s="75" t="str">
        <f t="shared" si="6"/>
        <v>5.1</v>
      </c>
      <c r="E152" s="76">
        <v>43518</v>
      </c>
      <c r="F152" s="77">
        <v>43518</v>
      </c>
      <c r="G152" s="77"/>
      <c r="H152" s="78"/>
      <c r="I152" s="78"/>
      <c r="J152" s="79">
        <v>0</v>
      </c>
      <c r="K152" s="80">
        <f t="shared" ref="K152:K163" si="8">IF(OR(F152=0,E152=0)," - ",NETWORKDAYS(E152,F152))</f>
        <v>1</v>
      </c>
      <c r="L152" s="81"/>
      <c r="M152" s="82"/>
      <c r="N152" s="82"/>
      <c r="O152" s="82"/>
      <c r="P152" s="82"/>
      <c r="Q152" s="82"/>
      <c r="R152" s="82"/>
      <c r="S152" s="82"/>
      <c r="T152" s="82"/>
      <c r="U152" s="82"/>
      <c r="V152" s="82"/>
      <c r="W152" s="82"/>
      <c r="X152" s="82"/>
      <c r="Y152" s="82"/>
      <c r="Z152" s="82"/>
      <c r="AA152" s="82"/>
      <c r="AB152" s="82"/>
      <c r="AC152" s="82"/>
      <c r="AD152" s="82"/>
      <c r="AE152" s="82"/>
      <c r="AF152" s="82"/>
      <c r="AG152" s="82"/>
      <c r="AH152" s="82"/>
      <c r="AI152" s="82"/>
      <c r="AJ152" s="82"/>
      <c r="AK152" s="82"/>
      <c r="AL152" s="82"/>
      <c r="AM152" s="82"/>
      <c r="AN152" s="82"/>
      <c r="AO152" s="82"/>
      <c r="AP152" s="82"/>
      <c r="AQ152" s="82"/>
      <c r="AR152" s="82"/>
      <c r="AS152" s="82"/>
      <c r="AT152" s="82"/>
      <c r="AU152" s="82"/>
      <c r="AV152" s="82"/>
      <c r="AW152" s="82"/>
      <c r="AX152" s="82"/>
      <c r="AY152" s="82"/>
      <c r="AZ152" s="82"/>
      <c r="BA152" s="82"/>
      <c r="BB152" s="82"/>
      <c r="BC152" s="82"/>
      <c r="BD152" s="82"/>
      <c r="BE152" s="82"/>
      <c r="BF152" s="82"/>
      <c r="BG152" s="82"/>
      <c r="BH152" s="82"/>
      <c r="BI152" s="82"/>
      <c r="BJ152" s="82"/>
      <c r="BK152" s="82"/>
      <c r="BL152" s="82"/>
      <c r="BM152" s="82"/>
      <c r="BN152" s="82"/>
      <c r="BO152" s="82"/>
      <c r="BP152" s="82"/>
    </row>
    <row r="153" spans="1:68" s="74" customFormat="1" ht="18">
      <c r="B153" s="75" t="str">
        <f t="shared" si="6"/>
        <v>5.2</v>
      </c>
      <c r="E153" s="76">
        <v>43619</v>
      </c>
      <c r="F153" s="77">
        <v>43630</v>
      </c>
      <c r="G153" s="77"/>
      <c r="H153" s="78"/>
      <c r="I153" s="78"/>
      <c r="J153" s="79">
        <v>0</v>
      </c>
      <c r="K153" s="80">
        <f t="shared" si="8"/>
        <v>10</v>
      </c>
      <c r="L153" s="81"/>
      <c r="M153" s="82"/>
      <c r="N153" s="82"/>
      <c r="O153" s="82"/>
      <c r="P153" s="82"/>
      <c r="Q153" s="82"/>
      <c r="R153" s="82"/>
      <c r="S153" s="82"/>
      <c r="T153" s="82"/>
      <c r="U153" s="82"/>
      <c r="V153" s="82"/>
      <c r="W153" s="82"/>
      <c r="X153" s="82"/>
      <c r="Y153" s="82"/>
      <c r="Z153" s="82"/>
      <c r="AA153" s="82"/>
      <c r="AB153" s="82"/>
      <c r="AC153" s="82"/>
      <c r="AD153" s="82"/>
      <c r="AE153" s="82"/>
      <c r="AF153" s="82"/>
      <c r="AG153" s="82"/>
      <c r="AH153" s="82"/>
      <c r="AI153" s="82"/>
      <c r="AJ153" s="82"/>
      <c r="AK153" s="82"/>
      <c r="AL153" s="82"/>
      <c r="AM153" s="82"/>
      <c r="AN153" s="82"/>
      <c r="AO153" s="82"/>
      <c r="AP153" s="82"/>
      <c r="AQ153" s="82"/>
      <c r="AR153" s="82"/>
      <c r="AS153" s="82"/>
      <c r="AT153" s="82"/>
      <c r="AU153" s="82"/>
      <c r="AV153" s="82"/>
      <c r="AW153" s="82"/>
      <c r="AX153" s="82"/>
      <c r="AY153" s="82"/>
      <c r="AZ153" s="82"/>
      <c r="BA153" s="82"/>
      <c r="BB153" s="82"/>
      <c r="BC153" s="82"/>
      <c r="BD153" s="82"/>
      <c r="BE153" s="82"/>
      <c r="BF153" s="82"/>
      <c r="BG153" s="82"/>
      <c r="BH153" s="82"/>
      <c r="BI153" s="82"/>
      <c r="BJ153" s="82"/>
      <c r="BK153" s="82"/>
      <c r="BL153" s="82"/>
      <c r="BM153" s="82"/>
      <c r="BN153" s="82"/>
      <c r="BO153" s="82"/>
      <c r="BP153" s="82"/>
    </row>
    <row r="154" spans="1:68" s="74" customFormat="1" ht="18">
      <c r="B154" s="75" t="str">
        <f t="shared" si="6"/>
        <v>5.3</v>
      </c>
      <c r="E154" s="76">
        <v>43633</v>
      </c>
      <c r="F154" s="77">
        <v>43637</v>
      </c>
      <c r="G154" s="77"/>
      <c r="H154" s="78"/>
      <c r="I154" s="78"/>
      <c r="J154" s="79">
        <v>0</v>
      </c>
      <c r="K154" s="80">
        <f t="shared" si="8"/>
        <v>5</v>
      </c>
      <c r="L154" s="81"/>
      <c r="M154" s="82"/>
      <c r="N154" s="82"/>
      <c r="O154" s="82"/>
      <c r="P154" s="82"/>
      <c r="Q154" s="82"/>
      <c r="R154" s="82"/>
      <c r="S154" s="82"/>
      <c r="T154" s="82"/>
      <c r="U154" s="82"/>
      <c r="V154" s="82"/>
      <c r="W154" s="82"/>
      <c r="X154" s="82"/>
      <c r="Y154" s="82"/>
      <c r="Z154" s="82"/>
      <c r="AA154" s="82"/>
      <c r="AB154" s="82"/>
      <c r="AC154" s="82"/>
      <c r="AD154" s="82"/>
      <c r="AE154" s="82"/>
      <c r="AF154" s="82"/>
      <c r="AG154" s="82"/>
      <c r="AH154" s="82"/>
      <c r="AI154" s="82"/>
      <c r="AJ154" s="82"/>
      <c r="AK154" s="82"/>
      <c r="AL154" s="82"/>
      <c r="AM154" s="82"/>
      <c r="AN154" s="82"/>
      <c r="AO154" s="82"/>
      <c r="AP154" s="82"/>
      <c r="AQ154" s="82"/>
      <c r="AR154" s="82"/>
      <c r="AS154" s="82"/>
      <c r="AT154" s="82"/>
      <c r="AU154" s="82"/>
      <c r="AV154" s="82"/>
      <c r="AW154" s="82"/>
      <c r="AX154" s="82"/>
      <c r="AY154" s="82"/>
      <c r="AZ154" s="82"/>
      <c r="BA154" s="82"/>
      <c r="BB154" s="82"/>
      <c r="BC154" s="82"/>
      <c r="BD154" s="82"/>
      <c r="BE154" s="82"/>
      <c r="BF154" s="82"/>
      <c r="BG154" s="82"/>
      <c r="BH154" s="82"/>
      <c r="BI154" s="82"/>
      <c r="BJ154" s="82"/>
      <c r="BK154" s="82"/>
      <c r="BL154" s="82"/>
      <c r="BM154" s="82"/>
      <c r="BN154" s="82"/>
      <c r="BO154" s="82"/>
      <c r="BP154" s="82"/>
    </row>
    <row r="155" spans="1:68" s="74" customFormat="1" ht="18">
      <c r="B155" s="75" t="str">
        <f t="shared" si="6"/>
        <v>5.4</v>
      </c>
      <c r="E155" s="76">
        <v>43633</v>
      </c>
      <c r="F155" s="77">
        <v>43637</v>
      </c>
      <c r="G155" s="77"/>
      <c r="H155" s="78"/>
      <c r="I155" s="78"/>
      <c r="J155" s="79">
        <v>0</v>
      </c>
      <c r="K155" s="80">
        <f t="shared" si="8"/>
        <v>5</v>
      </c>
      <c r="L155" s="81"/>
      <c r="M155" s="82"/>
      <c r="N155" s="82"/>
      <c r="O155" s="82"/>
      <c r="P155" s="82"/>
      <c r="Q155" s="82"/>
      <c r="R155" s="82"/>
      <c r="S155" s="82"/>
      <c r="T155" s="82"/>
      <c r="U155" s="82"/>
      <c r="V155" s="82"/>
      <c r="W155" s="82"/>
      <c r="X155" s="82"/>
      <c r="Y155" s="82"/>
      <c r="Z155" s="82"/>
      <c r="AA155" s="82"/>
      <c r="AB155" s="82"/>
      <c r="AC155" s="82"/>
      <c r="AD155" s="82"/>
      <c r="AE155" s="82"/>
      <c r="AF155" s="82"/>
      <c r="AG155" s="82"/>
      <c r="AH155" s="82"/>
      <c r="AI155" s="82"/>
      <c r="AJ155" s="82"/>
      <c r="AK155" s="82"/>
      <c r="AL155" s="82"/>
      <c r="AM155" s="82"/>
      <c r="AN155" s="82"/>
      <c r="AO155" s="82"/>
      <c r="AP155" s="82"/>
      <c r="AQ155" s="82"/>
      <c r="AR155" s="82"/>
      <c r="AS155" s="82"/>
      <c r="AT155" s="82"/>
      <c r="AU155" s="82"/>
      <c r="AV155" s="82"/>
      <c r="AW155" s="82"/>
      <c r="AX155" s="82"/>
      <c r="AY155" s="82"/>
      <c r="AZ155" s="82"/>
      <c r="BA155" s="82"/>
      <c r="BB155" s="82"/>
      <c r="BC155" s="82"/>
      <c r="BD155" s="82"/>
      <c r="BE155" s="82"/>
      <c r="BF155" s="82"/>
      <c r="BG155" s="82"/>
      <c r="BH155" s="82"/>
      <c r="BI155" s="82"/>
      <c r="BJ155" s="82"/>
      <c r="BK155" s="82"/>
      <c r="BL155" s="82"/>
      <c r="BM155" s="82"/>
      <c r="BN155" s="82"/>
      <c r="BO155" s="82"/>
      <c r="BP155" s="82"/>
    </row>
    <row r="156" spans="1:68" s="74" customFormat="1" ht="18">
      <c r="B156" s="75" t="str">
        <f t="shared" si="6"/>
        <v>5.5</v>
      </c>
      <c r="E156" s="76">
        <v>43640</v>
      </c>
      <c r="F156" s="77">
        <v>43658</v>
      </c>
      <c r="G156" s="77"/>
      <c r="H156" s="78"/>
      <c r="I156" s="78"/>
      <c r="J156" s="79">
        <v>0</v>
      </c>
      <c r="K156" s="80">
        <f t="shared" si="8"/>
        <v>15</v>
      </c>
      <c r="L156" s="81"/>
      <c r="M156" s="82"/>
      <c r="N156" s="82"/>
      <c r="O156" s="82"/>
      <c r="P156" s="82"/>
      <c r="Q156" s="82"/>
      <c r="R156" s="82"/>
      <c r="S156" s="82"/>
      <c r="T156" s="82"/>
      <c r="U156" s="82"/>
      <c r="V156" s="82"/>
      <c r="W156" s="82"/>
      <c r="X156" s="82"/>
      <c r="Y156" s="82"/>
      <c r="Z156" s="82"/>
      <c r="AA156" s="82"/>
      <c r="AB156" s="82"/>
      <c r="AC156" s="82"/>
      <c r="AD156" s="82"/>
      <c r="AE156" s="82"/>
      <c r="AF156" s="82"/>
      <c r="AG156" s="82"/>
      <c r="AH156" s="82"/>
      <c r="AI156" s="82"/>
      <c r="AJ156" s="82"/>
      <c r="AK156" s="82"/>
      <c r="AL156" s="82"/>
      <c r="AM156" s="82"/>
      <c r="AN156" s="82"/>
      <c r="AO156" s="82"/>
      <c r="AP156" s="82"/>
      <c r="AQ156" s="82"/>
      <c r="AR156" s="82"/>
      <c r="AS156" s="82"/>
      <c r="AT156" s="82"/>
      <c r="AU156" s="82"/>
      <c r="AV156" s="82"/>
      <c r="AW156" s="82"/>
      <c r="AX156" s="82"/>
      <c r="AY156" s="82"/>
      <c r="AZ156" s="82"/>
      <c r="BA156" s="82"/>
      <c r="BB156" s="82"/>
      <c r="BC156" s="82"/>
      <c r="BD156" s="82"/>
      <c r="BE156" s="82"/>
      <c r="BF156" s="82"/>
      <c r="BG156" s="82"/>
      <c r="BH156" s="82"/>
      <c r="BI156" s="82"/>
      <c r="BJ156" s="82"/>
      <c r="BK156" s="82"/>
      <c r="BL156" s="82"/>
      <c r="BM156" s="82"/>
      <c r="BN156" s="82"/>
      <c r="BO156" s="82"/>
      <c r="BP156" s="82"/>
    </row>
    <row r="157" spans="1:68" s="74" customFormat="1" ht="18">
      <c r="B157" s="75" t="str">
        <f t="shared" si="6"/>
        <v>5.6</v>
      </c>
      <c r="E157" s="76">
        <v>43661</v>
      </c>
      <c r="F157" s="77">
        <v>43665</v>
      </c>
      <c r="G157" s="77"/>
      <c r="H157" s="78"/>
      <c r="I157" s="78"/>
      <c r="J157" s="79">
        <v>0</v>
      </c>
      <c r="K157" s="80">
        <f t="shared" si="8"/>
        <v>5</v>
      </c>
      <c r="L157" s="81"/>
      <c r="M157" s="82"/>
      <c r="N157" s="82"/>
      <c r="O157" s="82"/>
      <c r="P157" s="82"/>
      <c r="Q157" s="82"/>
      <c r="R157" s="82"/>
      <c r="S157" s="82"/>
      <c r="T157" s="82"/>
      <c r="U157" s="82"/>
      <c r="V157" s="82"/>
      <c r="W157" s="82"/>
      <c r="X157" s="82"/>
      <c r="Y157" s="82"/>
      <c r="Z157" s="82"/>
      <c r="AA157" s="82"/>
      <c r="AB157" s="82"/>
      <c r="AC157" s="82"/>
      <c r="AD157" s="82"/>
      <c r="AE157" s="82"/>
      <c r="AF157" s="82"/>
      <c r="AG157" s="82"/>
      <c r="AH157" s="82"/>
      <c r="AI157" s="82"/>
      <c r="AJ157" s="82"/>
      <c r="AK157" s="82"/>
      <c r="AL157" s="82"/>
      <c r="AM157" s="82"/>
      <c r="AN157" s="82"/>
      <c r="AO157" s="82"/>
      <c r="AP157" s="82"/>
      <c r="AQ157" s="82"/>
      <c r="AR157" s="82"/>
      <c r="AS157" s="82"/>
      <c r="AT157" s="82"/>
      <c r="AU157" s="82"/>
      <c r="AV157" s="82"/>
      <c r="AW157" s="82"/>
      <c r="AX157" s="82"/>
      <c r="AY157" s="82"/>
      <c r="AZ157" s="82"/>
      <c r="BA157" s="82"/>
      <c r="BB157" s="82"/>
      <c r="BC157" s="82"/>
      <c r="BD157" s="82"/>
      <c r="BE157" s="82"/>
      <c r="BF157" s="82"/>
      <c r="BG157" s="82"/>
      <c r="BH157" s="82"/>
      <c r="BI157" s="82"/>
      <c r="BJ157" s="82"/>
      <c r="BK157" s="82"/>
      <c r="BL157" s="82"/>
      <c r="BM157" s="82"/>
      <c r="BN157" s="82"/>
      <c r="BO157" s="82"/>
      <c r="BP157" s="82"/>
    </row>
    <row r="158" spans="1:68" s="74" customFormat="1" ht="18">
      <c r="B158" s="75" t="str">
        <f t="shared" si="6"/>
        <v>5.7</v>
      </c>
      <c r="E158" s="76">
        <v>43664</v>
      </c>
      <c r="F158" s="77">
        <v>43686</v>
      </c>
      <c r="G158" s="77"/>
      <c r="H158" s="78"/>
      <c r="I158" s="78"/>
      <c r="J158" s="79">
        <v>0</v>
      </c>
      <c r="K158" s="80">
        <f t="shared" si="8"/>
        <v>17</v>
      </c>
      <c r="L158" s="81"/>
      <c r="M158" s="82"/>
      <c r="N158" s="82"/>
      <c r="O158" s="82"/>
      <c r="P158" s="82"/>
      <c r="Q158" s="82"/>
      <c r="R158" s="82"/>
      <c r="S158" s="82"/>
      <c r="T158" s="82"/>
      <c r="U158" s="82"/>
      <c r="V158" s="82"/>
      <c r="W158" s="82"/>
      <c r="X158" s="82"/>
      <c r="Y158" s="82"/>
      <c r="Z158" s="82"/>
      <c r="AA158" s="82"/>
      <c r="AB158" s="82"/>
      <c r="AC158" s="82"/>
      <c r="AD158" s="82"/>
      <c r="AE158" s="82"/>
      <c r="AF158" s="82"/>
      <c r="AG158" s="82"/>
      <c r="AH158" s="82"/>
      <c r="AI158" s="82"/>
      <c r="AJ158" s="82"/>
      <c r="AK158" s="82"/>
      <c r="AL158" s="82"/>
      <c r="AM158" s="82"/>
      <c r="AN158" s="82"/>
      <c r="AO158" s="82"/>
      <c r="AP158" s="82"/>
      <c r="AQ158" s="82"/>
      <c r="AR158" s="82"/>
      <c r="AS158" s="82"/>
      <c r="AT158" s="82"/>
      <c r="AU158" s="82"/>
      <c r="AV158" s="82"/>
      <c r="AW158" s="82"/>
      <c r="AX158" s="82"/>
      <c r="AY158" s="82"/>
      <c r="AZ158" s="82"/>
      <c r="BA158" s="82"/>
      <c r="BB158" s="82"/>
      <c r="BC158" s="82"/>
      <c r="BD158" s="82"/>
      <c r="BE158" s="82"/>
      <c r="BF158" s="82"/>
      <c r="BG158" s="82"/>
      <c r="BH158" s="82"/>
      <c r="BI158" s="82"/>
      <c r="BJ158" s="82"/>
      <c r="BK158" s="82"/>
      <c r="BL158" s="82"/>
      <c r="BM158" s="82"/>
      <c r="BN158" s="82"/>
      <c r="BO158" s="82"/>
      <c r="BP158" s="82"/>
    </row>
    <row r="159" spans="1:68" s="74" customFormat="1" ht="18">
      <c r="B159" s="75" t="str">
        <f t="shared" si="6"/>
        <v>5.8</v>
      </c>
      <c r="E159" s="76">
        <v>43689</v>
      </c>
      <c r="F159" s="77">
        <v>43700</v>
      </c>
      <c r="G159" s="77"/>
      <c r="H159" s="78"/>
      <c r="I159" s="78"/>
      <c r="J159" s="79">
        <v>0</v>
      </c>
      <c r="K159" s="80">
        <f t="shared" si="8"/>
        <v>10</v>
      </c>
      <c r="L159" s="81"/>
      <c r="M159" s="82"/>
      <c r="N159" s="82"/>
      <c r="O159" s="82"/>
      <c r="P159" s="82"/>
      <c r="Q159" s="82"/>
      <c r="R159" s="82"/>
      <c r="S159" s="82"/>
      <c r="T159" s="82"/>
      <c r="U159" s="82"/>
      <c r="V159" s="82"/>
      <c r="W159" s="82"/>
      <c r="X159" s="82"/>
      <c r="Y159" s="82"/>
      <c r="Z159" s="82"/>
      <c r="AA159" s="82"/>
      <c r="AB159" s="82"/>
      <c r="AC159" s="82"/>
      <c r="AD159" s="82"/>
      <c r="AE159" s="82"/>
      <c r="AF159" s="82"/>
      <c r="AG159" s="82"/>
      <c r="AH159" s="82"/>
      <c r="AI159" s="82"/>
      <c r="AJ159" s="82"/>
      <c r="AK159" s="82"/>
      <c r="AL159" s="82"/>
      <c r="AM159" s="82"/>
      <c r="AN159" s="82"/>
      <c r="AO159" s="82"/>
      <c r="AP159" s="82"/>
      <c r="AQ159" s="82"/>
      <c r="AR159" s="82"/>
      <c r="AS159" s="82"/>
      <c r="AT159" s="82"/>
      <c r="AU159" s="82"/>
      <c r="AV159" s="82"/>
      <c r="AW159" s="82"/>
      <c r="AX159" s="82"/>
      <c r="AY159" s="82"/>
      <c r="AZ159" s="82"/>
      <c r="BA159" s="82"/>
      <c r="BB159" s="82"/>
      <c r="BC159" s="82"/>
      <c r="BD159" s="82"/>
      <c r="BE159" s="82"/>
      <c r="BF159" s="82"/>
      <c r="BG159" s="82"/>
      <c r="BH159" s="82"/>
      <c r="BI159" s="82"/>
      <c r="BJ159" s="82"/>
      <c r="BK159" s="82"/>
      <c r="BL159" s="82"/>
      <c r="BM159" s="82"/>
      <c r="BN159" s="82"/>
      <c r="BO159" s="82"/>
      <c r="BP159" s="82"/>
    </row>
    <row r="160" spans="1:68" s="74" customFormat="1" ht="18">
      <c r="B160" s="75" t="str">
        <f t="shared" si="6"/>
        <v>5.9</v>
      </c>
      <c r="E160" s="76">
        <v>43518</v>
      </c>
      <c r="F160" s="77">
        <v>43518</v>
      </c>
      <c r="G160" s="77"/>
      <c r="H160" s="78"/>
      <c r="I160" s="78"/>
      <c r="J160" s="79">
        <v>0</v>
      </c>
      <c r="K160" s="80">
        <f t="shared" si="8"/>
        <v>1</v>
      </c>
      <c r="L160" s="81"/>
      <c r="M160" s="82"/>
      <c r="N160" s="82"/>
      <c r="O160" s="82"/>
      <c r="P160" s="82"/>
      <c r="Q160" s="82"/>
      <c r="R160" s="82"/>
      <c r="S160" s="82"/>
      <c r="T160" s="82"/>
      <c r="U160" s="82"/>
      <c r="V160" s="82"/>
      <c r="W160" s="82"/>
      <c r="X160" s="82"/>
      <c r="Y160" s="82"/>
      <c r="Z160" s="82"/>
      <c r="AA160" s="82"/>
      <c r="AB160" s="82"/>
      <c r="AC160" s="82"/>
      <c r="AD160" s="82"/>
      <c r="AE160" s="82"/>
      <c r="AF160" s="82"/>
      <c r="AG160" s="82"/>
      <c r="AH160" s="82"/>
      <c r="AI160" s="82"/>
      <c r="AJ160" s="82"/>
      <c r="AK160" s="82"/>
      <c r="AL160" s="82"/>
      <c r="AM160" s="82"/>
      <c r="AN160" s="82"/>
      <c r="AO160" s="82"/>
      <c r="AP160" s="82"/>
      <c r="AQ160" s="82"/>
      <c r="AR160" s="82"/>
      <c r="AS160" s="82"/>
      <c r="AT160" s="82"/>
      <c r="AU160" s="82"/>
      <c r="AV160" s="82"/>
      <c r="AW160" s="82"/>
      <c r="AX160" s="82"/>
      <c r="AY160" s="82"/>
      <c r="AZ160" s="82"/>
      <c r="BA160" s="82"/>
      <c r="BB160" s="82"/>
      <c r="BC160" s="82"/>
      <c r="BD160" s="82"/>
      <c r="BE160" s="82"/>
      <c r="BF160" s="82"/>
      <c r="BG160" s="82"/>
      <c r="BH160" s="82"/>
      <c r="BI160" s="82"/>
      <c r="BJ160" s="82"/>
      <c r="BK160" s="82"/>
      <c r="BL160" s="82"/>
      <c r="BM160" s="82"/>
      <c r="BN160" s="82"/>
      <c r="BO160" s="82"/>
      <c r="BP160" s="82"/>
    </row>
    <row r="161" spans="2:68" s="74" customFormat="1" ht="18">
      <c r="B161" s="75" t="str">
        <f t="shared" si="6"/>
        <v>5.10</v>
      </c>
      <c r="E161" s="76" t="e">
        <v>#VALUE!</v>
      </c>
      <c r="F161" s="77" t="e">
        <v>#VALUE!</v>
      </c>
      <c r="G161" s="77"/>
      <c r="H161" s="78"/>
      <c r="I161" s="78"/>
      <c r="J161" s="79">
        <v>0</v>
      </c>
      <c r="K161" s="80" t="e">
        <f t="shared" si="8"/>
        <v>#VALUE!</v>
      </c>
      <c r="L161" s="81"/>
      <c r="M161" s="82"/>
      <c r="N161" s="82"/>
      <c r="O161" s="82"/>
      <c r="P161" s="82"/>
      <c r="Q161" s="82"/>
      <c r="R161" s="82"/>
      <c r="S161" s="82"/>
      <c r="T161" s="82"/>
      <c r="U161" s="82"/>
      <c r="V161" s="82"/>
      <c r="W161" s="82"/>
      <c r="X161" s="82"/>
      <c r="Y161" s="82"/>
      <c r="Z161" s="82"/>
      <c r="AA161" s="82"/>
      <c r="AB161" s="82"/>
      <c r="AC161" s="82"/>
      <c r="AD161" s="82"/>
      <c r="AE161" s="82"/>
      <c r="AF161" s="82"/>
      <c r="AG161" s="82"/>
      <c r="AH161" s="82"/>
      <c r="AI161" s="82"/>
      <c r="AJ161" s="82"/>
      <c r="AK161" s="82"/>
      <c r="AL161" s="82"/>
      <c r="AM161" s="82"/>
      <c r="AN161" s="82"/>
      <c r="AO161" s="82"/>
      <c r="AP161" s="82"/>
      <c r="AQ161" s="82"/>
      <c r="AR161" s="82"/>
      <c r="AS161" s="82"/>
      <c r="AT161" s="82"/>
      <c r="AU161" s="82"/>
      <c r="AV161" s="82"/>
      <c r="AW161" s="82"/>
      <c r="AX161" s="82"/>
      <c r="AY161" s="82"/>
      <c r="AZ161" s="82"/>
      <c r="BA161" s="82"/>
      <c r="BB161" s="82"/>
      <c r="BC161" s="82"/>
      <c r="BD161" s="82"/>
      <c r="BE161" s="82"/>
      <c r="BF161" s="82"/>
      <c r="BG161" s="82"/>
      <c r="BH161" s="82"/>
      <c r="BI161" s="82"/>
      <c r="BJ161" s="82"/>
      <c r="BK161" s="82"/>
      <c r="BL161" s="82"/>
      <c r="BM161" s="82"/>
      <c r="BN161" s="82"/>
      <c r="BO161" s="82"/>
      <c r="BP161" s="82"/>
    </row>
    <row r="162" spans="2:68" s="74" customFormat="1" ht="18">
      <c r="B162" s="75" t="str">
        <f t="shared" si="6"/>
        <v>5.11</v>
      </c>
      <c r="E162" s="76" t="e">
        <v>#VALUE!</v>
      </c>
      <c r="F162" s="77" t="e">
        <v>#VALUE!</v>
      </c>
      <c r="G162" s="77"/>
      <c r="H162" s="78"/>
      <c r="I162" s="78"/>
      <c r="J162" s="79">
        <v>0</v>
      </c>
      <c r="K162" s="80" t="e">
        <f t="shared" si="8"/>
        <v>#VALUE!</v>
      </c>
      <c r="L162" s="81"/>
      <c r="M162" s="82"/>
      <c r="N162" s="82"/>
      <c r="O162" s="82"/>
      <c r="P162" s="82"/>
      <c r="Q162" s="82"/>
      <c r="R162" s="82"/>
      <c r="S162" s="82"/>
      <c r="T162" s="82"/>
      <c r="U162" s="82"/>
      <c r="V162" s="82"/>
      <c r="W162" s="82"/>
      <c r="X162" s="82"/>
      <c r="Y162" s="82"/>
      <c r="Z162" s="82"/>
      <c r="AA162" s="82"/>
      <c r="AB162" s="82"/>
      <c r="AC162" s="82"/>
      <c r="AD162" s="82"/>
      <c r="AE162" s="82"/>
      <c r="AF162" s="82"/>
      <c r="AG162" s="82"/>
      <c r="AH162" s="82"/>
      <c r="AI162" s="82"/>
      <c r="AJ162" s="82"/>
      <c r="AK162" s="82"/>
      <c r="AL162" s="82"/>
      <c r="AM162" s="82"/>
      <c r="AN162" s="82"/>
      <c r="AO162" s="82"/>
      <c r="AP162" s="82"/>
      <c r="AQ162" s="82"/>
      <c r="AR162" s="82"/>
      <c r="AS162" s="82"/>
      <c r="AT162" s="82"/>
      <c r="AU162" s="82"/>
      <c r="AV162" s="82"/>
      <c r="AW162" s="82"/>
      <c r="AX162" s="82"/>
      <c r="AY162" s="82"/>
      <c r="AZ162" s="82"/>
      <c r="BA162" s="82"/>
      <c r="BB162" s="82"/>
      <c r="BC162" s="82"/>
      <c r="BD162" s="82"/>
      <c r="BE162" s="82"/>
      <c r="BF162" s="82"/>
      <c r="BG162" s="82"/>
      <c r="BH162" s="82"/>
      <c r="BI162" s="82"/>
      <c r="BJ162" s="82"/>
      <c r="BK162" s="82"/>
      <c r="BL162" s="82"/>
      <c r="BM162" s="82"/>
      <c r="BN162" s="82"/>
      <c r="BO162" s="82"/>
      <c r="BP162" s="82"/>
    </row>
    <row r="163" spans="2:68" s="74" customFormat="1" ht="18">
      <c r="B163" s="75" t="str">
        <f t="shared" si="6"/>
        <v>5.12</v>
      </c>
      <c r="E163" s="76">
        <v>43518</v>
      </c>
      <c r="F163" s="77">
        <v>43518</v>
      </c>
      <c r="G163" s="77"/>
      <c r="H163" s="78"/>
      <c r="I163" s="78"/>
      <c r="J163" s="79">
        <v>0</v>
      </c>
      <c r="K163" s="80">
        <f t="shared" si="8"/>
        <v>1</v>
      </c>
      <c r="L163" s="81"/>
      <c r="M163" s="82"/>
      <c r="N163" s="82"/>
      <c r="O163" s="82"/>
      <c r="P163" s="82"/>
      <c r="Q163" s="82"/>
      <c r="R163" s="82"/>
      <c r="S163" s="82"/>
      <c r="T163" s="82"/>
      <c r="U163" s="82"/>
      <c r="V163" s="82"/>
      <c r="W163" s="82"/>
      <c r="X163" s="82"/>
      <c r="Y163" s="82"/>
      <c r="Z163" s="82"/>
      <c r="AA163" s="82"/>
      <c r="AB163" s="82"/>
      <c r="AC163" s="82"/>
      <c r="AD163" s="82"/>
      <c r="AE163" s="82"/>
      <c r="AF163" s="82"/>
      <c r="AG163" s="82"/>
      <c r="AH163" s="82"/>
      <c r="AI163" s="82"/>
      <c r="AJ163" s="82"/>
      <c r="AK163" s="82"/>
      <c r="AL163" s="82"/>
      <c r="AM163" s="82"/>
      <c r="AN163" s="82"/>
      <c r="AO163" s="82"/>
      <c r="AP163" s="82"/>
      <c r="AQ163" s="82"/>
      <c r="AR163" s="82"/>
      <c r="AS163" s="82"/>
      <c r="AT163" s="82"/>
      <c r="AU163" s="82"/>
      <c r="AV163" s="82"/>
      <c r="AW163" s="82"/>
      <c r="AX163" s="82"/>
      <c r="AY163" s="82"/>
      <c r="AZ163" s="82"/>
      <c r="BA163" s="82"/>
      <c r="BB163" s="82"/>
      <c r="BC163" s="82"/>
      <c r="BD163" s="82"/>
      <c r="BE163" s="82"/>
      <c r="BF163" s="82"/>
      <c r="BG163" s="82"/>
      <c r="BH163" s="82"/>
      <c r="BI163" s="82"/>
      <c r="BJ163" s="82"/>
      <c r="BK163" s="82"/>
      <c r="BL163" s="82"/>
      <c r="BM163" s="82"/>
      <c r="BN163" s="82"/>
      <c r="BO163" s="82"/>
      <c r="BP163" s="82"/>
    </row>
  </sheetData>
  <sheetProtection formatCells="0" formatColumns="0" formatRows="0" insertRows="0" deleteRows="0"/>
  <mergeCells count="20">
    <mergeCell ref="AH4:AN4"/>
    <mergeCell ref="A1:D1"/>
    <mergeCell ref="D3:E3"/>
    <mergeCell ref="M3:S3"/>
    <mergeCell ref="T3:Z3"/>
    <mergeCell ref="AA3:AG3"/>
    <mergeCell ref="AH3:AN3"/>
    <mergeCell ref="D4:E4"/>
    <mergeCell ref="H4:I4"/>
    <mergeCell ref="M4:S4"/>
    <mergeCell ref="T4:Z4"/>
    <mergeCell ref="AA4:AG4"/>
    <mergeCell ref="AO4:AU4"/>
    <mergeCell ref="AV4:BB4"/>
    <mergeCell ref="BC4:BI4"/>
    <mergeCell ref="BJ4:BP4"/>
    <mergeCell ref="AO3:AU3"/>
    <mergeCell ref="AV3:BB3"/>
    <mergeCell ref="BC3:BI3"/>
    <mergeCell ref="BJ3:BP3"/>
  </mergeCells>
  <conditionalFormatting sqref="J137:J150 J152:J163 J7:J26 J28:J88 J90:J135">
    <cfRule type="dataBar" priority="17">
      <dataBar>
        <cfvo type="num" val="0"/>
        <cfvo type="num" val="1"/>
        <color theme="0" tint="-0.34998626667073579"/>
      </dataBar>
      <extLst>
        <ext xmlns:x14="http://schemas.microsoft.com/office/spreadsheetml/2009/9/main" uri="{B025F937-C7B1-47D3-B67F-A62EFF666E3E}">
          <x14:id>{91FDAFB7-1ECB-4C45-8FCA-DB3B0BED1926}</x14:id>
        </ext>
      </extLst>
    </cfRule>
  </conditionalFormatting>
  <conditionalFormatting sqref="M5:BP6">
    <cfRule type="expression" dxfId="18" priority="19">
      <formula>M$5=TODAY()</formula>
    </cfRule>
  </conditionalFormatting>
  <conditionalFormatting sqref="M7:BP26 M28:BP88 M90:BP135 M137:BP150 M152:BP163">
    <cfRule type="expression" dxfId="17" priority="20">
      <formula>AND($E7&lt;=M$5,ROUNDDOWN(($F7-$E7+1)*$J7,0)+$E7-1&gt;=M$5)</formula>
    </cfRule>
    <cfRule type="expression" dxfId="16" priority="21">
      <formula>AND(NOT(ISBLANK($E7)),$E7&lt;=M$5,$F7&gt;=M$5)</formula>
    </cfRule>
  </conditionalFormatting>
  <conditionalFormatting sqref="M5:BP26 M28:BP88 M90:BP135 M137:BP150 M152:BP163">
    <cfRule type="expression" dxfId="15" priority="18">
      <formula>M$5=TODAY()</formula>
    </cfRule>
  </conditionalFormatting>
  <conditionalFormatting sqref="J27">
    <cfRule type="dataBar" priority="13">
      <dataBar>
        <cfvo type="num" val="0"/>
        <cfvo type="num" val="1"/>
        <color theme="0" tint="-0.34998626667073579"/>
      </dataBar>
      <extLst>
        <ext xmlns:x14="http://schemas.microsoft.com/office/spreadsheetml/2009/9/main" uri="{B025F937-C7B1-47D3-B67F-A62EFF666E3E}">
          <x14:id>{AB8B5F90-2210-4057-93F8-EFEB0D68FA9B}</x14:id>
        </ext>
      </extLst>
    </cfRule>
  </conditionalFormatting>
  <conditionalFormatting sqref="M27:BP27">
    <cfRule type="expression" dxfId="14" priority="15">
      <formula>AND($E27&lt;=M$5,ROUNDDOWN(($F27-$E27+1)*$J27,0)+$E27-1&gt;=M$5)</formula>
    </cfRule>
    <cfRule type="expression" dxfId="13" priority="16">
      <formula>AND(NOT(ISBLANK($E27)),$E27&lt;=M$5,$F27&gt;=M$5)</formula>
    </cfRule>
  </conditionalFormatting>
  <conditionalFormatting sqref="M27:BP27">
    <cfRule type="expression" dxfId="12" priority="14">
      <formula>M$5=TODAY()</formula>
    </cfRule>
  </conditionalFormatting>
  <conditionalFormatting sqref="J89">
    <cfRule type="dataBar" priority="9">
      <dataBar>
        <cfvo type="num" val="0"/>
        <cfvo type="num" val="1"/>
        <color theme="0" tint="-0.34998626667073579"/>
      </dataBar>
      <extLst>
        <ext xmlns:x14="http://schemas.microsoft.com/office/spreadsheetml/2009/9/main" uri="{B025F937-C7B1-47D3-B67F-A62EFF666E3E}">
          <x14:id>{92E4A4F1-D245-41D3-A6B4-AFB430FCE030}</x14:id>
        </ext>
      </extLst>
    </cfRule>
  </conditionalFormatting>
  <conditionalFormatting sqref="M89:BP89">
    <cfRule type="expression" dxfId="11" priority="11">
      <formula>AND($E89&lt;=M$5,ROUNDDOWN(($F89-$E89+1)*$J89,0)+$E89-1&gt;=M$5)</formula>
    </cfRule>
    <cfRule type="expression" dxfId="10" priority="12">
      <formula>AND(NOT(ISBLANK($E89)),$E89&lt;=M$5,$F89&gt;=M$5)</formula>
    </cfRule>
  </conditionalFormatting>
  <conditionalFormatting sqref="M89:BP89">
    <cfRule type="expression" dxfId="9" priority="10">
      <formula>M$5=TODAY()</formula>
    </cfRule>
  </conditionalFormatting>
  <conditionalFormatting sqref="J136">
    <cfRule type="dataBar" priority="5">
      <dataBar>
        <cfvo type="num" val="0"/>
        <cfvo type="num" val="1"/>
        <color theme="0" tint="-0.34998626667073579"/>
      </dataBar>
      <extLst>
        <ext xmlns:x14="http://schemas.microsoft.com/office/spreadsheetml/2009/9/main" uri="{B025F937-C7B1-47D3-B67F-A62EFF666E3E}">
          <x14:id>{66FDC85E-1ADE-493B-9475-7C9AD0B3A652}</x14:id>
        </ext>
      </extLst>
    </cfRule>
  </conditionalFormatting>
  <conditionalFormatting sqref="M136:BP136">
    <cfRule type="expression" dxfId="8" priority="7">
      <formula>AND($E136&lt;=M$5,ROUNDDOWN(($F136-$E136+1)*$J136,0)+$E136-1&gt;=M$5)</formula>
    </cfRule>
    <cfRule type="expression" dxfId="7" priority="8">
      <formula>AND(NOT(ISBLANK($E136)),$E136&lt;=M$5,$F136&gt;=M$5)</formula>
    </cfRule>
  </conditionalFormatting>
  <conditionalFormatting sqref="M136:BP136">
    <cfRule type="expression" dxfId="6" priority="6">
      <formula>M$5=TODAY()</formula>
    </cfRule>
  </conditionalFormatting>
  <conditionalFormatting sqref="J151">
    <cfRule type="dataBar" priority="1">
      <dataBar>
        <cfvo type="num" val="0"/>
        <cfvo type="num" val="1"/>
        <color theme="0" tint="-0.34998626667073579"/>
      </dataBar>
      <extLst>
        <ext xmlns:x14="http://schemas.microsoft.com/office/spreadsheetml/2009/9/main" uri="{B025F937-C7B1-47D3-B67F-A62EFF666E3E}">
          <x14:id>{820CD049-67C2-43AA-A2FE-7AEE0D483C6E}</x14:id>
        </ext>
      </extLst>
    </cfRule>
  </conditionalFormatting>
  <conditionalFormatting sqref="M151:BP151">
    <cfRule type="expression" dxfId="5" priority="3">
      <formula>AND($E151&lt;=M$5,ROUNDDOWN(($F151-$E151+1)*$J151,0)+$E151-1&gt;=M$5)</formula>
    </cfRule>
    <cfRule type="expression" dxfId="4" priority="4">
      <formula>AND(NOT(ISBLANK($E151)),$E151&lt;=M$5,$F151&gt;=M$5)</formula>
    </cfRule>
  </conditionalFormatting>
  <conditionalFormatting sqref="M151:BP151">
    <cfRule type="expression" dxfId="3" priority="2">
      <formula>M$5=TODAY()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J3" xr:uid="{00000000-0002-0000-0500-000000000000}"/>
  </dataValidations>
  <pageMargins left="0.25" right="0.25" top="0.5" bottom="0.5" header="0.5" footer="0.25"/>
  <pageSetup scale="63" fitToHeight="0" orientation="landscape" r:id="rId1"/>
  <headerFooter alignWithMargins="0"/>
  <ignoredErrors>
    <ignoredError sqref="B2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11</xdr:col>
                    <xdr:colOff>99060</xdr:colOff>
                    <xdr:row>1</xdr:row>
                    <xdr:rowOff>0</xdr:rowOff>
                  </from>
                  <to>
                    <xdr:col>29</xdr:col>
                    <xdr:colOff>106680</xdr:colOff>
                    <xdr:row>2</xdr:row>
                    <xdr:rowOff>38100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91FDAFB7-1ECB-4C45-8FCA-DB3B0BED1926}">
            <x14:dataBar minLength="0" maxLength="100" gradient="0">
              <x14:cfvo type="num">
                <xm:f>0</xm:f>
              </x14:cfvo>
              <x14:cfvo type="num">
                <xm:f>1</xm:f>
              </x14:cfvo>
              <x14:negativeFillColor rgb="FFFF0000"/>
              <x14:axisColor rgb="FF000000"/>
            </x14:dataBar>
          </x14:cfRule>
          <xm:sqref>J137:J150 J152:J163 J7:J26 J28:J88 J90:J135</xm:sqref>
        </x14:conditionalFormatting>
        <x14:conditionalFormatting xmlns:xm="http://schemas.microsoft.com/office/excel/2006/main">
          <x14:cfRule type="dataBar" id="{AB8B5F90-2210-4057-93F8-EFEB0D68FA9B}">
            <x14:dataBar minLength="0" maxLength="100" gradient="0">
              <x14:cfvo type="num">
                <xm:f>0</xm:f>
              </x14:cfvo>
              <x14:cfvo type="num">
                <xm:f>1</xm:f>
              </x14:cfvo>
              <x14:negativeFillColor rgb="FFFF0000"/>
              <x14:axisColor rgb="FF000000"/>
            </x14:dataBar>
          </x14:cfRule>
          <xm:sqref>J27</xm:sqref>
        </x14:conditionalFormatting>
        <x14:conditionalFormatting xmlns:xm="http://schemas.microsoft.com/office/excel/2006/main">
          <x14:cfRule type="dataBar" id="{92E4A4F1-D245-41D3-A6B4-AFB430FCE030}">
            <x14:dataBar minLength="0" maxLength="100" gradient="0">
              <x14:cfvo type="num">
                <xm:f>0</xm:f>
              </x14:cfvo>
              <x14:cfvo type="num">
                <xm:f>1</xm:f>
              </x14:cfvo>
              <x14:negativeFillColor rgb="FFFF0000"/>
              <x14:axisColor rgb="FF000000"/>
            </x14:dataBar>
          </x14:cfRule>
          <xm:sqref>J89</xm:sqref>
        </x14:conditionalFormatting>
        <x14:conditionalFormatting xmlns:xm="http://schemas.microsoft.com/office/excel/2006/main">
          <x14:cfRule type="dataBar" id="{66FDC85E-1ADE-493B-9475-7C9AD0B3A652}">
            <x14:dataBar minLength="0" maxLength="100" gradient="0">
              <x14:cfvo type="num">
                <xm:f>0</xm:f>
              </x14:cfvo>
              <x14:cfvo type="num">
                <xm:f>1</xm:f>
              </x14:cfvo>
              <x14:negativeFillColor rgb="FFFF0000"/>
              <x14:axisColor rgb="FF000000"/>
            </x14:dataBar>
          </x14:cfRule>
          <xm:sqref>J136</xm:sqref>
        </x14:conditionalFormatting>
        <x14:conditionalFormatting xmlns:xm="http://schemas.microsoft.com/office/excel/2006/main">
          <x14:cfRule type="dataBar" id="{820CD049-67C2-43AA-A2FE-7AEE0D483C6E}">
            <x14:dataBar minLength="0" maxLength="100" gradient="0">
              <x14:cfvo type="num">
                <xm:f>0</xm:f>
              </x14:cfvo>
              <x14:cfvo type="num">
                <xm:f>1</xm:f>
              </x14:cfvo>
              <x14:negativeFillColor rgb="FFFF0000"/>
              <x14:axisColor rgb="FF000000"/>
            </x14:dataBar>
          </x14:cfRule>
          <xm:sqref>J151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4</vt:i4>
      </vt:variant>
    </vt:vector>
  </HeadingPairs>
  <TitlesOfParts>
    <vt:vector size="6" baseType="lpstr">
      <vt:lpstr>Project Plan and Gantt Draft</vt:lpstr>
      <vt:lpstr>Project Plan and Gantt 2</vt:lpstr>
      <vt:lpstr>'Project Plan and Gantt 2'!prevWBS</vt:lpstr>
      <vt:lpstr>'Project Plan and Gantt 2'!Yazdırma_Alanı</vt:lpstr>
      <vt:lpstr>'Project Plan and Gantt Draft'!Yazdırma_Alanı</vt:lpstr>
      <vt:lpstr>'Project Plan and Gantt 2'!Yazdırma_Başlıkları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2020-02-26T14:51:54Z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IQPDocumentId">
    <vt:lpwstr>ae3fadfe-617c-41ef-8449-4d08579cbeb6</vt:lpwstr>
  </property>
</Properties>
</file>