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s\"/>
    </mc:Choice>
  </mc:AlternateContent>
  <bookViews>
    <workbookView xWindow="-15" yWindow="90" windowWidth="7800" windowHeight="648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P2" i="1" l="1"/>
  <c r="P13" i="1" s="1"/>
  <c r="P14" i="1" s="1"/>
  <c r="P21" i="1" s="1"/>
  <c r="Q2" i="1"/>
  <c r="P3" i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U20" i="1"/>
  <c r="U21" i="1" s="1"/>
  <c r="V20" i="1"/>
  <c r="W20" i="1"/>
  <c r="V21" i="1"/>
  <c r="W21" i="1"/>
  <c r="T20" i="1"/>
  <c r="T21" i="1" s="1"/>
  <c r="U13" i="1"/>
  <c r="V13" i="1"/>
  <c r="W13" i="1"/>
  <c r="U14" i="1"/>
  <c r="V14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T18" i="1"/>
  <c r="T17" i="1"/>
  <c r="T16" i="1"/>
  <c r="T15" i="1"/>
  <c r="T13" i="1"/>
  <c r="T14" i="1" s="1"/>
  <c r="U2" i="1"/>
  <c r="V2" i="1"/>
  <c r="W2" i="1"/>
  <c r="U3" i="1"/>
  <c r="V3" i="1"/>
  <c r="W3" i="1"/>
  <c r="U4" i="1"/>
  <c r="V4" i="1"/>
  <c r="W4" i="1"/>
  <c r="U5" i="1"/>
  <c r="V5" i="1"/>
  <c r="W5" i="1"/>
  <c r="U6" i="1"/>
  <c r="V6" i="1"/>
  <c r="W6" i="1"/>
  <c r="U7" i="1"/>
  <c r="V7" i="1"/>
  <c r="W7" i="1"/>
  <c r="U8" i="1"/>
  <c r="V8" i="1"/>
  <c r="W8" i="1"/>
  <c r="U9" i="1"/>
  <c r="V9" i="1"/>
  <c r="W9" i="1"/>
  <c r="U10" i="1"/>
  <c r="V10" i="1"/>
  <c r="W10" i="1"/>
  <c r="U11" i="1"/>
  <c r="V11" i="1"/>
  <c r="W11" i="1"/>
  <c r="T3" i="1"/>
  <c r="T4" i="1"/>
  <c r="T5" i="1"/>
  <c r="T6" i="1"/>
  <c r="T7" i="1"/>
  <c r="T8" i="1"/>
  <c r="T9" i="1"/>
  <c r="T10" i="1"/>
  <c r="T11" i="1"/>
  <c r="T2" i="1"/>
  <c r="P22" i="1"/>
  <c r="Q22" i="1"/>
  <c r="P20" i="1"/>
  <c r="Q20" i="1"/>
  <c r="O22" i="1"/>
  <c r="O21" i="1"/>
  <c r="J21" i="1"/>
  <c r="K21" i="1"/>
  <c r="L21" i="1"/>
  <c r="I21" i="1"/>
  <c r="O20" i="1"/>
  <c r="Q15" i="1"/>
  <c r="O15" i="1"/>
  <c r="Q13" i="1"/>
  <c r="Q14" i="1" s="1"/>
  <c r="Q21" i="1" s="1"/>
  <c r="O13" i="1"/>
  <c r="O14" i="1" s="1"/>
  <c r="O3" i="1"/>
  <c r="O4" i="1"/>
  <c r="O5" i="1"/>
  <c r="O6" i="1"/>
  <c r="O7" i="1"/>
  <c r="O8" i="1"/>
  <c r="O9" i="1"/>
  <c r="O10" i="1"/>
  <c r="O11" i="1"/>
  <c r="J2" i="1"/>
  <c r="I3" i="1"/>
  <c r="I2" i="1"/>
  <c r="O2" i="1"/>
  <c r="J20" i="1"/>
  <c r="K20" i="1"/>
  <c r="L20" i="1"/>
  <c r="I20" i="1"/>
  <c r="I13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3" i="1"/>
  <c r="L14" i="1" s="1"/>
  <c r="K13" i="1"/>
  <c r="K14" i="1" s="1"/>
  <c r="J13" i="1"/>
  <c r="J14" i="1" s="1"/>
  <c r="I14" i="1"/>
  <c r="K2" i="1"/>
  <c r="L2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J11" i="1"/>
  <c r="J10" i="1"/>
  <c r="J9" i="1"/>
  <c r="J8" i="1"/>
  <c r="J7" i="1"/>
  <c r="J6" i="1"/>
  <c r="J5" i="1"/>
  <c r="J4" i="1"/>
  <c r="J3" i="1"/>
  <c r="I4" i="1"/>
  <c r="I5" i="1"/>
  <c r="I6" i="1"/>
  <c r="I7" i="1"/>
  <c r="I8" i="1"/>
  <c r="I9" i="1"/>
  <c r="I10" i="1"/>
  <c r="I11" i="1"/>
  <c r="E13" i="1"/>
  <c r="F13" i="1"/>
  <c r="E14" i="1"/>
  <c r="F14" i="1"/>
  <c r="E15" i="1"/>
  <c r="F15" i="1"/>
  <c r="E16" i="1"/>
  <c r="F16" i="1"/>
  <c r="E17" i="1"/>
  <c r="F17" i="1"/>
  <c r="E18" i="1"/>
  <c r="F18" i="1"/>
  <c r="D18" i="1"/>
  <c r="D17" i="1"/>
  <c r="D16" i="1"/>
  <c r="D15" i="1"/>
  <c r="D13" i="1"/>
  <c r="D14" i="1" s="1"/>
  <c r="C18" i="1"/>
  <c r="C17" i="1"/>
  <c r="C16" i="1"/>
  <c r="C15" i="1"/>
  <c r="C14" i="1"/>
  <c r="C13" i="1"/>
  <c r="P15" i="1" l="1"/>
</calcChain>
</file>

<file path=xl/sharedStrings.xml><?xml version="1.0" encoding="utf-8"?>
<sst xmlns="http://schemas.openxmlformats.org/spreadsheetml/2006/main" count="99" uniqueCount="46">
  <si>
    <t>A</t>
  </si>
  <si>
    <t>C</t>
  </si>
  <si>
    <t>G</t>
  </si>
  <si>
    <t>T</t>
  </si>
  <si>
    <t>ID</t>
  </si>
  <si>
    <t>seq1</t>
  </si>
  <si>
    <t>seq2</t>
  </si>
  <si>
    <t>seq3</t>
  </si>
  <si>
    <t>B</t>
  </si>
  <si>
    <t>seq4</t>
  </si>
  <si>
    <t>seq5</t>
  </si>
  <si>
    <t>seq6</t>
  </si>
  <si>
    <t>seq7</t>
  </si>
  <si>
    <t>seq8</t>
  </si>
  <si>
    <t>seq9</t>
  </si>
  <si>
    <t>seq10</t>
  </si>
  <si>
    <t xml:space="preserve"> </t>
  </si>
  <si>
    <t>mean</t>
  </si>
  <si>
    <t>variance</t>
  </si>
  <si>
    <t>stdev</t>
  </si>
  <si>
    <t>SS</t>
  </si>
  <si>
    <t>SS/df</t>
  </si>
  <si>
    <t>N</t>
  </si>
  <si>
    <t>df</t>
  </si>
  <si>
    <t>A,C</t>
  </si>
  <si>
    <t>sum</t>
  </si>
  <si>
    <t>cov</t>
  </si>
  <si>
    <t>A,G</t>
  </si>
  <si>
    <t>A,T</t>
  </si>
  <si>
    <t>SP</t>
  </si>
  <si>
    <t>SP/df</t>
  </si>
  <si>
    <t>BOX 1</t>
  </si>
  <si>
    <t>BOX 2</t>
  </si>
  <si>
    <t>TABLE 2 Centring</t>
  </si>
  <si>
    <t>TABLE 1</t>
  </si>
  <si>
    <t>BOX 3</t>
  </si>
  <si>
    <t>TABLE 3</t>
  </si>
  <si>
    <t>BOX 4</t>
  </si>
  <si>
    <t>BOX 5</t>
  </si>
  <si>
    <t>TABLE 4 Standardizing</t>
  </si>
  <si>
    <t>BOX 6</t>
  </si>
  <si>
    <t>BOX 7</t>
  </si>
  <si>
    <t>TABLE 5</t>
  </si>
  <si>
    <t>BOX 8</t>
  </si>
  <si>
    <t>BOX 9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</si>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</sst>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E+00"/>
  </numFmts>
  <fonts count="11" x14ac:knownFonts="1">
    <font>
      <sz val="11"/>
      <color theme="1"/>
      <name val="Calibri"/>
      <family val="2"/>
      <scheme val="minor"/>
    </font>
    <font>
      <sz val="10"/>
      <color indexed="57"/>
      <name val="Arial"/>
      <family val="2"/>
    </font>
    <font>
      <b/>
      <sz val="10"/>
      <color indexed="57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5" xfId="0" applyBorder="1"/>
    <xf numFmtId="0" fontId="10" fillId="0" borderId="0" xfId="0" applyFont="1"/>
    <xf numFmtId="0" fontId="0" fillId="0" borderId="0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 applyAlignment="1"/>
    <xf numFmtId="0" fontId="0" fillId="0" borderId="8" xfId="0" applyBorder="1" applyAlignment="1"/>
    <xf numFmtId="0" fontId="0" fillId="0" borderId="9" xfId="0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topLeftCell="Q1" zoomScaleNormal="100" workbookViewId="0">
      <selection activeCell="Z2" sqref="Z2"/>
    </sheetView>
  </sheetViews>
  <sheetFormatPr defaultRowHeight="15" x14ac:dyDescent="0.25"/>
  <cols>
    <col min="8" max="8" width="16.42578125" customWidth="1"/>
    <col min="19" max="19" width="22.140625" customWidth="1"/>
  </cols>
  <sheetData>
    <row r="1" spans="1:28" ht="15.75" thickBot="1" x14ac:dyDescent="0.3">
      <c r="A1" s="18" t="s">
        <v>34</v>
      </c>
      <c r="B1" s="10" t="s">
        <v>4</v>
      </c>
      <c r="C1" s="1" t="s">
        <v>0</v>
      </c>
      <c r="D1" s="1" t="s">
        <v>1</v>
      </c>
      <c r="E1" s="1" t="s">
        <v>2</v>
      </c>
      <c r="F1" s="1" t="s">
        <v>3</v>
      </c>
      <c r="H1" s="20" t="s">
        <v>33</v>
      </c>
      <c r="I1" s="27" t="s">
        <v>0</v>
      </c>
      <c r="J1" s="27" t="s">
        <v>1</v>
      </c>
      <c r="K1" s="27" t="s">
        <v>2</v>
      </c>
      <c r="L1" s="27" t="s">
        <v>3</v>
      </c>
      <c r="M1" s="27"/>
      <c r="N1" s="38" t="s">
        <v>36</v>
      </c>
      <c r="O1" s="38" t="s">
        <v>24</v>
      </c>
      <c r="P1" s="38" t="s">
        <v>27</v>
      </c>
      <c r="Q1" s="38" t="s">
        <v>28</v>
      </c>
      <c r="S1" s="20" t="s">
        <v>39</v>
      </c>
      <c r="T1" s="27" t="s">
        <v>0</v>
      </c>
      <c r="U1" s="27" t="s">
        <v>1</v>
      </c>
      <c r="V1" s="27" t="s">
        <v>2</v>
      </c>
      <c r="W1" s="27" t="s">
        <v>3</v>
      </c>
      <c r="X1" s="27"/>
      <c r="Y1" s="38" t="s">
        <v>42</v>
      </c>
      <c r="Z1" s="22" t="s">
        <v>24</v>
      </c>
      <c r="AA1" s="22" t="s">
        <v>27</v>
      </c>
      <c r="AB1" s="22" t="s">
        <v>28</v>
      </c>
    </row>
    <row r="2" spans="1:28" x14ac:dyDescent="0.25">
      <c r="A2" s="2" t="s">
        <v>5</v>
      </c>
      <c r="B2" s="11" t="s">
        <v>1</v>
      </c>
      <c r="C2" s="3">
        <v>0.01</v>
      </c>
      <c r="D2" s="3">
        <v>0.02</v>
      </c>
      <c r="E2" s="3">
        <v>0.51</v>
      </c>
      <c r="F2" s="3">
        <v>0.46</v>
      </c>
      <c r="I2" s="23">
        <f>C2-C$16</f>
        <v>-0.13799999999999998</v>
      </c>
      <c r="J2" s="23">
        <f>D2-D$16</f>
        <v>-0.27599999999999997</v>
      </c>
      <c r="K2" s="23">
        <f t="shared" ref="K2:L11" si="0">E2-E$16</f>
        <v>0.29300000000000004</v>
      </c>
      <c r="L2" s="23">
        <f t="shared" si="0"/>
        <v>0.12100000000000011</v>
      </c>
      <c r="M2" s="27"/>
      <c r="O2" s="23">
        <f>$I2*J2</f>
        <v>3.808799999999999E-2</v>
      </c>
      <c r="P2" s="23">
        <f t="shared" ref="P2:Q11" si="1">$I2*K2</f>
        <v>-4.0433999999999998E-2</v>
      </c>
      <c r="Q2" s="23">
        <f t="shared" si="1"/>
        <v>-1.6698000000000011E-2</v>
      </c>
      <c r="T2" s="23">
        <f>I2/I$18</f>
        <v>-1.6447229664486467</v>
      </c>
      <c r="U2" s="23">
        <f t="shared" ref="U2:W11" si="2">J2/J$18</f>
        <v>-1.6447229664486467</v>
      </c>
      <c r="V2" s="23">
        <f t="shared" si="2"/>
        <v>1.5052384994045738</v>
      </c>
      <c r="W2" s="23">
        <f t="shared" si="2"/>
        <v>0.68565054137133197</v>
      </c>
      <c r="X2" s="27"/>
      <c r="Z2" s="23"/>
      <c r="AA2" s="24"/>
      <c r="AB2" s="25"/>
    </row>
    <row r="3" spans="1:28" x14ac:dyDescent="0.25">
      <c r="A3" s="2" t="s">
        <v>6</v>
      </c>
      <c r="B3" s="12" t="s">
        <v>1</v>
      </c>
      <c r="C3" s="3">
        <v>0.02</v>
      </c>
      <c r="D3" s="3">
        <v>0.04</v>
      </c>
      <c r="E3" s="3">
        <v>0.52</v>
      </c>
      <c r="F3" s="3">
        <v>0.42</v>
      </c>
      <c r="I3" s="23">
        <f>C3-C$16</f>
        <v>-0.128</v>
      </c>
      <c r="J3" s="23">
        <f t="shared" ref="I3:J11" si="3">D3-D$16</f>
        <v>-0.25600000000000001</v>
      </c>
      <c r="K3" s="23">
        <f t="shared" si="0"/>
        <v>0.30300000000000005</v>
      </c>
      <c r="L3" s="23">
        <f t="shared" si="0"/>
        <v>8.1000000000000072E-2</v>
      </c>
      <c r="M3" s="27"/>
      <c r="O3" s="23">
        <f t="shared" ref="O3:O11" si="4">$I3*J3</f>
        <v>3.2767999999999999E-2</v>
      </c>
      <c r="P3" s="23">
        <f t="shared" si="1"/>
        <v>-3.8784000000000006E-2</v>
      </c>
      <c r="Q3" s="23">
        <f t="shared" si="1"/>
        <v>-1.0368000000000009E-2</v>
      </c>
      <c r="T3" s="23">
        <f t="shared" ref="T3:T11" si="5">I3/I$18</f>
        <v>-1.5255401427929478</v>
      </c>
      <c r="U3" s="23">
        <f t="shared" si="2"/>
        <v>-1.5255401427929478</v>
      </c>
      <c r="V3" s="23">
        <f t="shared" si="2"/>
        <v>1.5566118270293035</v>
      </c>
      <c r="W3" s="23">
        <f t="shared" si="2"/>
        <v>0.45898920538080906</v>
      </c>
      <c r="X3" s="27"/>
      <c r="Z3" s="26"/>
      <c r="AA3" s="27"/>
      <c r="AB3" s="28"/>
    </row>
    <row r="4" spans="1:28" x14ac:dyDescent="0.25">
      <c r="A4" s="4" t="s">
        <v>7</v>
      </c>
      <c r="B4" s="13" t="s">
        <v>8</v>
      </c>
      <c r="C4" s="5">
        <v>0.1</v>
      </c>
      <c r="D4" s="5">
        <v>0.2</v>
      </c>
      <c r="E4" s="5">
        <v>7.0000000000000007E-2</v>
      </c>
      <c r="F4" s="5">
        <v>0.63</v>
      </c>
      <c r="I4" s="23">
        <f t="shared" si="3"/>
        <v>-4.7999999999999987E-2</v>
      </c>
      <c r="J4" s="23">
        <f t="shared" si="3"/>
        <v>-9.5999999999999974E-2</v>
      </c>
      <c r="K4" s="23">
        <f t="shared" si="0"/>
        <v>-0.14699999999999999</v>
      </c>
      <c r="L4" s="23">
        <f t="shared" si="0"/>
        <v>0.29100000000000009</v>
      </c>
      <c r="M4" s="27"/>
      <c r="O4" s="23">
        <f t="shared" si="4"/>
        <v>4.6079999999999975E-3</v>
      </c>
      <c r="P4" s="23">
        <f t="shared" si="1"/>
        <v>7.055999999999998E-3</v>
      </c>
      <c r="Q4" s="23">
        <f t="shared" si="1"/>
        <v>-1.3968000000000001E-2</v>
      </c>
      <c r="T4" s="23">
        <f t="shared" si="5"/>
        <v>-0.57207755354735523</v>
      </c>
      <c r="U4" s="23">
        <f t="shared" si="2"/>
        <v>-0.57207755354735523</v>
      </c>
      <c r="V4" s="23">
        <f t="shared" si="2"/>
        <v>-0.75518791608352331</v>
      </c>
      <c r="W4" s="23">
        <f t="shared" si="2"/>
        <v>1.6489612193310537</v>
      </c>
      <c r="X4" s="27"/>
      <c r="Z4" s="26"/>
      <c r="AA4" s="27"/>
      <c r="AB4" s="28"/>
    </row>
    <row r="5" spans="1:28" x14ac:dyDescent="0.25">
      <c r="A5" s="6" t="s">
        <v>9</v>
      </c>
      <c r="B5" s="14" t="s">
        <v>1</v>
      </c>
      <c r="C5" s="7">
        <v>0.12</v>
      </c>
      <c r="D5" s="7">
        <v>0.24</v>
      </c>
      <c r="E5" s="7">
        <v>0.35</v>
      </c>
      <c r="F5" s="7">
        <v>0.28999999999999998</v>
      </c>
      <c r="I5" s="23">
        <f t="shared" si="3"/>
        <v>-2.7999999999999997E-2</v>
      </c>
      <c r="J5" s="23">
        <f t="shared" si="3"/>
        <v>-5.5999999999999994E-2</v>
      </c>
      <c r="K5" s="23">
        <f t="shared" si="0"/>
        <v>0.13299999999999998</v>
      </c>
      <c r="L5" s="23">
        <f t="shared" si="0"/>
        <v>-4.8999999999999932E-2</v>
      </c>
      <c r="M5" s="27"/>
      <c r="O5" s="23">
        <f t="shared" si="4"/>
        <v>1.5679999999999997E-3</v>
      </c>
      <c r="P5" s="23">
        <f t="shared" si="1"/>
        <v>-3.723999999999999E-3</v>
      </c>
      <c r="Q5" s="23">
        <f t="shared" si="1"/>
        <v>1.371999999999998E-3</v>
      </c>
      <c r="T5" s="23">
        <f t="shared" si="5"/>
        <v>-0.33371190623595731</v>
      </c>
      <c r="U5" s="23">
        <f t="shared" si="2"/>
        <v>-0.33371190623595731</v>
      </c>
      <c r="V5" s="23">
        <f t="shared" si="2"/>
        <v>0.68326525740890198</v>
      </c>
      <c r="W5" s="23">
        <f t="shared" si="2"/>
        <v>-0.27766013658839001</v>
      </c>
      <c r="X5" s="27"/>
      <c r="Z5" s="26"/>
      <c r="AA5" s="27"/>
      <c r="AB5" s="28"/>
    </row>
    <row r="6" spans="1:28" x14ac:dyDescent="0.25">
      <c r="A6" s="4" t="s">
        <v>10</v>
      </c>
      <c r="B6" s="15" t="s">
        <v>8</v>
      </c>
      <c r="C6" s="5">
        <v>0.16</v>
      </c>
      <c r="D6" s="5">
        <v>0.32</v>
      </c>
      <c r="E6" s="5">
        <v>0.15</v>
      </c>
      <c r="F6" s="5">
        <v>0.37</v>
      </c>
      <c r="I6" s="23">
        <f t="shared" si="3"/>
        <v>1.2000000000000011E-2</v>
      </c>
      <c r="J6" s="23">
        <f t="shared" si="3"/>
        <v>2.4000000000000021E-2</v>
      </c>
      <c r="K6" s="23">
        <f t="shared" si="0"/>
        <v>-6.7000000000000004E-2</v>
      </c>
      <c r="L6" s="23">
        <f t="shared" si="0"/>
        <v>3.1000000000000083E-2</v>
      </c>
      <c r="M6" s="27"/>
      <c r="O6" s="23">
        <f t="shared" si="4"/>
        <v>2.880000000000005E-4</v>
      </c>
      <c r="P6" s="23">
        <f t="shared" si="1"/>
        <v>-8.0400000000000079E-4</v>
      </c>
      <c r="Q6" s="23">
        <f t="shared" si="1"/>
        <v>3.7200000000000134E-4</v>
      </c>
      <c r="T6" s="23">
        <f t="shared" si="5"/>
        <v>0.14301938838683897</v>
      </c>
      <c r="U6" s="23">
        <f t="shared" si="2"/>
        <v>0.14301938838683897</v>
      </c>
      <c r="V6" s="23">
        <f t="shared" si="2"/>
        <v>-0.34420129508568753</v>
      </c>
      <c r="W6" s="23">
        <f t="shared" si="2"/>
        <v>0.17566253539265561</v>
      </c>
      <c r="X6" s="27"/>
      <c r="Z6" s="26"/>
      <c r="AA6" s="27"/>
      <c r="AB6" s="28"/>
    </row>
    <row r="7" spans="1:28" x14ac:dyDescent="0.25">
      <c r="A7" s="4" t="s">
        <v>11</v>
      </c>
      <c r="B7" s="15" t="s">
        <v>8</v>
      </c>
      <c r="C7" s="5">
        <v>0.17</v>
      </c>
      <c r="D7" s="5">
        <v>0.34</v>
      </c>
      <c r="E7" s="5">
        <v>0.02</v>
      </c>
      <c r="F7" s="5">
        <v>0.47</v>
      </c>
      <c r="I7" s="23">
        <f t="shared" si="3"/>
        <v>2.200000000000002E-2</v>
      </c>
      <c r="J7" s="23">
        <f t="shared" si="3"/>
        <v>4.4000000000000039E-2</v>
      </c>
      <c r="K7" s="23">
        <f t="shared" si="0"/>
        <v>-0.19700000000000001</v>
      </c>
      <c r="L7" s="23">
        <f t="shared" si="0"/>
        <v>0.13100000000000006</v>
      </c>
      <c r="M7" s="27"/>
      <c r="O7" s="23">
        <f t="shared" si="4"/>
        <v>9.6800000000000174E-4</v>
      </c>
      <c r="P7" s="23">
        <f t="shared" si="1"/>
        <v>-4.3340000000000036E-3</v>
      </c>
      <c r="Q7" s="23">
        <f t="shared" si="1"/>
        <v>2.8820000000000039E-3</v>
      </c>
      <c r="T7" s="23">
        <f t="shared" si="5"/>
        <v>0.26220221204253813</v>
      </c>
      <c r="U7" s="23">
        <f t="shared" si="2"/>
        <v>0.26220221204253813</v>
      </c>
      <c r="V7" s="23">
        <f t="shared" si="2"/>
        <v>-1.0120545542071708</v>
      </c>
      <c r="W7" s="23">
        <f t="shared" si="2"/>
        <v>0.74231587536896249</v>
      </c>
      <c r="X7" s="27"/>
      <c r="Z7" s="26"/>
      <c r="AA7" s="27"/>
      <c r="AB7" s="28"/>
    </row>
    <row r="8" spans="1:28" x14ac:dyDescent="0.25">
      <c r="A8" s="4" t="s">
        <v>12</v>
      </c>
      <c r="B8" s="15" t="s">
        <v>8</v>
      </c>
      <c r="C8" s="5">
        <v>0.21</v>
      </c>
      <c r="D8" s="5">
        <v>0.42</v>
      </c>
      <c r="E8" s="5">
        <v>0.01</v>
      </c>
      <c r="F8" s="5">
        <v>0.36</v>
      </c>
      <c r="I8" s="23">
        <f t="shared" si="3"/>
        <v>6.2E-2</v>
      </c>
      <c r="J8" s="23">
        <f t="shared" si="3"/>
        <v>0.124</v>
      </c>
      <c r="K8" s="23">
        <f t="shared" si="0"/>
        <v>-0.20699999999999999</v>
      </c>
      <c r="L8" s="23">
        <f t="shared" si="0"/>
        <v>2.1000000000000074E-2</v>
      </c>
      <c r="M8" s="27"/>
      <c r="O8" s="23">
        <f t="shared" si="4"/>
        <v>7.6879999999999995E-3</v>
      </c>
      <c r="P8" s="23">
        <f t="shared" si="1"/>
        <v>-1.2834E-2</v>
      </c>
      <c r="Q8" s="23">
        <f t="shared" si="1"/>
        <v>1.3020000000000045E-3</v>
      </c>
      <c r="T8" s="23">
        <f t="shared" si="5"/>
        <v>0.73893350666533408</v>
      </c>
      <c r="U8" s="23">
        <f t="shared" si="2"/>
        <v>0.73893350666533408</v>
      </c>
      <c r="V8" s="23">
        <f t="shared" si="2"/>
        <v>-1.0634278818319001</v>
      </c>
      <c r="W8" s="23">
        <f t="shared" si="2"/>
        <v>0.11899720139502488</v>
      </c>
      <c r="X8" s="27"/>
      <c r="Z8" s="26"/>
      <c r="AA8" s="27"/>
      <c r="AB8" s="28"/>
    </row>
    <row r="9" spans="1:28" x14ac:dyDescent="0.25">
      <c r="A9" s="8" t="s">
        <v>13</v>
      </c>
      <c r="B9" s="16" t="s">
        <v>0</v>
      </c>
      <c r="C9" s="9">
        <v>0.22</v>
      </c>
      <c r="D9" s="9">
        <v>0.44</v>
      </c>
      <c r="E9" s="9">
        <v>0.25</v>
      </c>
      <c r="F9" s="9">
        <v>0.09</v>
      </c>
      <c r="I9" s="23">
        <f t="shared" si="3"/>
        <v>7.2000000000000008E-2</v>
      </c>
      <c r="J9" s="23">
        <f t="shared" si="3"/>
        <v>0.14400000000000002</v>
      </c>
      <c r="K9" s="23">
        <f t="shared" si="0"/>
        <v>3.3000000000000002E-2</v>
      </c>
      <c r="L9" s="23">
        <f t="shared" si="0"/>
        <v>-0.24899999999999992</v>
      </c>
      <c r="M9" s="27"/>
      <c r="O9" s="23">
        <f t="shared" si="4"/>
        <v>1.0368000000000002E-2</v>
      </c>
      <c r="P9" s="23">
        <f t="shared" si="1"/>
        <v>2.3760000000000005E-3</v>
      </c>
      <c r="Q9" s="23">
        <f t="shared" si="1"/>
        <v>-1.7927999999999996E-2</v>
      </c>
      <c r="T9" s="23">
        <f t="shared" si="5"/>
        <v>0.85811633032103318</v>
      </c>
      <c r="U9" s="23">
        <f t="shared" si="2"/>
        <v>0.85811633032103318</v>
      </c>
      <c r="V9" s="23">
        <f t="shared" si="2"/>
        <v>0.16953198116160728</v>
      </c>
      <c r="W9" s="23">
        <f t="shared" si="2"/>
        <v>-1.4109668165410039</v>
      </c>
      <c r="X9" s="27"/>
      <c r="Z9" s="26"/>
      <c r="AA9" s="27"/>
      <c r="AB9" s="28"/>
    </row>
    <row r="10" spans="1:28" x14ac:dyDescent="0.25">
      <c r="A10" s="8" t="s">
        <v>14</v>
      </c>
      <c r="B10" s="17" t="s">
        <v>0</v>
      </c>
      <c r="C10" s="9">
        <v>0.23</v>
      </c>
      <c r="D10" s="9">
        <v>0.46</v>
      </c>
      <c r="E10" s="9">
        <v>0.26</v>
      </c>
      <c r="F10" s="9">
        <v>4.9999999999999933E-2</v>
      </c>
      <c r="I10" s="23">
        <f t="shared" si="3"/>
        <v>8.2000000000000017E-2</v>
      </c>
      <c r="J10" s="23">
        <f t="shared" si="3"/>
        <v>0.16400000000000003</v>
      </c>
      <c r="K10" s="23">
        <f t="shared" si="0"/>
        <v>4.300000000000001E-2</v>
      </c>
      <c r="L10" s="23">
        <f t="shared" si="0"/>
        <v>-0.28899999999999998</v>
      </c>
      <c r="M10" s="27"/>
      <c r="O10" s="23">
        <f t="shared" si="4"/>
        <v>1.3448000000000005E-2</v>
      </c>
      <c r="P10" s="23">
        <f t="shared" si="1"/>
        <v>3.5260000000000018E-3</v>
      </c>
      <c r="Q10" s="23">
        <f t="shared" si="1"/>
        <v>-2.3698000000000004E-2</v>
      </c>
      <c r="T10" s="23">
        <f t="shared" si="5"/>
        <v>0.97729915397673239</v>
      </c>
      <c r="U10" s="23">
        <f t="shared" si="2"/>
        <v>0.97729915397673239</v>
      </c>
      <c r="V10" s="23">
        <f t="shared" si="2"/>
        <v>0.2209053087863368</v>
      </c>
      <c r="W10" s="23">
        <f t="shared" si="2"/>
        <v>-1.637628152531527</v>
      </c>
      <c r="X10" s="27"/>
      <c r="Z10" s="26"/>
      <c r="AA10" s="27"/>
      <c r="AB10" s="28"/>
    </row>
    <row r="11" spans="1:28" x14ac:dyDescent="0.25">
      <c r="A11" s="4" t="s">
        <v>15</v>
      </c>
      <c r="B11" s="15" t="s">
        <v>8</v>
      </c>
      <c r="C11" s="5">
        <v>0.24</v>
      </c>
      <c r="D11" s="5">
        <v>0.48</v>
      </c>
      <c r="E11" s="5">
        <v>0.03</v>
      </c>
      <c r="F11" s="5">
        <v>0.25</v>
      </c>
      <c r="I11" s="23">
        <f t="shared" si="3"/>
        <v>9.1999999999999998E-2</v>
      </c>
      <c r="J11" s="23">
        <f t="shared" si="3"/>
        <v>0.184</v>
      </c>
      <c r="K11" s="23">
        <f t="shared" si="0"/>
        <v>-0.187</v>
      </c>
      <c r="L11" s="23">
        <f t="shared" si="0"/>
        <v>-8.8999999999999913E-2</v>
      </c>
      <c r="M11" s="27"/>
      <c r="O11" s="23">
        <f t="shared" si="4"/>
        <v>1.6927999999999999E-2</v>
      </c>
      <c r="P11" s="23">
        <f t="shared" si="1"/>
        <v>-1.7204000000000001E-2</v>
      </c>
      <c r="Q11" s="23">
        <f t="shared" si="1"/>
        <v>-8.1879999999999922E-3</v>
      </c>
      <c r="T11" s="23">
        <f t="shared" si="5"/>
        <v>1.0964819776324313</v>
      </c>
      <c r="U11" s="23">
        <f t="shared" si="2"/>
        <v>1.0964819776324313</v>
      </c>
      <c r="V11" s="23">
        <f t="shared" si="2"/>
        <v>-0.96068122658244126</v>
      </c>
      <c r="W11" s="23">
        <f t="shared" si="2"/>
        <v>-0.50432147257891269</v>
      </c>
      <c r="X11" s="27"/>
      <c r="Z11" s="32"/>
      <c r="AA11" s="33"/>
      <c r="AB11" s="34"/>
    </row>
    <row r="12" spans="1:28" x14ac:dyDescent="0.25">
      <c r="B12" s="37" t="s">
        <v>31</v>
      </c>
      <c r="H12" s="37" t="s">
        <v>32</v>
      </c>
      <c r="N12" s="37" t="s">
        <v>37</v>
      </c>
      <c r="R12" s="30"/>
      <c r="S12" s="37" t="s">
        <v>40</v>
      </c>
      <c r="Y12" s="37" t="s">
        <v>43</v>
      </c>
    </row>
    <row r="13" spans="1:28" x14ac:dyDescent="0.25">
      <c r="B13" t="s">
        <v>22</v>
      </c>
      <c r="C13" s="23">
        <f>COUNT(C2:C11)</f>
        <v>10</v>
      </c>
      <c r="D13" s="23">
        <f>COUNT(D2:D11)</f>
        <v>10</v>
      </c>
      <c r="E13" s="23">
        <f t="shared" ref="E13:F13" si="6">COUNT(E2:E11)</f>
        <v>10</v>
      </c>
      <c r="F13" s="23">
        <f t="shared" si="6"/>
        <v>10</v>
      </c>
      <c r="H13" t="s">
        <v>22</v>
      </c>
      <c r="I13" s="23">
        <f>COUNT(I2:I11)</f>
        <v>10</v>
      </c>
      <c r="J13" s="23">
        <f>COUNT(J2:J11)</f>
        <v>10</v>
      </c>
      <c r="K13" s="23">
        <f t="shared" ref="K13:L13" si="7">COUNT(K2:K11)</f>
        <v>10</v>
      </c>
      <c r="L13" s="23">
        <f t="shared" si="7"/>
        <v>10</v>
      </c>
      <c r="M13" s="27"/>
      <c r="N13" t="s">
        <v>22</v>
      </c>
      <c r="O13" s="23">
        <f>COUNT(O2:O11)</f>
        <v>10</v>
      </c>
      <c r="P13" s="23">
        <f>COUNT(P2:P11)</f>
        <v>10</v>
      </c>
      <c r="Q13" s="23">
        <f t="shared" ref="Q13" si="8">COUNT(Q2:Q11)</f>
        <v>10</v>
      </c>
      <c r="R13" s="27"/>
      <c r="S13" t="s">
        <v>22</v>
      </c>
      <c r="T13" s="42">
        <f>COUNT(T2:T11)</f>
        <v>10</v>
      </c>
      <c r="U13" s="42">
        <f t="shared" ref="U13:W13" si="9">COUNT(U2:U11)</f>
        <v>10</v>
      </c>
      <c r="V13" s="42">
        <f t="shared" si="9"/>
        <v>10</v>
      </c>
      <c r="W13" s="42">
        <f t="shared" si="9"/>
        <v>10</v>
      </c>
      <c r="X13" s="27"/>
      <c r="Y13" t="s">
        <v>22</v>
      </c>
      <c r="Z13" s="23"/>
      <c r="AA13" s="24"/>
      <c r="AB13" s="25"/>
    </row>
    <row r="14" spans="1:28" x14ac:dyDescent="0.25">
      <c r="B14" t="s">
        <v>23</v>
      </c>
      <c r="C14" s="26">
        <f>C13-1</f>
        <v>9</v>
      </c>
      <c r="D14" s="26">
        <f>D13-1</f>
        <v>9</v>
      </c>
      <c r="E14" s="26">
        <f t="shared" ref="E14:F14" si="10">E13-1</f>
        <v>9</v>
      </c>
      <c r="F14" s="26">
        <f t="shared" si="10"/>
        <v>9</v>
      </c>
      <c r="H14" t="s">
        <v>23</v>
      </c>
      <c r="I14" s="26">
        <f>I13-1</f>
        <v>9</v>
      </c>
      <c r="J14" s="26">
        <f>J13-1</f>
        <v>9</v>
      </c>
      <c r="K14" s="26">
        <f t="shared" ref="K14" si="11">K13-1</f>
        <v>9</v>
      </c>
      <c r="L14" s="26">
        <f t="shared" ref="L14" si="12">L13-1</f>
        <v>9</v>
      </c>
      <c r="M14" s="27"/>
      <c r="N14" t="s">
        <v>23</v>
      </c>
      <c r="O14" s="26">
        <f>O13-1</f>
        <v>9</v>
      </c>
      <c r="P14" s="26">
        <f>P13-1</f>
        <v>9</v>
      </c>
      <c r="Q14" s="26">
        <f t="shared" ref="Q14" si="13">Q13-1</f>
        <v>9</v>
      </c>
      <c r="R14" s="27"/>
      <c r="S14" t="s">
        <v>23</v>
      </c>
      <c r="T14" s="43">
        <f>T13-1</f>
        <v>9</v>
      </c>
      <c r="U14" s="43">
        <f t="shared" ref="U14:W14" si="14">U13-1</f>
        <v>9</v>
      </c>
      <c r="V14" s="43">
        <f t="shared" si="14"/>
        <v>9</v>
      </c>
      <c r="W14" s="43">
        <f t="shared" si="14"/>
        <v>9</v>
      </c>
      <c r="X14" s="27"/>
      <c r="Y14" t="s">
        <v>23</v>
      </c>
      <c r="Z14" s="26"/>
      <c r="AA14" s="27"/>
      <c r="AB14" s="28"/>
    </row>
    <row r="15" spans="1:28" x14ac:dyDescent="0.25">
      <c r="B15" t="s">
        <v>25</v>
      </c>
      <c r="C15" s="26">
        <f>SUM(C2:C11)</f>
        <v>1.48</v>
      </c>
      <c r="D15" s="26">
        <f>SUM(D2:D11)</f>
        <v>2.96</v>
      </c>
      <c r="E15" s="26">
        <f t="shared" ref="E15:F15" si="15">SUM(E2:E11)</f>
        <v>2.17</v>
      </c>
      <c r="F15" s="26">
        <f t="shared" si="15"/>
        <v>3.3899999999999992</v>
      </c>
      <c r="H15" t="s">
        <v>25</v>
      </c>
      <c r="I15" s="26">
        <f>SUM(I2:I11)</f>
        <v>0</v>
      </c>
      <c r="J15" s="26">
        <f>SUM(J2:J11)</f>
        <v>0</v>
      </c>
      <c r="K15" s="26">
        <f t="shared" ref="K15:L15" si="16">SUM(K2:K11)</f>
        <v>0</v>
      </c>
      <c r="L15" s="26">
        <f t="shared" si="16"/>
        <v>8.8817841970012523E-16</v>
      </c>
      <c r="M15" s="27"/>
      <c r="N15" t="s">
        <v>25</v>
      </c>
      <c r="O15" s="26">
        <f>SUM(O2:O11)</f>
        <v>0.12672</v>
      </c>
      <c r="P15" s="26">
        <f>SUM(P2:P11)</f>
        <v>-0.10516000000000002</v>
      </c>
      <c r="Q15" s="26">
        <f t="shared" ref="Q15" si="17">SUM(Q2:Q11)</f>
        <v>-8.4920000000000009E-2</v>
      </c>
      <c r="R15" s="27"/>
      <c r="S15" t="s">
        <v>25</v>
      </c>
      <c r="T15" s="43">
        <f>SUM(T2:T11)</f>
        <v>0</v>
      </c>
      <c r="U15" s="43">
        <f t="shared" ref="U15:W15" si="18">SUM(U2:U11)</f>
        <v>0</v>
      </c>
      <c r="V15" s="43">
        <f t="shared" si="18"/>
        <v>0</v>
      </c>
      <c r="W15" s="43">
        <f t="shared" si="18"/>
        <v>3.5527136788005009E-15</v>
      </c>
      <c r="X15" s="27"/>
      <c r="Y15" t="s">
        <v>25</v>
      </c>
      <c r="Z15" s="32"/>
      <c r="AA15" s="33"/>
      <c r="AB15" s="34"/>
    </row>
    <row r="16" spans="1:28" x14ac:dyDescent="0.25">
      <c r="A16" t="s">
        <v>16</v>
      </c>
      <c r="B16" t="s">
        <v>17</v>
      </c>
      <c r="C16" s="26">
        <f>AVERAGE(C2:C11)</f>
        <v>0.14799999999999999</v>
      </c>
      <c r="D16" s="26">
        <f>AVERAGE(D2:D11)</f>
        <v>0.29599999999999999</v>
      </c>
      <c r="E16" s="26">
        <f t="shared" ref="E16:F16" si="19">AVERAGE(E2:E11)</f>
        <v>0.217</v>
      </c>
      <c r="F16" s="26">
        <f t="shared" si="19"/>
        <v>0.33899999999999991</v>
      </c>
      <c r="H16" t="s">
        <v>17</v>
      </c>
      <c r="I16" s="26">
        <f>AVERAGE(I2:I11)</f>
        <v>0</v>
      </c>
      <c r="J16" s="26">
        <f>AVERAGE(J2:J11)</f>
        <v>0</v>
      </c>
      <c r="K16" s="26">
        <f t="shared" ref="K16:L16" si="20">AVERAGE(K2:K11)</f>
        <v>0</v>
      </c>
      <c r="L16" s="26">
        <f t="shared" si="20"/>
        <v>8.8817841970012528E-17</v>
      </c>
      <c r="M16" s="35"/>
      <c r="S16" t="s">
        <v>17</v>
      </c>
      <c r="T16" s="43">
        <f>AVERAGE(T2:T11)</f>
        <v>0</v>
      </c>
      <c r="U16" s="43">
        <f t="shared" ref="U16:W16" si="21">AVERAGE(U2:U11)</f>
        <v>0</v>
      </c>
      <c r="V16" s="43">
        <f t="shared" si="21"/>
        <v>0</v>
      </c>
      <c r="W16" s="43">
        <f t="shared" si="21"/>
        <v>3.5527136788005011E-16</v>
      </c>
      <c r="X16" s="35"/>
    </row>
    <row r="17" spans="2:28" x14ac:dyDescent="0.25">
      <c r="B17" t="s">
        <v>18</v>
      </c>
      <c r="C17" s="29">
        <f>VAR(C2:C11)</f>
        <v>7.0400000000000003E-3</v>
      </c>
      <c r="D17" s="29">
        <f>VAR(D2:D11)</f>
        <v>2.8160000000000001E-2</v>
      </c>
      <c r="E17" s="29">
        <f t="shared" ref="E17:F17" si="22">VAR(E2:E11)</f>
        <v>3.7889999999999986E-2</v>
      </c>
      <c r="F17" s="29">
        <f t="shared" si="22"/>
        <v>3.1143333333333349E-2</v>
      </c>
      <c r="H17" t="s">
        <v>18</v>
      </c>
      <c r="I17" s="29">
        <f>VAR(I2:I11)</f>
        <v>7.0400000000000003E-3</v>
      </c>
      <c r="J17" s="29">
        <f>VAR(J2:J11)</f>
        <v>2.8160000000000001E-2</v>
      </c>
      <c r="K17" s="29">
        <f t="shared" ref="K17:L17" si="23">VAR(K2:K11)</f>
        <v>3.7890000000000007E-2</v>
      </c>
      <c r="L17" s="29">
        <f t="shared" si="23"/>
        <v>3.1143333333333339E-2</v>
      </c>
      <c r="M17" s="27"/>
      <c r="S17" t="s">
        <v>18</v>
      </c>
      <c r="T17" s="43">
        <f>VAR(T2:T11)</f>
        <v>1.0000000000000002</v>
      </c>
      <c r="U17" s="43">
        <f t="shared" ref="U17:W17" si="24">VAR(U2:U11)</f>
        <v>1.0000000000000002</v>
      </c>
      <c r="V17" s="43">
        <f t="shared" si="24"/>
        <v>0.99999999999999978</v>
      </c>
      <c r="W17" s="43">
        <f t="shared" si="24"/>
        <v>0.99999999999999978</v>
      </c>
      <c r="X17" s="27"/>
    </row>
    <row r="18" spans="2:28" x14ac:dyDescent="0.25">
      <c r="B18" t="s">
        <v>19</v>
      </c>
      <c r="C18" s="31">
        <f>STDEV(C2:C11)</f>
        <v>8.390470785361212E-2</v>
      </c>
      <c r="D18" s="31">
        <f>STDEV(D2:D11)</f>
        <v>0.16780941570722424</v>
      </c>
      <c r="E18" s="31">
        <f t="shared" ref="E18:F18" si="25">STDEV(E2:E11)</f>
        <v>0.19465353837009999</v>
      </c>
      <c r="F18" s="31">
        <f t="shared" si="25"/>
        <v>0.17647473851328793</v>
      </c>
      <c r="H18" t="s">
        <v>19</v>
      </c>
      <c r="I18" s="31">
        <f>STDEV(I2:I11)</f>
        <v>8.390470785361212E-2</v>
      </c>
      <c r="J18" s="31">
        <f>STDEV(J2:J11)</f>
        <v>0.16780941570722424</v>
      </c>
      <c r="K18" s="31">
        <f t="shared" ref="K18:L18" si="26">STDEV(K2:K11)</f>
        <v>0.19465353837010005</v>
      </c>
      <c r="L18" s="31">
        <f t="shared" si="26"/>
        <v>0.1764747385132879</v>
      </c>
      <c r="M18" s="27"/>
      <c r="S18" t="s">
        <v>19</v>
      </c>
      <c r="T18" s="44">
        <f>STDEV(T2:T11)</f>
        <v>1</v>
      </c>
      <c r="U18" s="44">
        <f t="shared" ref="U18:W18" si="27">STDEV(U2:U11)</f>
        <v>1</v>
      </c>
      <c r="V18" s="44">
        <f t="shared" si="27"/>
        <v>0.99999999999999989</v>
      </c>
      <c r="W18" s="44">
        <f t="shared" si="27"/>
        <v>0.99999999999999989</v>
      </c>
      <c r="X18" s="27"/>
    </row>
    <row r="19" spans="2:28" x14ac:dyDescent="0.25">
      <c r="H19" s="37" t="s">
        <v>35</v>
      </c>
      <c r="I19" s="19"/>
      <c r="J19" s="19"/>
      <c r="K19" s="19"/>
      <c r="L19" s="19"/>
      <c r="M19" s="19"/>
      <c r="N19" s="37" t="s">
        <v>38</v>
      </c>
      <c r="O19" s="19"/>
      <c r="P19" t="s">
        <v>16</v>
      </c>
      <c r="Q19" t="s">
        <v>16</v>
      </c>
      <c r="S19" s="37" t="s">
        <v>41</v>
      </c>
      <c r="T19" s="19"/>
      <c r="Y19" s="37" t="s">
        <v>44</v>
      </c>
      <c r="Z19" s="19"/>
      <c r="AA19" t="s">
        <v>16</v>
      </c>
      <c r="AB19" t="s">
        <v>16</v>
      </c>
    </row>
    <row r="20" spans="2:28" x14ac:dyDescent="0.25">
      <c r="H20" s="19" t="s">
        <v>20</v>
      </c>
      <c r="I20" s="23">
        <f>SUMSQ(I2:I11)</f>
        <v>6.336E-2</v>
      </c>
      <c r="J20" s="23">
        <f t="shared" ref="J20:L20" si="28">SUMSQ(J2:J11)</f>
        <v>0.25344</v>
      </c>
      <c r="K20" s="23">
        <f t="shared" si="28"/>
        <v>0.34101000000000004</v>
      </c>
      <c r="L20" s="23">
        <f t="shared" si="28"/>
        <v>0.28029000000000004</v>
      </c>
      <c r="M20" s="27"/>
      <c r="N20" s="19" t="s">
        <v>29</v>
      </c>
      <c r="O20" s="36">
        <f>SUMPRODUCT($I2:$I11,J2:J11)</f>
        <v>0.12672</v>
      </c>
      <c r="P20" s="36">
        <f t="shared" ref="P20:Q20" si="29">SUMPRODUCT($I2:$I11,K2:K11)</f>
        <v>-0.10516000000000002</v>
      </c>
      <c r="Q20" s="36">
        <f t="shared" si="29"/>
        <v>-8.4920000000000009E-2</v>
      </c>
      <c r="S20" s="19" t="s">
        <v>20</v>
      </c>
      <c r="T20" s="23">
        <f>SUMSQ(T2:T11)</f>
        <v>9.0000000000000018</v>
      </c>
      <c r="U20" s="23">
        <f t="shared" ref="U20:W20" si="30">SUMSQ(U2:U11)</f>
        <v>9.0000000000000018</v>
      </c>
      <c r="V20" s="23">
        <f t="shared" si="30"/>
        <v>8.9999999999999982</v>
      </c>
      <c r="W20" s="23">
        <f t="shared" si="30"/>
        <v>8.9999999999999982</v>
      </c>
      <c r="X20" s="30"/>
      <c r="Y20" s="19" t="s">
        <v>29</v>
      </c>
      <c r="Z20" s="23"/>
      <c r="AA20" s="24"/>
      <c r="AB20" s="25"/>
    </row>
    <row r="21" spans="2:28" x14ac:dyDescent="0.25">
      <c r="H21" s="19" t="s">
        <v>21</v>
      </c>
      <c r="I21" s="23">
        <f>I20/I14</f>
        <v>7.0400000000000003E-3</v>
      </c>
      <c r="J21" s="23">
        <f t="shared" ref="J21:L21" si="31">J20/J14</f>
        <v>2.8160000000000001E-2</v>
      </c>
      <c r="K21" s="23">
        <f t="shared" si="31"/>
        <v>3.7890000000000007E-2</v>
      </c>
      <c r="L21" s="23">
        <f t="shared" si="31"/>
        <v>3.1143333333333339E-2</v>
      </c>
      <c r="M21" s="27"/>
      <c r="N21" s="19" t="s">
        <v>30</v>
      </c>
      <c r="O21" s="29">
        <f>O20/O14</f>
        <v>1.4080000000000001E-2</v>
      </c>
      <c r="P21" s="29">
        <f t="shared" ref="P21:Q21" si="32">P20/P14</f>
        <v>-1.1684444444444447E-2</v>
      </c>
      <c r="Q21" s="29">
        <f t="shared" si="32"/>
        <v>-9.4355555555555564E-3</v>
      </c>
      <c r="S21" s="19" t="s">
        <v>21</v>
      </c>
      <c r="T21" s="23">
        <f>T20/T14</f>
        <v>1.0000000000000002</v>
      </c>
      <c r="U21" s="23">
        <f t="shared" ref="U21:W21" si="33">U20/U14</f>
        <v>1.0000000000000002</v>
      </c>
      <c r="V21" s="23">
        <f t="shared" si="33"/>
        <v>0.99999999999999978</v>
      </c>
      <c r="W21" s="23">
        <f t="shared" si="33"/>
        <v>0.99999999999999978</v>
      </c>
      <c r="X21" s="30"/>
      <c r="Y21" s="19" t="s">
        <v>30</v>
      </c>
      <c r="Z21" s="26"/>
      <c r="AA21" s="27"/>
      <c r="AB21" s="28"/>
    </row>
    <row r="22" spans="2:28" x14ac:dyDescent="0.25">
      <c r="F22" t="s">
        <v>16</v>
      </c>
      <c r="N22" s="21" t="s">
        <v>26</v>
      </c>
      <c r="O22" s="31">
        <f>_xlfn.COVARIANCE.S($I2:$I11,J2:J11)</f>
        <v>1.4079999999999997E-2</v>
      </c>
      <c r="P22" s="31">
        <f t="shared" ref="P22:Q22" si="34">_xlfn.COVARIANCE.S($I2:$I11,K2:K11)</f>
        <v>-1.1684444444444445E-2</v>
      </c>
      <c r="Q22" s="31">
        <f t="shared" si="34"/>
        <v>-9.4355555555555564E-3</v>
      </c>
      <c r="Y22" s="21" t="s">
        <v>26</v>
      </c>
      <c r="Z22" s="32"/>
      <c r="AA22" s="33"/>
      <c r="AB22" s="34"/>
    </row>
    <row r="23" spans="2:28" x14ac:dyDescent="0.25">
      <c r="I23" t="s">
        <v>16</v>
      </c>
      <c r="L23" t="s">
        <v>16</v>
      </c>
      <c r="S23" t="s">
        <v>16</v>
      </c>
      <c r="Y23" s="21" t="s">
        <v>45</v>
      </c>
      <c r="Z23" s="39"/>
      <c r="AA23" s="40"/>
      <c r="AB23" s="41"/>
    </row>
    <row r="24" spans="2:28" x14ac:dyDescent="0.25">
      <c r="V24" t="s">
        <v>16</v>
      </c>
      <c r="W24" t="s">
        <v>16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LCS</cp:lastModifiedBy>
  <dcterms:created xsi:type="dcterms:W3CDTF">2019-03-20T19:39:33Z</dcterms:created>
  <dcterms:modified xsi:type="dcterms:W3CDTF">2019-03-22T14:10:14Z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a9621e68-6fc4-4603-8753-8ecc9b762752</vt:lpwstr>
  </property>
</Properties>
</file>