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18855" windowHeight="11445"/>
  </bookViews>
  <sheets>
    <sheet name="Steve" sheetId="15" r:id="rId1"/>
    <sheet name="READ ME" sheetId="1" r:id="rId2"/>
    <sheet name="Scores-LSB" sheetId="2" r:id="rId3"/>
    <sheet name="Playoff Standings" sheetId="3" r:id="rId4"/>
    <sheet name="High Run Race" sheetId="4" r:id="rId5"/>
    <sheet name="Payouts" sheetId="5" r:id="rId6"/>
    <sheet name="Race Table" sheetId="6" r:id="rId7"/>
    <sheet name="Bracket" sheetId="7" r:id="rId8"/>
    <sheet name="High Run Goals" sheetId="8" r:id="rId9"/>
    <sheet name="Contacts and History" sheetId="9" r:id="rId10"/>
    <sheet name="ScoreSheet" sheetId="10" r:id="rId11"/>
    <sheet name="Player Ratings" sheetId="11" r:id="rId12"/>
    <sheet name="Playoff Standings (original)" sheetId="12" state="hidden" r:id="rId13"/>
    <sheet name="High Run Race (original)" sheetId="13" state="hidden" r:id="rId14"/>
    <sheet name="Copy of High Run Race" sheetId="14" state="hidden" r:id="rId15"/>
  </sheets>
  <definedNames>
    <definedName name="_xlnm._FilterDatabase" localSheetId="4">'High Run Race'!$F$2:$G$70</definedName>
    <definedName name="_xlnm._FilterDatabase">'High Run Race (original)'!$B$8:$G$244</definedName>
    <definedName name="HighRunSorter" localSheetId="4">'High Run Race'!$F$2:$G$70</definedName>
    <definedName name="HighRunSorter">'High Run Race (original)'!$G$9:$G$244</definedName>
  </definedNames>
  <calcPr calcId="145621"/>
</workbook>
</file>

<file path=xl/calcChain.xml><?xml version="1.0" encoding="utf-8"?>
<calcChain xmlns="http://schemas.openxmlformats.org/spreadsheetml/2006/main">
  <c r="K3" i="15" l="1"/>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2" i="15"/>
  <c r="C69" i="14" l="1"/>
  <c r="B69" i="14"/>
  <c r="A69" i="14"/>
  <c r="C68" i="14"/>
  <c r="B68" i="14"/>
  <c r="A68" i="14"/>
  <c r="C67" i="14"/>
  <c r="B67" i="14"/>
  <c r="A67" i="14"/>
  <c r="C66" i="14"/>
  <c r="B66" i="14"/>
  <c r="A66" i="14"/>
  <c r="C65" i="14"/>
  <c r="B65" i="14"/>
  <c r="A65" i="14"/>
  <c r="C64" i="14"/>
  <c r="B64" i="14"/>
  <c r="A64" i="14"/>
  <c r="C63" i="14"/>
  <c r="B63" i="14"/>
  <c r="A63" i="14"/>
  <c r="C62" i="14"/>
  <c r="B62" i="14"/>
  <c r="A62" i="14"/>
  <c r="C61" i="14"/>
  <c r="B61" i="14"/>
  <c r="A61" i="14"/>
  <c r="C60" i="14"/>
  <c r="B60" i="14"/>
  <c r="A60" i="14"/>
  <c r="C59" i="14"/>
  <c r="B59" i="14"/>
  <c r="A59" i="14"/>
  <c r="C58" i="14"/>
  <c r="B58" i="14"/>
  <c r="A58" i="14"/>
  <c r="C57" i="14"/>
  <c r="B57" i="14"/>
  <c r="A57" i="14"/>
  <c r="C56" i="14"/>
  <c r="B56" i="14"/>
  <c r="A56" i="14"/>
  <c r="C55" i="14"/>
  <c r="B55" i="14"/>
  <c r="A55" i="14"/>
  <c r="C54" i="14"/>
  <c r="B54" i="14"/>
  <c r="A54" i="14"/>
  <c r="C53" i="14"/>
  <c r="B53" i="14"/>
  <c r="A53" i="14"/>
  <c r="C52" i="14"/>
  <c r="B52" i="14"/>
  <c r="A52" i="14"/>
  <c r="C51" i="14"/>
  <c r="B51" i="14"/>
  <c r="A51" i="14"/>
  <c r="C50" i="14"/>
  <c r="B50" i="14"/>
  <c r="A50" i="14"/>
  <c r="C49" i="14"/>
  <c r="B49" i="14"/>
  <c r="A49" i="14"/>
  <c r="C48" i="14"/>
  <c r="B48" i="14"/>
  <c r="A48" i="14"/>
  <c r="C47" i="14"/>
  <c r="B47" i="14"/>
  <c r="A47" i="14"/>
  <c r="C46" i="14"/>
  <c r="B46" i="14"/>
  <c r="A46" i="14"/>
  <c r="C45" i="14"/>
  <c r="B45" i="14"/>
  <c r="A45" i="14"/>
  <c r="C44" i="14"/>
  <c r="B44" i="14"/>
  <c r="A44" i="14"/>
  <c r="C43" i="14"/>
  <c r="B43" i="14"/>
  <c r="A43" i="14"/>
  <c r="C42" i="14"/>
  <c r="B42" i="14"/>
  <c r="A42" i="14"/>
  <c r="C41" i="14"/>
  <c r="B41" i="14"/>
  <c r="A41" i="14"/>
  <c r="C40" i="14"/>
  <c r="B40" i="14"/>
  <c r="A40" i="14"/>
  <c r="C39" i="14"/>
  <c r="B39" i="14"/>
  <c r="A39" i="14"/>
  <c r="C38" i="14"/>
  <c r="B38" i="14"/>
  <c r="A38" i="14"/>
  <c r="C37" i="14"/>
  <c r="B37" i="14"/>
  <c r="A37" i="14"/>
  <c r="C36" i="14"/>
  <c r="B36" i="14"/>
  <c r="A36" i="14"/>
  <c r="C35" i="14"/>
  <c r="B35" i="14"/>
  <c r="A35" i="14"/>
  <c r="C34" i="14"/>
  <c r="B34" i="14"/>
  <c r="A34" i="14"/>
  <c r="C33" i="14"/>
  <c r="B33" i="14"/>
  <c r="A33" i="14"/>
  <c r="C32" i="14"/>
  <c r="B32" i="14"/>
  <c r="A32" i="14"/>
  <c r="C31" i="14"/>
  <c r="B31" i="14"/>
  <c r="A31" i="14"/>
  <c r="C30" i="14"/>
  <c r="B30" i="14"/>
  <c r="A30" i="14"/>
  <c r="C29" i="14"/>
  <c r="B29" i="14"/>
  <c r="A29" i="14"/>
  <c r="C28" i="14"/>
  <c r="B28" i="14"/>
  <c r="A28" i="14"/>
  <c r="C27" i="14"/>
  <c r="B27" i="14"/>
  <c r="A27" i="14"/>
  <c r="C26" i="14"/>
  <c r="B26" i="14"/>
  <c r="A26" i="14"/>
  <c r="C25" i="14"/>
  <c r="B25" i="14"/>
  <c r="A25" i="14"/>
  <c r="C24" i="14"/>
  <c r="B24" i="14"/>
  <c r="A24"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C11" i="14"/>
  <c r="B11" i="14"/>
  <c r="A11" i="14"/>
  <c r="C10" i="14"/>
  <c r="B10" i="14"/>
  <c r="A10" i="14"/>
  <c r="C9" i="14"/>
  <c r="B9" i="14"/>
  <c r="A9" i="14"/>
  <c r="C8" i="14"/>
  <c r="B8" i="14"/>
  <c r="A8" i="14"/>
  <c r="C7" i="14"/>
  <c r="B7" i="14"/>
  <c r="A7" i="14"/>
  <c r="C6" i="14"/>
  <c r="B6" i="14"/>
  <c r="A6" i="14"/>
  <c r="C5" i="14"/>
  <c r="B5" i="14"/>
  <c r="A5" i="14"/>
  <c r="C4" i="14"/>
  <c r="B4" i="14"/>
  <c r="A4" i="14"/>
  <c r="C3" i="14"/>
  <c r="B3" i="14"/>
  <c r="A3" i="14"/>
  <c r="C2" i="14"/>
  <c r="B2" i="14"/>
  <c r="A2" i="14"/>
  <c r="C1" i="14"/>
  <c r="B1" i="14"/>
  <c r="A1" i="14"/>
  <c r="D244" i="13"/>
  <c r="C244" i="13"/>
  <c r="B244" i="13"/>
  <c r="D243" i="13"/>
  <c r="C243" i="13"/>
  <c r="B243" i="13"/>
  <c r="D242" i="13"/>
  <c r="C242" i="13"/>
  <c r="B242" i="13"/>
  <c r="D241" i="13"/>
  <c r="C241" i="13"/>
  <c r="B241" i="13"/>
  <c r="D240" i="13"/>
  <c r="C240" i="13"/>
  <c r="B240" i="13"/>
  <c r="D239" i="13"/>
  <c r="C239" i="13"/>
  <c r="B239" i="13"/>
  <c r="D238" i="13"/>
  <c r="C238" i="13"/>
  <c r="B238" i="13"/>
  <c r="D237" i="13"/>
  <c r="C237" i="13"/>
  <c r="B237" i="13"/>
  <c r="D236" i="13"/>
  <c r="C236" i="13"/>
  <c r="B236" i="13"/>
  <c r="D235" i="13"/>
  <c r="C235" i="13"/>
  <c r="B235" i="13"/>
  <c r="D234" i="13"/>
  <c r="C234" i="13"/>
  <c r="B234" i="13"/>
  <c r="D233" i="13"/>
  <c r="C233" i="13"/>
  <c r="B233" i="13"/>
  <c r="D232" i="13"/>
  <c r="C232" i="13"/>
  <c r="B232" i="13"/>
  <c r="D231" i="13"/>
  <c r="C231" i="13"/>
  <c r="B231" i="13"/>
  <c r="D230" i="13"/>
  <c r="C230" i="13"/>
  <c r="B230" i="13"/>
  <c r="D229" i="13"/>
  <c r="C229" i="13"/>
  <c r="B229" i="13"/>
  <c r="D228" i="13"/>
  <c r="C228" i="13"/>
  <c r="B228" i="13"/>
  <c r="D227" i="13"/>
  <c r="C227" i="13"/>
  <c r="B227" i="13"/>
  <c r="D226" i="13"/>
  <c r="C226" i="13"/>
  <c r="B226" i="13"/>
  <c r="D225" i="13"/>
  <c r="C225" i="13"/>
  <c r="B225" i="13"/>
  <c r="D224" i="13"/>
  <c r="C224" i="13"/>
  <c r="B224" i="13"/>
  <c r="D223" i="13"/>
  <c r="C223" i="13"/>
  <c r="B223" i="13"/>
  <c r="D222" i="13"/>
  <c r="C222" i="13"/>
  <c r="B222" i="13"/>
  <c r="D221" i="13"/>
  <c r="C221" i="13"/>
  <c r="B221" i="13"/>
  <c r="D220" i="13"/>
  <c r="C220" i="13"/>
  <c r="B220" i="13"/>
  <c r="D219" i="13"/>
  <c r="C219" i="13"/>
  <c r="B219" i="13"/>
  <c r="D218" i="13"/>
  <c r="C218" i="13"/>
  <c r="B218" i="13"/>
  <c r="D217" i="13"/>
  <c r="C217" i="13"/>
  <c r="B217" i="13"/>
  <c r="D216" i="13"/>
  <c r="C216" i="13"/>
  <c r="B216" i="13"/>
  <c r="D215" i="13"/>
  <c r="C215" i="13"/>
  <c r="B215" i="13"/>
  <c r="D214" i="13"/>
  <c r="C214" i="13"/>
  <c r="B214" i="13"/>
  <c r="D213" i="13"/>
  <c r="C213" i="13"/>
  <c r="B213" i="13"/>
  <c r="D212" i="13"/>
  <c r="C212" i="13"/>
  <c r="B212" i="13"/>
  <c r="D211" i="13"/>
  <c r="C211" i="13"/>
  <c r="B211" i="13"/>
  <c r="D210" i="13"/>
  <c r="C210" i="13"/>
  <c r="B210" i="13"/>
  <c r="D209" i="13"/>
  <c r="C209" i="13"/>
  <c r="B209" i="13"/>
  <c r="D208" i="13"/>
  <c r="C208" i="13"/>
  <c r="B208" i="13"/>
  <c r="D207" i="13"/>
  <c r="C207" i="13"/>
  <c r="B207" i="13"/>
  <c r="D206" i="13"/>
  <c r="C206" i="13"/>
  <c r="B206" i="13"/>
  <c r="D205" i="13"/>
  <c r="C205" i="13"/>
  <c r="B205" i="13"/>
  <c r="D204" i="13"/>
  <c r="C204" i="13"/>
  <c r="B204" i="13"/>
  <c r="D203" i="13"/>
  <c r="C203" i="13"/>
  <c r="B203" i="13"/>
  <c r="D202" i="13"/>
  <c r="C202" i="13"/>
  <c r="B202" i="13"/>
  <c r="D201" i="13"/>
  <c r="C201" i="13"/>
  <c r="B201" i="13"/>
  <c r="D200" i="13"/>
  <c r="C200" i="13"/>
  <c r="B200" i="13"/>
  <c r="D199" i="13"/>
  <c r="C199" i="13"/>
  <c r="B199" i="13"/>
  <c r="D198" i="13"/>
  <c r="C198" i="13"/>
  <c r="B198" i="13"/>
  <c r="D197" i="13"/>
  <c r="C197" i="13"/>
  <c r="B197" i="13"/>
  <c r="D196" i="13"/>
  <c r="C196" i="13"/>
  <c r="B196" i="13"/>
  <c r="D195" i="13"/>
  <c r="C195" i="13"/>
  <c r="B195" i="13"/>
  <c r="D194" i="13"/>
  <c r="C194" i="13"/>
  <c r="B194" i="13"/>
  <c r="D193" i="13"/>
  <c r="C193" i="13"/>
  <c r="B193" i="13"/>
  <c r="D192" i="13"/>
  <c r="C192" i="13"/>
  <c r="B192" i="13"/>
  <c r="D191" i="13"/>
  <c r="C191" i="13"/>
  <c r="B191" i="13"/>
  <c r="D190" i="13"/>
  <c r="C190" i="13"/>
  <c r="B190" i="13"/>
  <c r="D189" i="13"/>
  <c r="C189" i="13"/>
  <c r="B189" i="13"/>
  <c r="D188" i="13"/>
  <c r="C188" i="13"/>
  <c r="B188" i="13"/>
  <c r="D187" i="13"/>
  <c r="C187" i="13"/>
  <c r="B187" i="13"/>
  <c r="D186" i="13"/>
  <c r="C186" i="13"/>
  <c r="B186" i="13"/>
  <c r="D185" i="13"/>
  <c r="C185" i="13"/>
  <c r="B185" i="13"/>
  <c r="D184" i="13"/>
  <c r="C184" i="13"/>
  <c r="B184" i="13"/>
  <c r="D183" i="13"/>
  <c r="C183" i="13"/>
  <c r="B183" i="13"/>
  <c r="D182" i="13"/>
  <c r="C182" i="13"/>
  <c r="B182" i="13"/>
  <c r="D181" i="13"/>
  <c r="C181" i="13"/>
  <c r="B181" i="13"/>
  <c r="D180" i="13"/>
  <c r="C180" i="13"/>
  <c r="B180" i="13"/>
  <c r="D179" i="13"/>
  <c r="C179" i="13"/>
  <c r="B179" i="13"/>
  <c r="D178" i="13"/>
  <c r="C178" i="13"/>
  <c r="B178" i="13"/>
  <c r="D177" i="13"/>
  <c r="C177" i="13"/>
  <c r="B177" i="13"/>
  <c r="D176" i="13"/>
  <c r="C176" i="13"/>
  <c r="B176" i="13"/>
  <c r="D175" i="13"/>
  <c r="C175" i="13"/>
  <c r="B175" i="13"/>
  <c r="D174" i="13"/>
  <c r="C174" i="13"/>
  <c r="B174" i="13"/>
  <c r="D173" i="13"/>
  <c r="C173" i="13"/>
  <c r="B173" i="13"/>
  <c r="D172" i="13"/>
  <c r="C172" i="13"/>
  <c r="B172" i="13"/>
  <c r="D171" i="13"/>
  <c r="C171" i="13"/>
  <c r="B171" i="13"/>
  <c r="D170" i="13"/>
  <c r="C170" i="13"/>
  <c r="B170" i="13"/>
  <c r="D169" i="13"/>
  <c r="C169" i="13"/>
  <c r="B169" i="13"/>
  <c r="D168" i="13"/>
  <c r="C168" i="13"/>
  <c r="B168" i="13"/>
  <c r="D167" i="13"/>
  <c r="C167" i="13"/>
  <c r="B167" i="13"/>
  <c r="D166" i="13"/>
  <c r="C166" i="13"/>
  <c r="B166" i="13"/>
  <c r="D165" i="13"/>
  <c r="C165" i="13"/>
  <c r="B165" i="13"/>
  <c r="D164" i="13"/>
  <c r="C164" i="13"/>
  <c r="B164" i="13"/>
  <c r="D163" i="13"/>
  <c r="C163" i="13"/>
  <c r="B163" i="13"/>
  <c r="D162" i="13"/>
  <c r="C162" i="13"/>
  <c r="B162" i="13"/>
  <c r="D161" i="13"/>
  <c r="C161" i="13"/>
  <c r="B161" i="13"/>
  <c r="D160" i="13"/>
  <c r="C160" i="13"/>
  <c r="B160" i="13"/>
  <c r="D159" i="13"/>
  <c r="C159" i="13"/>
  <c r="B159" i="13"/>
  <c r="D158" i="13"/>
  <c r="C158" i="13"/>
  <c r="B158" i="13"/>
  <c r="D157" i="13"/>
  <c r="C157" i="13"/>
  <c r="B157" i="13"/>
  <c r="D156" i="13"/>
  <c r="C156" i="13"/>
  <c r="B156" i="13"/>
  <c r="D155" i="13"/>
  <c r="C155" i="13"/>
  <c r="B155" i="13"/>
  <c r="D154" i="13"/>
  <c r="C154" i="13"/>
  <c r="B154" i="13"/>
  <c r="D153" i="13"/>
  <c r="C153" i="13"/>
  <c r="B153" i="13"/>
  <c r="D152" i="13"/>
  <c r="C152" i="13"/>
  <c r="B152" i="13"/>
  <c r="D151" i="13"/>
  <c r="C151" i="13"/>
  <c r="B151" i="13"/>
  <c r="D150" i="13"/>
  <c r="C150" i="13"/>
  <c r="B150" i="13"/>
  <c r="D149" i="13"/>
  <c r="C149" i="13"/>
  <c r="B149" i="13"/>
  <c r="D148" i="13"/>
  <c r="C148" i="13"/>
  <c r="B148" i="13"/>
  <c r="D147" i="13"/>
  <c r="C147" i="13"/>
  <c r="B147" i="13"/>
  <c r="D146" i="13"/>
  <c r="C146" i="13"/>
  <c r="B146" i="13"/>
  <c r="D145" i="13"/>
  <c r="C145" i="13"/>
  <c r="B145" i="13"/>
  <c r="D144" i="13"/>
  <c r="C144" i="13"/>
  <c r="B144" i="13"/>
  <c r="D143" i="13"/>
  <c r="C143" i="13"/>
  <c r="B143" i="13"/>
  <c r="D142" i="13"/>
  <c r="C142" i="13"/>
  <c r="B142" i="13"/>
  <c r="D141" i="13"/>
  <c r="C141" i="13"/>
  <c r="B141" i="13"/>
  <c r="D140" i="13"/>
  <c r="C140" i="13"/>
  <c r="B140" i="13"/>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D128" i="13"/>
  <c r="C128" i="13"/>
  <c r="B128" i="13"/>
  <c r="D127" i="13"/>
  <c r="C127" i="13"/>
  <c r="B127" i="13"/>
  <c r="D126" i="13"/>
  <c r="C126" i="13"/>
  <c r="B126" i="13"/>
  <c r="D125" i="13"/>
  <c r="C125" i="13"/>
  <c r="B125" i="13"/>
  <c r="D124" i="13"/>
  <c r="C124" i="13"/>
  <c r="B124" i="13"/>
  <c r="D123" i="13"/>
  <c r="C123" i="13"/>
  <c r="B123" i="13"/>
  <c r="D122" i="13"/>
  <c r="C122" i="13"/>
  <c r="B122" i="13"/>
  <c r="D121" i="13"/>
  <c r="C121" i="13"/>
  <c r="B121" i="13"/>
  <c r="D120" i="13"/>
  <c r="C120" i="13"/>
  <c r="B120" i="13"/>
  <c r="D119" i="13"/>
  <c r="C119" i="13"/>
  <c r="B119" i="13"/>
  <c r="D118" i="13"/>
  <c r="C118" i="13"/>
  <c r="B118" i="13"/>
  <c r="D117" i="13"/>
  <c r="C117" i="13"/>
  <c r="B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D64" i="13"/>
  <c r="C64" i="13"/>
  <c r="B64" i="13"/>
  <c r="D63" i="13"/>
  <c r="C63" i="13"/>
  <c r="B63" i="13"/>
  <c r="D62" i="13"/>
  <c r="C62" i="13"/>
  <c r="B62" i="13"/>
  <c r="D61" i="13"/>
  <c r="C61" i="13"/>
  <c r="B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D50" i="13"/>
  <c r="C50" i="13"/>
  <c r="B50" i="13"/>
  <c r="D49" i="13"/>
  <c r="C49" i="13"/>
  <c r="B49" i="13"/>
  <c r="D48" i="13"/>
  <c r="C48" i="13"/>
  <c r="B48" i="13"/>
  <c r="D47" i="13"/>
  <c r="C47" i="13"/>
  <c r="B47" i="13"/>
  <c r="D46" i="13"/>
  <c r="C46" i="13"/>
  <c r="B46" i="13"/>
  <c r="D45" i="13"/>
  <c r="C45" i="13"/>
  <c r="B45" i="13"/>
  <c r="D44" i="13"/>
  <c r="C44" i="13"/>
  <c r="B44" i="13"/>
  <c r="D43" i="13"/>
  <c r="C43" i="13"/>
  <c r="B43" i="13"/>
  <c r="D42" i="13"/>
  <c r="C42" i="13"/>
  <c r="B42" i="13"/>
  <c r="D41" i="13"/>
  <c r="C41" i="13"/>
  <c r="B41" i="13"/>
  <c r="D40" i="13"/>
  <c r="C40" i="13"/>
  <c r="B40" i="13"/>
  <c r="D39" i="13"/>
  <c r="C39" i="13"/>
  <c r="B39" i="13"/>
  <c r="D38" i="13"/>
  <c r="C38" i="13"/>
  <c r="B38" i="13"/>
  <c r="D37" i="13"/>
  <c r="C37" i="13"/>
  <c r="B37" i="13"/>
  <c r="D36" i="13"/>
  <c r="C36" i="13"/>
  <c r="B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D17" i="13"/>
  <c r="C17" i="13"/>
  <c r="B17" i="13"/>
  <c r="D16" i="13"/>
  <c r="C16" i="13"/>
  <c r="B16" i="13"/>
  <c r="D15" i="13"/>
  <c r="C15" i="13"/>
  <c r="B15" i="13"/>
  <c r="D14" i="13"/>
  <c r="C14" i="13"/>
  <c r="B14" i="13"/>
  <c r="D13" i="13"/>
  <c r="C13" i="13"/>
  <c r="B13" i="13"/>
  <c r="D12" i="13"/>
  <c r="C12" i="13"/>
  <c r="B12" i="13"/>
  <c r="D11" i="13"/>
  <c r="C11" i="13"/>
  <c r="B11" i="13"/>
  <c r="D10" i="13"/>
  <c r="C10" i="13"/>
  <c r="B10" i="13"/>
  <c r="D9" i="13"/>
  <c r="C9" i="13"/>
  <c r="B9" i="13"/>
  <c r="M6" i="13"/>
  <c r="B6" i="13"/>
  <c r="G40" i="12"/>
  <c r="B40" i="12"/>
  <c r="A40" i="12"/>
  <c r="G39" i="12"/>
  <c r="B39" i="12"/>
  <c r="A39" i="12"/>
  <c r="G38" i="12"/>
  <c r="B38" i="12"/>
  <c r="A38" i="12"/>
  <c r="G37" i="12"/>
  <c r="B37" i="12"/>
  <c r="A37" i="12"/>
  <c r="G36" i="12"/>
  <c r="D36" i="12"/>
  <c r="B36" i="12"/>
  <c r="A36" i="12"/>
  <c r="G35" i="12"/>
  <c r="D35" i="12"/>
  <c r="B35" i="12"/>
  <c r="A35" i="12"/>
  <c r="G34" i="12"/>
  <c r="B34" i="12"/>
  <c r="A34" i="12"/>
  <c r="G33" i="12"/>
  <c r="B33" i="12"/>
  <c r="A33" i="12"/>
  <c r="G32" i="12"/>
  <c r="D32" i="12"/>
  <c r="B32" i="12"/>
  <c r="A32" i="12"/>
  <c r="G31" i="12"/>
  <c r="D31" i="12"/>
  <c r="B31" i="12"/>
  <c r="A31" i="12"/>
  <c r="G30" i="12"/>
  <c r="B30" i="12"/>
  <c r="A30" i="12"/>
  <c r="G29" i="12"/>
  <c r="B29" i="12"/>
  <c r="A29" i="12"/>
  <c r="G28" i="12"/>
  <c r="B28" i="12"/>
  <c r="A28" i="12"/>
  <c r="G27" i="12"/>
  <c r="D27" i="12"/>
  <c r="B27" i="12"/>
  <c r="A27" i="12"/>
  <c r="G26" i="12"/>
  <c r="B26" i="12"/>
  <c r="A26" i="12"/>
  <c r="G25" i="12"/>
  <c r="D25" i="12"/>
  <c r="B25" i="12"/>
  <c r="A25" i="12"/>
  <c r="G24" i="12"/>
  <c r="B24" i="12"/>
  <c r="A24" i="12"/>
  <c r="G23" i="12"/>
  <c r="B23" i="12"/>
  <c r="A23" i="12"/>
  <c r="G22" i="12"/>
  <c r="D22" i="12"/>
  <c r="B22" i="12"/>
  <c r="A22" i="12"/>
  <c r="G21" i="12"/>
  <c r="B21" i="12"/>
  <c r="A21" i="12"/>
  <c r="G20" i="12"/>
  <c r="B20" i="12"/>
  <c r="A20" i="12"/>
  <c r="G19" i="12"/>
  <c r="B19" i="12"/>
  <c r="A19" i="12"/>
  <c r="G18" i="12"/>
  <c r="B18" i="12"/>
  <c r="A18" i="12"/>
  <c r="G17" i="12"/>
  <c r="B17" i="12"/>
  <c r="A17" i="12"/>
  <c r="G16" i="12"/>
  <c r="B16" i="12"/>
  <c r="A16" i="12"/>
  <c r="G15" i="12"/>
  <c r="D15" i="12"/>
  <c r="B15" i="12"/>
  <c r="A15" i="12"/>
  <c r="G14" i="12"/>
  <c r="B14" i="12"/>
  <c r="A14" i="12"/>
  <c r="G13" i="12"/>
  <c r="D13" i="12"/>
  <c r="B13" i="12"/>
  <c r="A13" i="12"/>
  <c r="G12" i="12"/>
  <c r="D12" i="12"/>
  <c r="B12" i="12"/>
  <c r="A12" i="12"/>
  <c r="G11" i="12"/>
  <c r="D11" i="12"/>
  <c r="B11" i="12"/>
  <c r="A11" i="12"/>
  <c r="G10" i="12"/>
  <c r="B10" i="12"/>
  <c r="A10" i="12"/>
  <c r="G9" i="12"/>
  <c r="B9" i="12"/>
  <c r="A9" i="12"/>
  <c r="G8" i="12"/>
  <c r="B8" i="12"/>
  <c r="A8" i="12"/>
  <c r="G7" i="12"/>
  <c r="B7" i="12"/>
  <c r="A7" i="12"/>
  <c r="G6" i="12"/>
  <c r="B6" i="12"/>
  <c r="A6" i="12"/>
  <c r="G5" i="12"/>
  <c r="D5" i="12"/>
  <c r="B5" i="12"/>
  <c r="A5" i="12"/>
  <c r="G4" i="12"/>
  <c r="B4" i="12"/>
  <c r="A4" i="12"/>
  <c r="G3" i="12"/>
  <c r="D3" i="12"/>
  <c r="B3" i="12"/>
  <c r="A3" i="12"/>
  <c r="G2" i="12"/>
  <c r="B2" i="12"/>
  <c r="A2" i="12"/>
  <c r="C316" i="11"/>
  <c r="B316" i="11"/>
  <c r="A316" i="11"/>
  <c r="C315" i="11"/>
  <c r="B315" i="11"/>
  <c r="A315" i="11"/>
  <c r="C314" i="11"/>
  <c r="B314" i="11"/>
  <c r="A314" i="11"/>
  <c r="C313" i="11"/>
  <c r="B313" i="11"/>
  <c r="A313" i="11"/>
  <c r="C312" i="11"/>
  <c r="B312" i="11"/>
  <c r="A312" i="11"/>
  <c r="C311" i="11"/>
  <c r="B311" i="11"/>
  <c r="A311" i="11"/>
  <c r="C310" i="11"/>
  <c r="B310" i="11"/>
  <c r="A310" i="11"/>
  <c r="C309" i="11"/>
  <c r="B309" i="11"/>
  <c r="A309" i="11"/>
  <c r="C308" i="11"/>
  <c r="B308" i="11"/>
  <c r="A308" i="11"/>
  <c r="B307" i="11"/>
  <c r="A307" i="11"/>
  <c r="C306" i="11"/>
  <c r="B306" i="11"/>
  <c r="A306" i="11"/>
  <c r="C305" i="11"/>
  <c r="B305" i="11"/>
  <c r="A305" i="11"/>
  <c r="C304" i="11"/>
  <c r="B304" i="11"/>
  <c r="A304" i="11"/>
  <c r="C303" i="11"/>
  <c r="B303" i="11"/>
  <c r="A303" i="11"/>
  <c r="C302" i="11"/>
  <c r="B302" i="11"/>
  <c r="A302" i="11"/>
  <c r="C301" i="11"/>
  <c r="B301" i="11"/>
  <c r="A301" i="11"/>
  <c r="C300" i="11"/>
  <c r="B300" i="11"/>
  <c r="A300" i="11"/>
  <c r="C299" i="11"/>
  <c r="B299" i="11"/>
  <c r="A299" i="11"/>
  <c r="C298" i="11"/>
  <c r="B298" i="11"/>
  <c r="A298" i="11"/>
  <c r="B297" i="11"/>
  <c r="A297" i="11"/>
  <c r="C296" i="11"/>
  <c r="B296" i="11"/>
  <c r="A296" i="11"/>
  <c r="B295" i="11"/>
  <c r="A295" i="11"/>
  <c r="B294" i="11"/>
  <c r="A294" i="11"/>
  <c r="C293" i="11"/>
  <c r="B293" i="11"/>
  <c r="A293" i="11"/>
  <c r="B292" i="11"/>
  <c r="A292" i="11"/>
  <c r="C291" i="11"/>
  <c r="B291" i="11"/>
  <c r="A291" i="11"/>
  <c r="C290" i="11"/>
  <c r="B290" i="11"/>
  <c r="A290" i="11"/>
  <c r="C289" i="11"/>
  <c r="B289" i="11"/>
  <c r="A289" i="11"/>
  <c r="B288" i="11"/>
  <c r="A288" i="11"/>
  <c r="B287" i="11"/>
  <c r="A287" i="11"/>
  <c r="C286" i="11"/>
  <c r="B286" i="11"/>
  <c r="A286" i="11"/>
  <c r="C285" i="11"/>
  <c r="B285" i="11"/>
  <c r="A285" i="11"/>
  <c r="C284" i="11"/>
  <c r="B284" i="11"/>
  <c r="A284" i="11"/>
  <c r="C283" i="11"/>
  <c r="B283" i="11"/>
  <c r="A283" i="11"/>
  <c r="C282" i="11"/>
  <c r="B282" i="11"/>
  <c r="A282" i="11"/>
  <c r="C281" i="11"/>
  <c r="B281" i="11"/>
  <c r="A281" i="11"/>
  <c r="B280" i="11"/>
  <c r="A280" i="11"/>
  <c r="C279" i="11"/>
  <c r="B279" i="11"/>
  <c r="A279" i="11"/>
  <c r="C278" i="11"/>
  <c r="B278" i="11"/>
  <c r="A278" i="11"/>
  <c r="C277" i="11"/>
  <c r="B277" i="11"/>
  <c r="A277" i="11"/>
  <c r="C276" i="11"/>
  <c r="B276" i="11"/>
  <c r="A276" i="11"/>
  <c r="C275" i="11"/>
  <c r="B275" i="11"/>
  <c r="A275" i="11"/>
  <c r="B274" i="11"/>
  <c r="A274" i="11"/>
  <c r="C273" i="11"/>
  <c r="B273" i="11"/>
  <c r="A273" i="11"/>
  <c r="C272" i="11"/>
  <c r="B272" i="11"/>
  <c r="A272" i="11"/>
  <c r="B271" i="11"/>
  <c r="A271" i="11"/>
  <c r="B270" i="11"/>
  <c r="A270" i="11"/>
  <c r="C269" i="11"/>
  <c r="B269" i="11"/>
  <c r="A269" i="11"/>
  <c r="C268" i="11"/>
  <c r="B268" i="11"/>
  <c r="A268" i="11"/>
  <c r="C267" i="11"/>
  <c r="B267" i="11"/>
  <c r="A267" i="11"/>
  <c r="C266" i="11"/>
  <c r="B266" i="11"/>
  <c r="A266" i="11"/>
  <c r="C265" i="11"/>
  <c r="B265" i="11"/>
  <c r="A265" i="11"/>
  <c r="C264" i="11"/>
  <c r="B264" i="11"/>
  <c r="A264" i="11"/>
  <c r="C263" i="11"/>
  <c r="B263" i="11"/>
  <c r="A263" i="11"/>
  <c r="C262" i="11"/>
  <c r="B262" i="11"/>
  <c r="A262" i="11"/>
  <c r="C261" i="11"/>
  <c r="B261" i="11"/>
  <c r="A261" i="11"/>
  <c r="C260" i="11"/>
  <c r="B260" i="11"/>
  <c r="A260" i="11"/>
  <c r="B259" i="11"/>
  <c r="A259" i="11"/>
  <c r="B258" i="11"/>
  <c r="A258" i="11"/>
  <c r="C257" i="11"/>
  <c r="B257" i="11"/>
  <c r="A257" i="11"/>
  <c r="B256" i="11"/>
  <c r="A256" i="11"/>
  <c r="C255" i="11"/>
  <c r="B255" i="11"/>
  <c r="A255" i="11"/>
  <c r="C254" i="11"/>
  <c r="B254" i="11"/>
  <c r="A254" i="11"/>
  <c r="B253" i="11"/>
  <c r="A253" i="11"/>
  <c r="C252" i="11"/>
  <c r="B252" i="11"/>
  <c r="A252" i="11"/>
  <c r="C251" i="11"/>
  <c r="B251" i="11"/>
  <c r="A251" i="11"/>
  <c r="C250" i="11"/>
  <c r="B250" i="11"/>
  <c r="A250" i="11"/>
  <c r="B249" i="11"/>
  <c r="A249" i="11"/>
  <c r="C248" i="11"/>
  <c r="B248" i="11"/>
  <c r="A248" i="11"/>
  <c r="B247" i="11"/>
  <c r="A247" i="11"/>
  <c r="C246" i="11"/>
  <c r="B246" i="11"/>
  <c r="A246" i="11"/>
  <c r="C245" i="11"/>
  <c r="B245" i="11"/>
  <c r="A245" i="11"/>
  <c r="C244" i="11"/>
  <c r="B244" i="11"/>
  <c r="A244" i="11"/>
  <c r="C243" i="11"/>
  <c r="B243" i="11"/>
  <c r="A243" i="11"/>
  <c r="B242" i="11"/>
  <c r="A242" i="11"/>
  <c r="C241" i="11"/>
  <c r="B241" i="11"/>
  <c r="A241" i="11"/>
  <c r="B240" i="11"/>
  <c r="A240" i="11"/>
  <c r="C239" i="11"/>
  <c r="B239" i="11"/>
  <c r="A239" i="11"/>
  <c r="C238" i="11"/>
  <c r="B238" i="11"/>
  <c r="A238" i="11"/>
  <c r="C237" i="11"/>
  <c r="B237" i="11"/>
  <c r="A237" i="11"/>
  <c r="C236" i="11"/>
  <c r="B236" i="11"/>
  <c r="A236" i="11"/>
  <c r="C235" i="11"/>
  <c r="B235" i="11"/>
  <c r="A235" i="11"/>
  <c r="C234" i="11"/>
  <c r="B234" i="11"/>
  <c r="A234" i="11"/>
  <c r="C233" i="11"/>
  <c r="B233" i="11"/>
  <c r="A233" i="11"/>
  <c r="C232" i="11"/>
  <c r="B232" i="11"/>
  <c r="A232" i="11"/>
  <c r="B231" i="11"/>
  <c r="A231" i="11"/>
  <c r="B230" i="11"/>
  <c r="A230" i="11"/>
  <c r="C229" i="11"/>
  <c r="B229" i="11"/>
  <c r="A229" i="11"/>
  <c r="C228" i="11"/>
  <c r="B228" i="11"/>
  <c r="A228" i="11"/>
  <c r="C227" i="11"/>
  <c r="B227" i="11"/>
  <c r="A227" i="11"/>
  <c r="C226" i="11"/>
  <c r="B226" i="11"/>
  <c r="A226" i="11"/>
  <c r="C225" i="11"/>
  <c r="B225" i="11"/>
  <c r="A225" i="11"/>
  <c r="B224" i="11"/>
  <c r="A224" i="11"/>
  <c r="C223" i="11"/>
  <c r="B223" i="11"/>
  <c r="A223" i="11"/>
  <c r="C222" i="11"/>
  <c r="B222" i="11"/>
  <c r="A222" i="11"/>
  <c r="C221" i="11"/>
  <c r="B221" i="11"/>
  <c r="A221" i="11"/>
  <c r="C220" i="11"/>
  <c r="B220" i="11"/>
  <c r="A220" i="11"/>
  <c r="C219" i="11"/>
  <c r="B219" i="11"/>
  <c r="A219" i="11"/>
  <c r="B218" i="11"/>
  <c r="A218" i="11"/>
  <c r="B217" i="11"/>
  <c r="A217" i="11"/>
  <c r="C216" i="11"/>
  <c r="B216" i="11"/>
  <c r="A216" i="11"/>
  <c r="C215" i="11"/>
  <c r="B215" i="11"/>
  <c r="A215" i="11"/>
  <c r="C214" i="11"/>
  <c r="B214" i="11"/>
  <c r="A214" i="11"/>
  <c r="C213" i="11"/>
  <c r="B213" i="11"/>
  <c r="A213" i="11"/>
  <c r="C212" i="11"/>
  <c r="B212" i="11"/>
  <c r="A212" i="11"/>
  <c r="C211" i="11"/>
  <c r="B211" i="11"/>
  <c r="A211" i="11"/>
  <c r="B210" i="11"/>
  <c r="A210" i="11"/>
  <c r="C209" i="11"/>
  <c r="B209" i="11"/>
  <c r="A209" i="11"/>
  <c r="C208" i="11"/>
  <c r="B208" i="11"/>
  <c r="A208" i="11"/>
  <c r="C207" i="11"/>
  <c r="B207" i="11"/>
  <c r="A207" i="11"/>
  <c r="C206" i="11"/>
  <c r="B206" i="11"/>
  <c r="A206" i="11"/>
  <c r="B205" i="11"/>
  <c r="A205" i="11"/>
  <c r="C204" i="11"/>
  <c r="B204" i="11"/>
  <c r="A204" i="11"/>
  <c r="C203" i="11"/>
  <c r="B203" i="11"/>
  <c r="A203" i="11"/>
  <c r="C202" i="11"/>
  <c r="B202" i="11"/>
  <c r="A202" i="11"/>
  <c r="C201" i="11"/>
  <c r="B201" i="11"/>
  <c r="A201" i="11"/>
  <c r="C200" i="11"/>
  <c r="B200" i="11"/>
  <c r="A200" i="11"/>
  <c r="B199" i="11"/>
  <c r="A199" i="11"/>
  <c r="C198" i="11"/>
  <c r="B198" i="11"/>
  <c r="A198" i="11"/>
  <c r="C197" i="11"/>
  <c r="B197" i="11"/>
  <c r="A197" i="11"/>
  <c r="B196" i="11"/>
  <c r="A196" i="11"/>
  <c r="C195" i="11"/>
  <c r="B195" i="11"/>
  <c r="A195" i="11"/>
  <c r="C194" i="11"/>
  <c r="B194" i="11"/>
  <c r="A194" i="11"/>
  <c r="B193" i="11"/>
  <c r="A193" i="11"/>
  <c r="C192" i="11"/>
  <c r="B192" i="11"/>
  <c r="A192" i="11"/>
  <c r="C191" i="11"/>
  <c r="B191" i="11"/>
  <c r="A191" i="11"/>
  <c r="C190" i="11"/>
  <c r="B190" i="11"/>
  <c r="A190" i="11"/>
  <c r="B189" i="11"/>
  <c r="A189" i="11"/>
  <c r="C188" i="11"/>
  <c r="B188" i="11"/>
  <c r="A188" i="11"/>
  <c r="C187" i="11"/>
  <c r="B187" i="11"/>
  <c r="A187" i="11"/>
  <c r="C186" i="11"/>
  <c r="B186" i="11"/>
  <c r="A186" i="11"/>
  <c r="C185" i="11"/>
  <c r="B185" i="11"/>
  <c r="A185" i="11"/>
  <c r="C184" i="11"/>
  <c r="B184" i="11"/>
  <c r="A184" i="11"/>
  <c r="C183" i="11"/>
  <c r="B183" i="11"/>
  <c r="A183" i="11"/>
  <c r="C182" i="11"/>
  <c r="B182" i="11"/>
  <c r="A182" i="11"/>
  <c r="C181" i="11"/>
  <c r="B181" i="11"/>
  <c r="A181" i="11"/>
  <c r="C180" i="11"/>
  <c r="B180" i="11"/>
  <c r="A180" i="11"/>
  <c r="C179" i="11"/>
  <c r="B179" i="11"/>
  <c r="A179" i="11"/>
  <c r="C178" i="11"/>
  <c r="B178" i="11"/>
  <c r="A178" i="11"/>
  <c r="C177" i="11"/>
  <c r="B177" i="11"/>
  <c r="A177" i="11"/>
  <c r="C176" i="11"/>
  <c r="B176" i="11"/>
  <c r="A176" i="11"/>
  <c r="C175" i="11"/>
  <c r="B175" i="11"/>
  <c r="A175" i="11"/>
  <c r="C174" i="11"/>
  <c r="B174" i="11"/>
  <c r="A174" i="11"/>
  <c r="C173" i="11"/>
  <c r="B173" i="11"/>
  <c r="A173" i="11"/>
  <c r="C172" i="11"/>
  <c r="B172" i="11"/>
  <c r="A172" i="11"/>
  <c r="C171" i="11"/>
  <c r="B171" i="11"/>
  <c r="A171" i="11"/>
  <c r="C170" i="11"/>
  <c r="B170" i="11"/>
  <c r="A170" i="11"/>
  <c r="B169" i="11"/>
  <c r="A169" i="11"/>
  <c r="B168" i="11"/>
  <c r="A168" i="11"/>
  <c r="B167" i="11"/>
  <c r="A167" i="11"/>
  <c r="B166" i="11"/>
  <c r="A166" i="11"/>
  <c r="C165" i="11"/>
  <c r="B165" i="11"/>
  <c r="A165" i="11"/>
  <c r="C164" i="11"/>
  <c r="B164" i="11"/>
  <c r="A164" i="11"/>
  <c r="C163" i="11"/>
  <c r="B163" i="11"/>
  <c r="A163" i="11"/>
  <c r="C162" i="11"/>
  <c r="B162" i="11"/>
  <c r="A162" i="11"/>
  <c r="C161" i="11"/>
  <c r="B161" i="11"/>
  <c r="A161" i="11"/>
  <c r="C160" i="11"/>
  <c r="B160" i="11"/>
  <c r="A160" i="11"/>
  <c r="C159" i="11"/>
  <c r="B159" i="11"/>
  <c r="A159" i="11"/>
  <c r="C158" i="11"/>
  <c r="B158" i="11"/>
  <c r="A158" i="11"/>
  <c r="C157" i="11"/>
  <c r="B157" i="11"/>
  <c r="A157" i="11"/>
  <c r="C156" i="11"/>
  <c r="B156" i="11"/>
  <c r="A156" i="11"/>
  <c r="C155" i="11"/>
  <c r="B155" i="11"/>
  <c r="A155" i="11"/>
  <c r="B154" i="11"/>
  <c r="A154" i="11"/>
  <c r="C153" i="11"/>
  <c r="B153" i="11"/>
  <c r="A153" i="11"/>
  <c r="C152" i="11"/>
  <c r="B152" i="11"/>
  <c r="A152" i="11"/>
  <c r="C151" i="11"/>
  <c r="B151" i="11"/>
  <c r="A151" i="11"/>
  <c r="B150" i="11"/>
  <c r="A150" i="11"/>
  <c r="C149" i="11"/>
  <c r="B149" i="11"/>
  <c r="A149" i="11"/>
  <c r="B148" i="11"/>
  <c r="A148" i="11"/>
  <c r="C147" i="11"/>
  <c r="B147" i="11"/>
  <c r="A147" i="11"/>
  <c r="C146" i="11"/>
  <c r="B146" i="11"/>
  <c r="A146" i="11"/>
  <c r="C145" i="11"/>
  <c r="B145" i="11"/>
  <c r="A145" i="11"/>
  <c r="B144" i="11"/>
  <c r="A144" i="11"/>
  <c r="C143" i="11"/>
  <c r="B143" i="11"/>
  <c r="A143" i="11"/>
  <c r="C142" i="11"/>
  <c r="B142" i="11"/>
  <c r="A142" i="11"/>
  <c r="C141" i="11"/>
  <c r="B141" i="11"/>
  <c r="A141" i="11"/>
  <c r="C140" i="11"/>
  <c r="B140" i="11"/>
  <c r="A140" i="11"/>
  <c r="B139" i="11"/>
  <c r="A139" i="11"/>
  <c r="C138" i="11"/>
  <c r="B138" i="11"/>
  <c r="A138" i="11"/>
  <c r="C137" i="11"/>
  <c r="B137" i="11"/>
  <c r="A137" i="11"/>
  <c r="B136" i="11"/>
  <c r="A136" i="11"/>
  <c r="C135" i="11"/>
  <c r="B135" i="11"/>
  <c r="A135" i="11"/>
  <c r="C134" i="11"/>
  <c r="B134" i="11"/>
  <c r="A134" i="11"/>
  <c r="B133" i="11"/>
  <c r="A133" i="11"/>
  <c r="C132" i="11"/>
  <c r="B132" i="11"/>
  <c r="A132" i="11"/>
  <c r="C131" i="11"/>
  <c r="B131" i="11"/>
  <c r="A131" i="11"/>
  <c r="B130" i="11"/>
  <c r="A130" i="11"/>
  <c r="B129" i="11"/>
  <c r="A129" i="11"/>
  <c r="B128" i="11"/>
  <c r="A128" i="11"/>
  <c r="B127" i="11"/>
  <c r="A127" i="11"/>
  <c r="C126" i="11"/>
  <c r="B126" i="11"/>
  <c r="A126" i="11"/>
  <c r="C125" i="11"/>
  <c r="B125" i="11"/>
  <c r="A125" i="11"/>
  <c r="B124" i="11"/>
  <c r="A124" i="11"/>
  <c r="B123" i="11"/>
  <c r="A123" i="11"/>
  <c r="C122" i="11"/>
  <c r="B122" i="11"/>
  <c r="A122" i="11"/>
  <c r="B121" i="11"/>
  <c r="A121" i="11"/>
  <c r="C120" i="11"/>
  <c r="B120" i="11"/>
  <c r="A120" i="11"/>
  <c r="C119" i="11"/>
  <c r="B119" i="11"/>
  <c r="A119" i="11"/>
  <c r="B118" i="11"/>
  <c r="A118" i="11"/>
  <c r="C117" i="11"/>
  <c r="B117" i="11"/>
  <c r="A117" i="11"/>
  <c r="B116" i="11"/>
  <c r="A116" i="11"/>
  <c r="C115" i="11"/>
  <c r="B115" i="11"/>
  <c r="A115" i="11"/>
  <c r="C114" i="11"/>
  <c r="B114" i="11"/>
  <c r="A114" i="11"/>
  <c r="C113" i="11"/>
  <c r="B113" i="11"/>
  <c r="A113" i="11"/>
  <c r="B112" i="11"/>
  <c r="A112" i="11"/>
  <c r="B111" i="11"/>
  <c r="A111" i="11"/>
  <c r="C110" i="11"/>
  <c r="B110" i="11"/>
  <c r="A110" i="11"/>
  <c r="C109" i="11"/>
  <c r="B109" i="11"/>
  <c r="A109" i="11"/>
  <c r="C108" i="11"/>
  <c r="B108" i="11"/>
  <c r="A108" i="11"/>
  <c r="C107" i="11"/>
  <c r="B107" i="11"/>
  <c r="A107" i="11"/>
  <c r="C106" i="11"/>
  <c r="B106" i="11"/>
  <c r="A106" i="11"/>
  <c r="C105" i="11"/>
  <c r="B105" i="11"/>
  <c r="A105" i="11"/>
  <c r="C104" i="11"/>
  <c r="B104" i="11"/>
  <c r="A104" i="11"/>
  <c r="C103" i="11"/>
  <c r="B103" i="11"/>
  <c r="A103" i="11"/>
  <c r="B102" i="11"/>
  <c r="A102" i="11"/>
  <c r="C101" i="11"/>
  <c r="B101" i="11"/>
  <c r="A101" i="11"/>
  <c r="C100" i="11"/>
  <c r="B100" i="11"/>
  <c r="A100" i="11"/>
  <c r="B99" i="11"/>
  <c r="A99" i="11"/>
  <c r="C98" i="11"/>
  <c r="B98" i="11"/>
  <c r="A98" i="11"/>
  <c r="C97" i="11"/>
  <c r="B97" i="11"/>
  <c r="A97" i="11"/>
  <c r="B96" i="11"/>
  <c r="A96" i="11"/>
  <c r="C95" i="11"/>
  <c r="B95" i="11"/>
  <c r="A95" i="11"/>
  <c r="B94" i="11"/>
  <c r="A94" i="11"/>
  <c r="C93" i="11"/>
  <c r="B93" i="11"/>
  <c r="A93" i="11"/>
  <c r="C92" i="11"/>
  <c r="B92" i="11"/>
  <c r="A92" i="11"/>
  <c r="C91" i="11"/>
  <c r="B91" i="11"/>
  <c r="A91" i="11"/>
  <c r="C90" i="11"/>
  <c r="B90" i="11"/>
  <c r="A90" i="11"/>
  <c r="C89" i="11"/>
  <c r="B89" i="11"/>
  <c r="A89" i="11"/>
  <c r="C88" i="11"/>
  <c r="B88" i="11"/>
  <c r="A88" i="11"/>
  <c r="C87" i="11"/>
  <c r="B87" i="11"/>
  <c r="A87" i="11"/>
  <c r="C86" i="11"/>
  <c r="B86" i="11"/>
  <c r="A86" i="11"/>
  <c r="C85" i="11"/>
  <c r="B85" i="11"/>
  <c r="A85" i="11"/>
  <c r="B84" i="11"/>
  <c r="A84" i="11"/>
  <c r="C83" i="11"/>
  <c r="B83" i="11"/>
  <c r="A83" i="11"/>
  <c r="B82" i="11"/>
  <c r="A82" i="11"/>
  <c r="C81" i="11"/>
  <c r="B81" i="11"/>
  <c r="A81" i="11"/>
  <c r="B80" i="11"/>
  <c r="A80" i="11"/>
  <c r="C79" i="11"/>
  <c r="B79" i="11"/>
  <c r="A79" i="11"/>
  <c r="C78" i="11"/>
  <c r="B78" i="11"/>
  <c r="A78" i="11"/>
  <c r="C77" i="11"/>
  <c r="B77" i="11"/>
  <c r="A77" i="11"/>
  <c r="C76" i="11"/>
  <c r="B76" i="11"/>
  <c r="A76" i="11"/>
  <c r="B75" i="11"/>
  <c r="A75" i="11"/>
  <c r="C74" i="11"/>
  <c r="B74" i="11"/>
  <c r="A74" i="11"/>
  <c r="C73" i="11"/>
  <c r="B73" i="11"/>
  <c r="A73" i="11"/>
  <c r="C72" i="11"/>
  <c r="B72" i="11"/>
  <c r="A72" i="11"/>
  <c r="C71" i="11"/>
  <c r="B71" i="11"/>
  <c r="A71" i="11"/>
  <c r="C70" i="11"/>
  <c r="B70" i="11"/>
  <c r="A70" i="11"/>
  <c r="B69" i="11"/>
  <c r="A69" i="11"/>
  <c r="B68" i="11"/>
  <c r="A68" i="11"/>
  <c r="C67" i="11"/>
  <c r="B67" i="11"/>
  <c r="A67" i="11"/>
  <c r="C66" i="11"/>
  <c r="B66" i="11"/>
  <c r="A66" i="11"/>
  <c r="C65" i="11"/>
  <c r="B65" i="11"/>
  <c r="A65" i="11"/>
  <c r="C64" i="11"/>
  <c r="B64" i="11"/>
  <c r="A64" i="11"/>
  <c r="B63" i="11"/>
  <c r="A63" i="11"/>
  <c r="B62" i="11"/>
  <c r="A62" i="11"/>
  <c r="C61" i="11"/>
  <c r="B61" i="11"/>
  <c r="A61" i="11"/>
  <c r="C60" i="11"/>
  <c r="B60" i="11"/>
  <c r="A60" i="11"/>
  <c r="C59" i="11"/>
  <c r="B59" i="11"/>
  <c r="A59" i="11"/>
  <c r="C58" i="11"/>
  <c r="B58" i="11"/>
  <c r="A58" i="11"/>
  <c r="C57" i="11"/>
  <c r="B57" i="11"/>
  <c r="A57" i="11"/>
  <c r="C56" i="11"/>
  <c r="B56" i="11"/>
  <c r="A56" i="11"/>
  <c r="C55" i="11"/>
  <c r="B55" i="11"/>
  <c r="A55" i="11"/>
  <c r="C54" i="11"/>
  <c r="B54" i="11"/>
  <c r="A54" i="11"/>
  <c r="B53" i="11"/>
  <c r="A53" i="11"/>
  <c r="C52" i="11"/>
  <c r="B52" i="11"/>
  <c r="A52" i="11"/>
  <c r="C51" i="11"/>
  <c r="B51" i="11"/>
  <c r="A51" i="11"/>
  <c r="C50" i="11"/>
  <c r="B50" i="11"/>
  <c r="A50" i="11"/>
  <c r="C49" i="11"/>
  <c r="B49" i="11"/>
  <c r="A49" i="11"/>
  <c r="C48" i="11"/>
  <c r="B48" i="11"/>
  <c r="A48" i="11"/>
  <c r="C47" i="11"/>
  <c r="B47" i="11"/>
  <c r="A47" i="11"/>
  <c r="C46" i="11"/>
  <c r="B46" i="11"/>
  <c r="A46" i="11"/>
  <c r="C45" i="11"/>
  <c r="B45" i="11"/>
  <c r="A45" i="11"/>
  <c r="C44" i="11"/>
  <c r="B44" i="11"/>
  <c r="A44" i="11"/>
  <c r="C43" i="11"/>
  <c r="B43" i="11"/>
  <c r="A43" i="11"/>
  <c r="B42" i="11"/>
  <c r="A42" i="11"/>
  <c r="C41" i="11"/>
  <c r="B41" i="11"/>
  <c r="A41" i="11"/>
  <c r="C40" i="11"/>
  <c r="B40" i="11"/>
  <c r="A40" i="11"/>
  <c r="C39" i="11"/>
  <c r="B39" i="11"/>
  <c r="A39" i="11"/>
  <c r="B38" i="11"/>
  <c r="A38" i="11"/>
  <c r="C37" i="11"/>
  <c r="B37" i="11"/>
  <c r="A37" i="11"/>
  <c r="B36" i="11"/>
  <c r="A36" i="11"/>
  <c r="C35" i="11"/>
  <c r="B35" i="11"/>
  <c r="A35" i="11"/>
  <c r="B34" i="11"/>
  <c r="A34" i="11"/>
  <c r="C33" i="11"/>
  <c r="B33" i="11"/>
  <c r="A33" i="11"/>
  <c r="C32" i="11"/>
  <c r="B32" i="11"/>
  <c r="A32" i="11"/>
  <c r="B31" i="11"/>
  <c r="A31" i="11"/>
  <c r="C30" i="11"/>
  <c r="B30" i="11"/>
  <c r="A30" i="11"/>
  <c r="C29" i="11"/>
  <c r="B29" i="11"/>
  <c r="A29" i="11"/>
  <c r="C28" i="11"/>
  <c r="B28" i="11"/>
  <c r="A28" i="11"/>
  <c r="B27" i="11"/>
  <c r="A27" i="11"/>
  <c r="C26" i="11"/>
  <c r="B26" i="11"/>
  <c r="A26" i="11"/>
  <c r="C25" i="11"/>
  <c r="B25" i="11"/>
  <c r="A25" i="11"/>
  <c r="C24" i="11"/>
  <c r="B24" i="11"/>
  <c r="A24" i="11"/>
  <c r="C23" i="11"/>
  <c r="B23" i="11"/>
  <c r="A23" i="11"/>
  <c r="C22" i="11"/>
  <c r="B22" i="11"/>
  <c r="A22" i="11"/>
  <c r="B21" i="11"/>
  <c r="A21" i="11"/>
  <c r="C20" i="11"/>
  <c r="B20" i="11"/>
  <c r="A20" i="11"/>
  <c r="C19" i="11"/>
  <c r="B19" i="11"/>
  <c r="A19" i="11"/>
  <c r="C18" i="11"/>
  <c r="B18" i="11"/>
  <c r="A18" i="11"/>
  <c r="C17" i="11"/>
  <c r="B17" i="11"/>
  <c r="A17" i="11"/>
  <c r="B16" i="11"/>
  <c r="A16"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C4" i="11"/>
  <c r="B4" i="11"/>
  <c r="A4" i="11"/>
  <c r="C3" i="11"/>
  <c r="B3" i="11"/>
  <c r="A3" i="11"/>
  <c r="C2" i="11"/>
  <c r="B2" i="11"/>
  <c r="A2" i="11"/>
  <c r="C1" i="11"/>
  <c r="B1" i="11"/>
  <c r="A1" i="11"/>
  <c r="I28" i="9"/>
  <c r="A3" i="8"/>
  <c r="B3" i="8" s="1"/>
  <c r="B2" i="8"/>
  <c r="D62" i="7"/>
  <c r="D61" i="7"/>
  <c r="D60" i="7"/>
  <c r="D59" i="7"/>
  <c r="D58" i="7"/>
  <c r="D57" i="7"/>
  <c r="D56" i="7"/>
  <c r="D55" i="7"/>
  <c r="I5" i="5"/>
  <c r="I4" i="5"/>
  <c r="B4" i="5"/>
  <c r="I3" i="5"/>
  <c r="I2" i="5"/>
  <c r="B2" i="5"/>
  <c r="I1" i="5"/>
  <c r="B6" i="5" s="1"/>
  <c r="BZ240" i="2"/>
  <c r="BY240" i="2"/>
  <c r="BV240" i="2"/>
  <c r="BU240" i="2"/>
  <c r="BR240" i="2"/>
  <c r="BQ240" i="2"/>
  <c r="BN240" i="2"/>
  <c r="BM240" i="2"/>
  <c r="BJ240" i="2"/>
  <c r="BI240" i="2"/>
  <c r="BF240" i="2"/>
  <c r="BE240" i="2"/>
  <c r="BB240" i="2"/>
  <c r="BA240" i="2"/>
  <c r="AX240" i="2"/>
  <c r="AW240" i="2"/>
  <c r="AT240" i="2"/>
  <c r="AS240" i="2"/>
  <c r="AP240" i="2"/>
  <c r="AO240" i="2"/>
  <c r="AL240" i="2"/>
  <c r="AK240" i="2"/>
  <c r="AH240" i="2"/>
  <c r="AG240" i="2"/>
  <c r="AD240" i="2"/>
  <c r="AC240" i="2"/>
  <c r="Z240" i="2"/>
  <c r="Y240" i="2"/>
  <c r="V240" i="2"/>
  <c r="U240" i="2"/>
  <c r="R240" i="2"/>
  <c r="Q240" i="2"/>
  <c r="N240" i="2"/>
  <c r="M240" i="2"/>
  <c r="K239" i="2"/>
  <c r="F244" i="13" s="1"/>
  <c r="J239" i="2"/>
  <c r="I239" i="2"/>
  <c r="G239" i="2"/>
  <c r="K238" i="2"/>
  <c r="F243" i="13" s="1"/>
  <c r="J238" i="2"/>
  <c r="I238" i="2"/>
  <c r="G238" i="2"/>
  <c r="D14" i="12" s="1"/>
  <c r="E238" i="2"/>
  <c r="K237" i="2"/>
  <c r="F242" i="13" s="1"/>
  <c r="J237" i="2"/>
  <c r="I237" i="2"/>
  <c r="G237" i="2" s="1"/>
  <c r="D21" i="12" s="1"/>
  <c r="E237" i="2"/>
  <c r="K236" i="2"/>
  <c r="F241" i="13" s="1"/>
  <c r="J236" i="2"/>
  <c r="I236" i="2"/>
  <c r="G236" i="2"/>
  <c r="E236" i="2"/>
  <c r="K235" i="2"/>
  <c r="F240" i="13" s="1"/>
  <c r="J235" i="2"/>
  <c r="I235" i="2"/>
  <c r="G235" i="2" s="1"/>
  <c r="D23" i="12" s="1"/>
  <c r="E235" i="2"/>
  <c r="K234" i="2"/>
  <c r="F239" i="13" s="1"/>
  <c r="J234" i="2"/>
  <c r="I234" i="2"/>
  <c r="G234" i="2"/>
  <c r="E234" i="2"/>
  <c r="K233" i="2"/>
  <c r="F238" i="13" s="1"/>
  <c r="J233" i="2"/>
  <c r="I233" i="2"/>
  <c r="G233" i="2" s="1"/>
  <c r="D16" i="12" s="1"/>
  <c r="E233" i="2"/>
  <c r="K232" i="2"/>
  <c r="F237" i="13" s="1"/>
  <c r="J232" i="2"/>
  <c r="I232" i="2"/>
  <c r="G232" i="2"/>
  <c r="E232" i="2"/>
  <c r="K231" i="2"/>
  <c r="F236" i="13" s="1"/>
  <c r="J231" i="2"/>
  <c r="I231" i="2"/>
  <c r="G231" i="2" s="1"/>
  <c r="E231" i="2"/>
  <c r="K230" i="2"/>
  <c r="F235" i="13" s="1"/>
  <c r="J230" i="2"/>
  <c r="I230" i="2"/>
  <c r="G230" i="2"/>
  <c r="D40" i="12" s="1"/>
  <c r="E230" i="2"/>
  <c r="K229" i="2"/>
  <c r="F234" i="13" s="1"/>
  <c r="J229" i="2"/>
  <c r="I229" i="2"/>
  <c r="G229" i="2" s="1"/>
  <c r="D37" i="12" s="1"/>
  <c r="E229" i="2"/>
  <c r="K228" i="2"/>
  <c r="F233" i="13" s="1"/>
  <c r="J228" i="2"/>
  <c r="I228" i="2"/>
  <c r="G228" i="2"/>
  <c r="E228" i="2"/>
  <c r="K227" i="2"/>
  <c r="F232" i="13" s="1"/>
  <c r="J227" i="2"/>
  <c r="I227" i="2"/>
  <c r="G227" i="2" s="1"/>
  <c r="D18" i="12" s="1"/>
  <c r="E227" i="2"/>
  <c r="K226" i="2"/>
  <c r="F231" i="13" s="1"/>
  <c r="J226" i="2"/>
  <c r="I226" i="2"/>
  <c r="G226" i="2"/>
  <c r="E226" i="2"/>
  <c r="K225" i="2"/>
  <c r="F230" i="13" s="1"/>
  <c r="J225" i="2"/>
  <c r="I225" i="2"/>
  <c r="G225" i="2" s="1"/>
  <c r="D9" i="12" s="1"/>
  <c r="E225" i="2"/>
  <c r="K224" i="2"/>
  <c r="F229" i="13" s="1"/>
  <c r="J224" i="2"/>
  <c r="I224" i="2"/>
  <c r="G224" i="2"/>
  <c r="D7" i="12" s="1"/>
  <c r="E224" i="2"/>
  <c r="K223" i="2"/>
  <c r="F228" i="13" s="1"/>
  <c r="J223" i="2"/>
  <c r="I223" i="2"/>
  <c r="G223" i="2" s="1"/>
  <c r="D30" i="12" s="1"/>
  <c r="E223" i="2"/>
  <c r="K222" i="2"/>
  <c r="F227" i="13" s="1"/>
  <c r="J222" i="2"/>
  <c r="I222" i="2"/>
  <c r="G222" i="2"/>
  <c r="E222" i="2"/>
  <c r="K221" i="2"/>
  <c r="F83" i="13" s="1"/>
  <c r="J221" i="2"/>
  <c r="I221" i="2"/>
  <c r="G221" i="2" s="1"/>
  <c r="E221" i="2"/>
  <c r="K220" i="2"/>
  <c r="F226" i="13" s="1"/>
  <c r="J220" i="2"/>
  <c r="I220" i="2"/>
  <c r="G220" i="2"/>
  <c r="E220" i="2"/>
  <c r="K219" i="2"/>
  <c r="F225" i="13" s="1"/>
  <c r="J219" i="2"/>
  <c r="I219" i="2"/>
  <c r="G219" i="2" s="1"/>
  <c r="D8" i="12" s="1"/>
  <c r="E219" i="2"/>
  <c r="K218" i="2"/>
  <c r="F224" i="13" s="1"/>
  <c r="J218" i="2"/>
  <c r="I218" i="2"/>
  <c r="G218" i="2"/>
  <c r="D17" i="12" s="1"/>
  <c r="E218" i="2"/>
  <c r="K217" i="2"/>
  <c r="F223" i="13" s="1"/>
  <c r="J217" i="2"/>
  <c r="I217" i="2"/>
  <c r="G217" i="2" s="1"/>
  <c r="E217" i="2"/>
  <c r="K216" i="2"/>
  <c r="F222" i="13" s="1"/>
  <c r="J216" i="2"/>
  <c r="I216" i="2"/>
  <c r="G216" i="2"/>
  <c r="E216" i="2"/>
  <c r="K215" i="2"/>
  <c r="F221" i="13" s="1"/>
  <c r="J215" i="2"/>
  <c r="I215" i="2"/>
  <c r="G215" i="2" s="1"/>
  <c r="E215" i="2"/>
  <c r="K214" i="2"/>
  <c r="F220" i="13" s="1"/>
  <c r="J214" i="2"/>
  <c r="I214" i="2"/>
  <c r="G214" i="2"/>
  <c r="E214" i="2"/>
  <c r="K213" i="2"/>
  <c r="F191" i="13" s="1"/>
  <c r="J213" i="2"/>
  <c r="I213" i="2"/>
  <c r="G213" i="2" s="1"/>
  <c r="D38" i="12" s="1"/>
  <c r="E213" i="2"/>
  <c r="K212" i="2"/>
  <c r="F219" i="13" s="1"/>
  <c r="J212" i="2"/>
  <c r="I212" i="2"/>
  <c r="G212" i="2"/>
  <c r="D19" i="12" s="1"/>
  <c r="E212" i="2"/>
  <c r="K211" i="2"/>
  <c r="F218" i="13" s="1"/>
  <c r="J211" i="2"/>
  <c r="I211" i="2"/>
  <c r="G211" i="2" s="1"/>
  <c r="D34" i="12" s="1"/>
  <c r="E211" i="2"/>
  <c r="K210" i="2"/>
  <c r="F217" i="13" s="1"/>
  <c r="J210" i="2"/>
  <c r="I210" i="2"/>
  <c r="G210" i="2"/>
  <c r="D26" i="12" s="1"/>
  <c r="E210" i="2"/>
  <c r="K209" i="2"/>
  <c r="F216" i="13" s="1"/>
  <c r="J209" i="2"/>
  <c r="I209" i="2"/>
  <c r="G209" i="2" s="1"/>
  <c r="D4" i="12" s="1"/>
  <c r="E209" i="2"/>
  <c r="K208" i="2"/>
  <c r="F215" i="13" s="1"/>
  <c r="J208" i="2"/>
  <c r="I208" i="2"/>
  <c r="G208" i="2"/>
  <c r="D33" i="12" s="1"/>
  <c r="E208" i="2"/>
  <c r="K207" i="2"/>
  <c r="F214" i="13" s="1"/>
  <c r="J207" i="2"/>
  <c r="I207" i="2"/>
  <c r="G207" i="2" s="1"/>
  <c r="D28" i="12" s="1"/>
  <c r="E207" i="2"/>
  <c r="K206" i="2"/>
  <c r="F213" i="13" s="1"/>
  <c r="J206" i="2"/>
  <c r="I206" i="2"/>
  <c r="G206" i="2"/>
  <c r="D10" i="12" s="1"/>
  <c r="E206" i="2"/>
  <c r="K205" i="2"/>
  <c r="F212" i="13" s="1"/>
  <c r="J205" i="2"/>
  <c r="I205" i="2"/>
  <c r="G205" i="2" s="1"/>
  <c r="D20" i="12" s="1"/>
  <c r="E205" i="2"/>
  <c r="K204" i="2"/>
  <c r="F211" i="13" s="1"/>
  <c r="J204" i="2"/>
  <c r="I204" i="2"/>
  <c r="G204" i="2"/>
  <c r="D24" i="12" s="1"/>
  <c r="E204" i="2"/>
  <c r="K203" i="2"/>
  <c r="F82" i="13" s="1"/>
  <c r="J203" i="2"/>
  <c r="I203" i="2"/>
  <c r="G203" i="2" s="1"/>
  <c r="D6" i="12" s="1"/>
  <c r="E203" i="2"/>
  <c r="K202" i="2"/>
  <c r="F78" i="13" s="1"/>
  <c r="J202" i="2"/>
  <c r="I202" i="2"/>
  <c r="G202" i="2"/>
  <c r="D2" i="12" s="1"/>
  <c r="E202" i="2"/>
  <c r="K201" i="2"/>
  <c r="F208" i="13" s="1"/>
  <c r="J201" i="2"/>
  <c r="I201" i="2"/>
  <c r="G201" i="2" s="1"/>
  <c r="D29" i="12" s="1"/>
  <c r="E201" i="2"/>
  <c r="K200" i="2"/>
  <c r="F210" i="13" s="1"/>
  <c r="J200" i="2"/>
  <c r="I200" i="2"/>
  <c r="G200" i="2"/>
  <c r="D39" i="12" s="1"/>
  <c r="E200" i="2"/>
  <c r="K199" i="2"/>
  <c r="F206" i="13" s="1"/>
  <c r="J199" i="2"/>
  <c r="I199" i="2"/>
  <c r="G199" i="2" s="1"/>
  <c r="E199" i="2"/>
  <c r="K198" i="2"/>
  <c r="F205" i="13" s="1"/>
  <c r="J198" i="2"/>
  <c r="I198" i="2"/>
  <c r="G198" i="2"/>
  <c r="E198" i="2"/>
  <c r="K197" i="2"/>
  <c r="F204" i="13" s="1"/>
  <c r="J197" i="2"/>
  <c r="I197" i="2"/>
  <c r="G197" i="2" s="1"/>
  <c r="E197" i="2"/>
  <c r="K196" i="2"/>
  <c r="F203" i="13" s="1"/>
  <c r="J196" i="2"/>
  <c r="I196" i="2"/>
  <c r="G196" i="2"/>
  <c r="E196" i="2"/>
  <c r="K195" i="2"/>
  <c r="F202" i="13" s="1"/>
  <c r="J195" i="2"/>
  <c r="I195" i="2"/>
  <c r="G195" i="2" s="1"/>
  <c r="E195" i="2"/>
  <c r="K194" i="2"/>
  <c r="F201" i="13" s="1"/>
  <c r="J194" i="2"/>
  <c r="I194" i="2"/>
  <c r="G194" i="2"/>
  <c r="E194" i="2"/>
  <c r="K193" i="2"/>
  <c r="F200" i="13" s="1"/>
  <c r="J193" i="2"/>
  <c r="I193" i="2"/>
  <c r="G193" i="2" s="1"/>
  <c r="E193" i="2"/>
  <c r="K192" i="2"/>
  <c r="F171" i="13" s="1"/>
  <c r="J192" i="2"/>
  <c r="I192" i="2"/>
  <c r="G192" i="2"/>
  <c r="E192" i="2"/>
  <c r="K191" i="2"/>
  <c r="F199" i="13" s="1"/>
  <c r="J191" i="2"/>
  <c r="I191" i="2"/>
  <c r="G191" i="2" s="1"/>
  <c r="E191" i="2"/>
  <c r="K190" i="2"/>
  <c r="F198" i="13" s="1"/>
  <c r="J190" i="2"/>
  <c r="I190" i="2"/>
  <c r="G190" i="2"/>
  <c r="E190" i="2"/>
  <c r="K189" i="2"/>
  <c r="F197" i="13" s="1"/>
  <c r="J189" i="2"/>
  <c r="I189" i="2"/>
  <c r="G189" i="2" s="1"/>
  <c r="E189" i="2"/>
  <c r="K188" i="2"/>
  <c r="F196" i="13" s="1"/>
  <c r="J188" i="2"/>
  <c r="I188" i="2"/>
  <c r="G188" i="2"/>
  <c r="E188" i="2"/>
  <c r="K187" i="2"/>
  <c r="F81" i="13" s="1"/>
  <c r="J187" i="2"/>
  <c r="I187" i="2"/>
  <c r="G187" i="2" s="1"/>
  <c r="E187" i="2"/>
  <c r="K186" i="2"/>
  <c r="F195" i="13" s="1"/>
  <c r="J186" i="2"/>
  <c r="I186" i="2"/>
  <c r="G186" i="2"/>
  <c r="E186" i="2"/>
  <c r="K185" i="2"/>
  <c r="F194" i="13" s="1"/>
  <c r="J185" i="2"/>
  <c r="I185" i="2"/>
  <c r="G185" i="2" s="1"/>
  <c r="E185" i="2"/>
  <c r="K184" i="2"/>
  <c r="F193" i="13" s="1"/>
  <c r="J184" i="2"/>
  <c r="I184" i="2"/>
  <c r="G184" i="2"/>
  <c r="E184" i="2"/>
  <c r="K183" i="2"/>
  <c r="F192" i="13" s="1"/>
  <c r="J183" i="2"/>
  <c r="I183" i="2"/>
  <c r="G183" i="2" s="1"/>
  <c r="E183" i="2"/>
  <c r="K182" i="2"/>
  <c r="F116" i="13" s="1"/>
  <c r="J182" i="2"/>
  <c r="I182" i="2"/>
  <c r="G182" i="2"/>
  <c r="E182" i="2"/>
  <c r="K181" i="2"/>
  <c r="F190" i="13" s="1"/>
  <c r="J181" i="2"/>
  <c r="I181" i="2"/>
  <c r="G181" i="2" s="1"/>
  <c r="E181" i="2"/>
  <c r="K180" i="2"/>
  <c r="F189" i="13" s="1"/>
  <c r="J180" i="2"/>
  <c r="I180" i="2"/>
  <c r="G180" i="2"/>
  <c r="E180" i="2"/>
  <c r="K179" i="2"/>
  <c r="F188" i="13" s="1"/>
  <c r="J179" i="2"/>
  <c r="I179" i="2"/>
  <c r="G179" i="2" s="1"/>
  <c r="E179" i="2"/>
  <c r="K178" i="2"/>
  <c r="F110" i="13" s="1"/>
  <c r="J178" i="2"/>
  <c r="I178" i="2"/>
  <c r="G178" i="2"/>
  <c r="E178" i="2"/>
  <c r="K177" i="2"/>
  <c r="F187" i="13" s="1"/>
  <c r="J177" i="2"/>
  <c r="I177" i="2"/>
  <c r="G177" i="2" s="1"/>
  <c r="E177" i="2"/>
  <c r="K176" i="2"/>
  <c r="F186" i="13" s="1"/>
  <c r="J176" i="2"/>
  <c r="I176" i="2"/>
  <c r="G176" i="2"/>
  <c r="E176" i="2"/>
  <c r="K175" i="2"/>
  <c r="F79" i="13" s="1"/>
  <c r="J175" i="2"/>
  <c r="I175" i="2"/>
  <c r="G175" i="2" s="1"/>
  <c r="E175" i="2"/>
  <c r="K174" i="2"/>
  <c r="F184" i="13" s="1"/>
  <c r="J174" i="2"/>
  <c r="I174" i="2"/>
  <c r="G174" i="2"/>
  <c r="E174" i="2"/>
  <c r="K173" i="2"/>
  <c r="F183" i="13" s="1"/>
  <c r="J173" i="2"/>
  <c r="I173" i="2"/>
  <c r="G173" i="2" s="1"/>
  <c r="E173" i="2"/>
  <c r="K172" i="2"/>
  <c r="F182" i="13" s="1"/>
  <c r="J172" i="2"/>
  <c r="I172" i="2"/>
  <c r="G172" i="2"/>
  <c r="E172" i="2"/>
  <c r="K171" i="2"/>
  <c r="F181" i="13" s="1"/>
  <c r="J171" i="2"/>
  <c r="I171" i="2"/>
  <c r="G171" i="2" s="1"/>
  <c r="E171" i="2"/>
  <c r="K170" i="2"/>
  <c r="F180" i="13" s="1"/>
  <c r="J170" i="2"/>
  <c r="I170" i="2"/>
  <c r="G170" i="2"/>
  <c r="E170" i="2"/>
  <c r="K169" i="2"/>
  <c r="F179" i="13" s="1"/>
  <c r="J169" i="2"/>
  <c r="I169" i="2"/>
  <c r="G169" i="2" s="1"/>
  <c r="E169" i="2"/>
  <c r="K168" i="2"/>
  <c r="F178" i="13" s="1"/>
  <c r="J168" i="2"/>
  <c r="I168" i="2"/>
  <c r="G168" i="2"/>
  <c r="E168" i="2"/>
  <c r="K167" i="2"/>
  <c r="F177" i="13" s="1"/>
  <c r="J167" i="2"/>
  <c r="I167" i="2"/>
  <c r="G167" i="2" s="1"/>
  <c r="E167" i="2"/>
  <c r="K166" i="2"/>
  <c r="F176" i="13" s="1"/>
  <c r="J166" i="2"/>
  <c r="I166" i="2"/>
  <c r="G166" i="2"/>
  <c r="E166" i="2"/>
  <c r="K165" i="2"/>
  <c r="F175" i="13" s="1"/>
  <c r="J165" i="2"/>
  <c r="I165" i="2"/>
  <c r="G165" i="2" s="1"/>
  <c r="E165" i="2"/>
  <c r="K164" i="2"/>
  <c r="F174" i="13" s="1"/>
  <c r="J164" i="2"/>
  <c r="I164" i="2"/>
  <c r="G164" i="2"/>
  <c r="E164" i="2"/>
  <c r="K163" i="2"/>
  <c r="F173" i="13" s="1"/>
  <c r="J163" i="2"/>
  <c r="I163" i="2"/>
  <c r="G163" i="2" s="1"/>
  <c r="E163" i="2"/>
  <c r="K162" i="2"/>
  <c r="F172" i="13" s="1"/>
  <c r="J162" i="2"/>
  <c r="I162" i="2"/>
  <c r="G162" i="2"/>
  <c r="E162" i="2"/>
  <c r="K161" i="2"/>
  <c r="F185" i="13" s="1"/>
  <c r="J161" i="2"/>
  <c r="I161" i="2"/>
  <c r="G161" i="2" s="1"/>
  <c r="E161" i="2"/>
  <c r="K160" i="2"/>
  <c r="F170" i="13" s="1"/>
  <c r="J160" i="2"/>
  <c r="I160" i="2"/>
  <c r="G160" i="2"/>
  <c r="E160" i="2"/>
  <c r="K159" i="2"/>
  <c r="F169" i="13" s="1"/>
  <c r="J159" i="2"/>
  <c r="I159" i="2"/>
  <c r="G159" i="2" s="1"/>
  <c r="E159" i="2"/>
  <c r="K158" i="2"/>
  <c r="F168" i="13" s="1"/>
  <c r="J158" i="2"/>
  <c r="I158" i="2"/>
  <c r="G158" i="2"/>
  <c r="E158" i="2"/>
  <c r="K157" i="2"/>
  <c r="F167" i="13" s="1"/>
  <c r="J157" i="2"/>
  <c r="I157" i="2"/>
  <c r="G157" i="2" s="1"/>
  <c r="E157" i="2"/>
  <c r="K156" i="2"/>
  <c r="F166" i="13" s="1"/>
  <c r="J156" i="2"/>
  <c r="I156" i="2"/>
  <c r="G156" i="2"/>
  <c r="E156" i="2"/>
  <c r="K155" i="2"/>
  <c r="F165" i="13" s="1"/>
  <c r="J155" i="2"/>
  <c r="I155" i="2"/>
  <c r="G155" i="2" s="1"/>
  <c r="E155" i="2"/>
  <c r="K154" i="2"/>
  <c r="F164" i="13" s="1"/>
  <c r="J154" i="2"/>
  <c r="I154" i="2"/>
  <c r="G154" i="2"/>
  <c r="E154" i="2"/>
  <c r="K153" i="2"/>
  <c r="F163" i="13" s="1"/>
  <c r="J153" i="2"/>
  <c r="I153" i="2"/>
  <c r="G153" i="2" s="1"/>
  <c r="E153" i="2"/>
  <c r="K152" i="2"/>
  <c r="F162" i="13" s="1"/>
  <c r="J152" i="2"/>
  <c r="I152" i="2"/>
  <c r="G152" i="2"/>
  <c r="E152" i="2"/>
  <c r="K151" i="2"/>
  <c r="F161" i="13" s="1"/>
  <c r="J151" i="2"/>
  <c r="I151" i="2"/>
  <c r="G151" i="2" s="1"/>
  <c r="E151" i="2"/>
  <c r="K150" i="2"/>
  <c r="F160" i="13" s="1"/>
  <c r="J150" i="2"/>
  <c r="I150" i="2"/>
  <c r="G150" i="2"/>
  <c r="E150" i="2"/>
  <c r="K149" i="2"/>
  <c r="F159" i="13" s="1"/>
  <c r="J149" i="2"/>
  <c r="I149" i="2"/>
  <c r="G149" i="2" s="1"/>
  <c r="E149" i="2"/>
  <c r="K148" i="2"/>
  <c r="F158" i="13" s="1"/>
  <c r="J148" i="2"/>
  <c r="I148" i="2"/>
  <c r="G148" i="2"/>
  <c r="E148" i="2"/>
  <c r="K147" i="2"/>
  <c r="F157" i="13" s="1"/>
  <c r="J147" i="2"/>
  <c r="I147" i="2"/>
  <c r="G147" i="2" s="1"/>
  <c r="E147" i="2"/>
  <c r="K146" i="2"/>
  <c r="F156" i="13" s="1"/>
  <c r="J146" i="2"/>
  <c r="I146" i="2"/>
  <c r="G146" i="2"/>
  <c r="E146" i="2"/>
  <c r="K145" i="2"/>
  <c r="F80" i="13" s="1"/>
  <c r="J145" i="2"/>
  <c r="I145" i="2"/>
  <c r="G145" i="2" s="1"/>
  <c r="E145" i="2"/>
  <c r="K144" i="2"/>
  <c r="F155" i="13" s="1"/>
  <c r="J144" i="2"/>
  <c r="I144" i="2"/>
  <c r="G144" i="2"/>
  <c r="E144" i="2"/>
  <c r="K143" i="2"/>
  <c r="F154" i="13" s="1"/>
  <c r="J143" i="2"/>
  <c r="I143" i="2"/>
  <c r="G143" i="2" s="1"/>
  <c r="E143" i="2"/>
  <c r="K142" i="2"/>
  <c r="F153" i="13" s="1"/>
  <c r="J142" i="2"/>
  <c r="I142" i="2"/>
  <c r="G142" i="2"/>
  <c r="E142" i="2"/>
  <c r="K141" i="2"/>
  <c r="F152" i="13" s="1"/>
  <c r="J141" i="2"/>
  <c r="I141" i="2"/>
  <c r="G141" i="2" s="1"/>
  <c r="E141" i="2"/>
  <c r="K140" i="2"/>
  <c r="F151" i="13" s="1"/>
  <c r="J140" i="2"/>
  <c r="I140" i="2"/>
  <c r="G140" i="2"/>
  <c r="E140" i="2"/>
  <c r="K139" i="2"/>
  <c r="F150" i="13" s="1"/>
  <c r="J139" i="2"/>
  <c r="I139" i="2"/>
  <c r="G139" i="2" s="1"/>
  <c r="E139" i="2"/>
  <c r="K138" i="2"/>
  <c r="F149" i="13" s="1"/>
  <c r="J138" i="2"/>
  <c r="I138" i="2"/>
  <c r="G138" i="2"/>
  <c r="E138" i="2"/>
  <c r="K137" i="2"/>
  <c r="F148" i="13" s="1"/>
  <c r="J137" i="2"/>
  <c r="I137" i="2"/>
  <c r="G137" i="2" s="1"/>
  <c r="E137" i="2"/>
  <c r="K136" i="2"/>
  <c r="F147" i="13" s="1"/>
  <c r="J136" i="2"/>
  <c r="I136" i="2"/>
  <c r="G136" i="2"/>
  <c r="E136" i="2"/>
  <c r="K135" i="2"/>
  <c r="F146" i="13" s="1"/>
  <c r="J135" i="2"/>
  <c r="I135" i="2"/>
  <c r="G135" i="2" s="1"/>
  <c r="E135" i="2"/>
  <c r="K134" i="2"/>
  <c r="F145" i="13" s="1"/>
  <c r="J134" i="2"/>
  <c r="I134" i="2"/>
  <c r="G134" i="2"/>
  <c r="E134" i="2"/>
  <c r="K133" i="2"/>
  <c r="F144" i="13" s="1"/>
  <c r="J133" i="2"/>
  <c r="I133" i="2"/>
  <c r="G133" i="2" s="1"/>
  <c r="E133" i="2"/>
  <c r="K132" i="2"/>
  <c r="F143" i="13" s="1"/>
  <c r="J132" i="2"/>
  <c r="I132" i="2"/>
  <c r="G132" i="2"/>
  <c r="E132" i="2"/>
  <c r="K131" i="2"/>
  <c r="F142" i="13" s="1"/>
  <c r="J131" i="2"/>
  <c r="I131" i="2"/>
  <c r="G131" i="2" s="1"/>
  <c r="E131" i="2"/>
  <c r="K130" i="2"/>
  <c r="F141" i="13" s="1"/>
  <c r="J130" i="2"/>
  <c r="I130" i="2"/>
  <c r="G130" i="2"/>
  <c r="E130" i="2"/>
  <c r="K129" i="2"/>
  <c r="F209" i="13" s="1"/>
  <c r="J129" i="2"/>
  <c r="I129" i="2"/>
  <c r="G129" i="2" s="1"/>
  <c r="E129" i="2"/>
  <c r="K128" i="2"/>
  <c r="F139" i="13" s="1"/>
  <c r="J128" i="2"/>
  <c r="I128" i="2"/>
  <c r="G128" i="2"/>
  <c r="E128" i="2"/>
  <c r="K127" i="2"/>
  <c r="F138" i="13" s="1"/>
  <c r="J127" i="2"/>
  <c r="I127" i="2"/>
  <c r="G127" i="2" s="1"/>
  <c r="E127" i="2"/>
  <c r="K126" i="2"/>
  <c r="F137" i="13" s="1"/>
  <c r="J126" i="2"/>
  <c r="I126" i="2"/>
  <c r="G126" i="2"/>
  <c r="E126" i="2"/>
  <c r="K125" i="2"/>
  <c r="F136" i="13" s="1"/>
  <c r="J125" i="2"/>
  <c r="I125" i="2"/>
  <c r="G125" i="2" s="1"/>
  <c r="E125" i="2"/>
  <c r="K124" i="2"/>
  <c r="F135" i="13" s="1"/>
  <c r="J124" i="2"/>
  <c r="I124" i="2"/>
  <c r="G124" i="2"/>
  <c r="E124" i="2" s="1"/>
  <c r="K123" i="2"/>
  <c r="F134" i="13" s="1"/>
  <c r="I123" i="2"/>
  <c r="E123" i="2"/>
  <c r="K122" i="2"/>
  <c r="F133" i="13" s="1"/>
  <c r="J122" i="2"/>
  <c r="I122" i="2"/>
  <c r="G122" i="2"/>
  <c r="E122" i="2" s="1"/>
  <c r="K121" i="2"/>
  <c r="F132" i="13" s="1"/>
  <c r="J121" i="2"/>
  <c r="I121" i="2"/>
  <c r="G121" i="2" s="1"/>
  <c r="E121" i="2" s="1"/>
  <c r="K120" i="2"/>
  <c r="F131" i="13" s="1"/>
  <c r="J120" i="2"/>
  <c r="I120" i="2"/>
  <c r="G120" i="2"/>
  <c r="E120" i="2" s="1"/>
  <c r="K119" i="2"/>
  <c r="F130" i="13" s="1"/>
  <c r="J119" i="2"/>
  <c r="I119" i="2"/>
  <c r="G119" i="2" s="1"/>
  <c r="E119" i="2" s="1"/>
  <c r="K118" i="2"/>
  <c r="F129" i="13" s="1"/>
  <c r="J118" i="2"/>
  <c r="I118" i="2"/>
  <c r="G118" i="2"/>
  <c r="E118" i="2" s="1"/>
  <c r="K117" i="2"/>
  <c r="F128" i="13" s="1"/>
  <c r="J117" i="2"/>
  <c r="I117" i="2"/>
  <c r="G117" i="2" s="1"/>
  <c r="E117" i="2" s="1"/>
  <c r="K116" i="2"/>
  <c r="F127" i="13" s="1"/>
  <c r="J116" i="2"/>
  <c r="I116" i="2"/>
  <c r="G116" i="2"/>
  <c r="E116" i="2" s="1"/>
  <c r="K115" i="2"/>
  <c r="F126" i="13" s="1"/>
  <c r="J115" i="2"/>
  <c r="I115" i="2"/>
  <c r="G115" i="2" s="1"/>
  <c r="E115" i="2" s="1"/>
  <c r="I169" i="9" s="1"/>
  <c r="K114" i="2"/>
  <c r="F125" i="13" s="1"/>
  <c r="J114" i="2"/>
  <c r="I114" i="2"/>
  <c r="G114" i="2"/>
  <c r="E114" i="2" s="1"/>
  <c r="K113" i="2"/>
  <c r="F124" i="13" s="1"/>
  <c r="J113" i="2"/>
  <c r="I113" i="2"/>
  <c r="G113" i="2" s="1"/>
  <c r="E113" i="2" s="1"/>
  <c r="K112" i="2"/>
  <c r="F123" i="13" s="1"/>
  <c r="J112" i="2"/>
  <c r="I112" i="2"/>
  <c r="G112" i="2"/>
  <c r="E112" i="2" s="1"/>
  <c r="K111" i="2"/>
  <c r="F122" i="13" s="1"/>
  <c r="J111" i="2"/>
  <c r="I111" i="2"/>
  <c r="G111" i="2" s="1"/>
  <c r="E111" i="2" s="1"/>
  <c r="I140" i="9" s="1"/>
  <c r="K110" i="2"/>
  <c r="F121" i="13" s="1"/>
  <c r="J110" i="2"/>
  <c r="I110" i="2"/>
  <c r="G110" i="2"/>
  <c r="E110" i="2" s="1"/>
  <c r="K109" i="2"/>
  <c r="F120" i="13" s="1"/>
  <c r="J109" i="2"/>
  <c r="I109" i="2"/>
  <c r="G109" i="2" s="1"/>
  <c r="E109" i="2" s="1"/>
  <c r="K108" i="2"/>
  <c r="F119" i="13" s="1"/>
  <c r="J108" i="2"/>
  <c r="I108" i="2"/>
  <c r="G108" i="2"/>
  <c r="E108" i="2" s="1"/>
  <c r="K107" i="2"/>
  <c r="F118" i="13" s="1"/>
  <c r="J107" i="2"/>
  <c r="I107" i="2"/>
  <c r="G107" i="2" s="1"/>
  <c r="E107" i="2" s="1"/>
  <c r="K106" i="2"/>
  <c r="F117" i="13" s="1"/>
  <c r="J106" i="2"/>
  <c r="I106" i="2"/>
  <c r="G106" i="2"/>
  <c r="E106" i="2" s="1"/>
  <c r="K105" i="2"/>
  <c r="F207" i="13" s="1"/>
  <c r="J105" i="2"/>
  <c r="I105" i="2"/>
  <c r="G105" i="2" s="1"/>
  <c r="E105" i="2" s="1"/>
  <c r="K104" i="2"/>
  <c r="F115" i="13" s="1"/>
  <c r="J104" i="2"/>
  <c r="I104" i="2"/>
  <c r="G104" i="2"/>
  <c r="E104" i="2" s="1"/>
  <c r="I193" i="9" s="1"/>
  <c r="K103" i="2"/>
  <c r="F114" i="13" s="1"/>
  <c r="J103" i="2"/>
  <c r="I103" i="2"/>
  <c r="G103" i="2" s="1"/>
  <c r="E103" i="2" s="1"/>
  <c r="I222" i="9" s="1"/>
  <c r="C205" i="11" s="1"/>
  <c r="K102" i="2"/>
  <c r="F113" i="13" s="1"/>
  <c r="J102" i="2"/>
  <c r="I102" i="2"/>
  <c r="G102" i="2"/>
  <c r="E102" i="2" s="1"/>
  <c r="K101" i="2"/>
  <c r="F112" i="13" s="1"/>
  <c r="J101" i="2"/>
  <c r="I101" i="2"/>
  <c r="G101" i="2" s="1"/>
  <c r="E101" i="2" s="1"/>
  <c r="I45" i="9" s="1"/>
  <c r="K100" i="2"/>
  <c r="F111" i="13" s="1"/>
  <c r="J100" i="2"/>
  <c r="I100" i="2"/>
  <c r="G100" i="2"/>
  <c r="E100" i="2" s="1"/>
  <c r="I14" i="9" s="1"/>
  <c r="K99" i="2"/>
  <c r="F140" i="13" s="1"/>
  <c r="J99" i="2"/>
  <c r="I99" i="2"/>
  <c r="G99" i="2" s="1"/>
  <c r="E99" i="2" s="1"/>
  <c r="I210" i="9" s="1"/>
  <c r="K98" i="2"/>
  <c r="F109" i="13" s="1"/>
  <c r="J98" i="2"/>
  <c r="I98" i="2"/>
  <c r="G98" i="2"/>
  <c r="E98" i="2" s="1"/>
  <c r="I194" i="9" s="1"/>
  <c r="K97" i="2"/>
  <c r="F108" i="13" s="1"/>
  <c r="J97" i="2"/>
  <c r="I97" i="2"/>
  <c r="G97" i="2" s="1"/>
  <c r="E97" i="2" s="1"/>
  <c r="K96" i="2"/>
  <c r="F107" i="13" s="1"/>
  <c r="J96" i="2"/>
  <c r="I96" i="2"/>
  <c r="G96" i="2"/>
  <c r="E96" i="2" s="1"/>
  <c r="I11" i="9" s="1"/>
  <c r="K95" i="2"/>
  <c r="F106" i="13" s="1"/>
  <c r="J95" i="2"/>
  <c r="I95" i="2"/>
  <c r="G95" i="2" s="1"/>
  <c r="E95" i="2" s="1"/>
  <c r="I208" i="9" s="1"/>
  <c r="C193" i="11" s="1"/>
  <c r="K94" i="2"/>
  <c r="F105" i="13" s="1"/>
  <c r="J94" i="2"/>
  <c r="I94" i="2"/>
  <c r="G94" i="2"/>
  <c r="E94" i="2" s="1"/>
  <c r="K93" i="2"/>
  <c r="F104" i="13" s="1"/>
  <c r="J93" i="2"/>
  <c r="I93" i="2"/>
  <c r="G93" i="2" s="1"/>
  <c r="E93" i="2" s="1"/>
  <c r="I227" i="9" s="1"/>
  <c r="K92" i="2"/>
  <c r="F103" i="13" s="1"/>
  <c r="J92" i="2"/>
  <c r="I92" i="2"/>
  <c r="G92" i="2"/>
  <c r="E92" i="2" s="1"/>
  <c r="K91" i="2"/>
  <c r="F102" i="13" s="1"/>
  <c r="J91" i="2"/>
  <c r="I91" i="2"/>
  <c r="G91" i="2" s="1"/>
  <c r="E91" i="2" s="1"/>
  <c r="I131" i="9" s="1"/>
  <c r="C123" i="11" s="1"/>
  <c r="K90" i="2"/>
  <c r="F101" i="13" s="1"/>
  <c r="J90" i="2"/>
  <c r="I90" i="2"/>
  <c r="G90" i="2"/>
  <c r="E90" i="2" s="1"/>
  <c r="I276" i="9" s="1"/>
  <c r="C256" i="11" s="1"/>
  <c r="K89" i="2"/>
  <c r="F100" i="13" s="1"/>
  <c r="J89" i="2"/>
  <c r="I89" i="2"/>
  <c r="G89" i="2" s="1"/>
  <c r="E89" i="2" s="1"/>
  <c r="I212" i="9" s="1"/>
  <c r="K88" i="2"/>
  <c r="F99" i="13" s="1"/>
  <c r="J88" i="2"/>
  <c r="I88" i="2"/>
  <c r="G88" i="2"/>
  <c r="E88" i="2" s="1"/>
  <c r="K87" i="2"/>
  <c r="F98" i="13" s="1"/>
  <c r="J87" i="2"/>
  <c r="I87" i="2"/>
  <c r="G87" i="2" s="1"/>
  <c r="E87" i="2" s="1"/>
  <c r="I139" i="9" s="1"/>
  <c r="K86" i="2"/>
  <c r="F97" i="13" s="1"/>
  <c r="J86" i="2"/>
  <c r="I86" i="2"/>
  <c r="G86" i="2"/>
  <c r="E86" i="2" s="1"/>
  <c r="I92" i="9" s="1"/>
  <c r="K85" i="2"/>
  <c r="F96" i="13" s="1"/>
  <c r="J85" i="2"/>
  <c r="I85" i="2"/>
  <c r="G85" i="2" s="1"/>
  <c r="E85" i="2" s="1"/>
  <c r="I48" i="9" s="1"/>
  <c r="K84" i="2"/>
  <c r="F95" i="13" s="1"/>
  <c r="J84" i="2"/>
  <c r="I84" i="2"/>
  <c r="G84" i="2"/>
  <c r="E84" i="2" s="1"/>
  <c r="I47" i="9" s="1"/>
  <c r="C42" i="11" s="1"/>
  <c r="K83" i="2"/>
  <c r="F94" i="13" s="1"/>
  <c r="J83" i="2"/>
  <c r="I83" i="2"/>
  <c r="G83" i="2" s="1"/>
  <c r="E83" i="2" s="1"/>
  <c r="I144" i="9" s="1"/>
  <c r="K82" i="2"/>
  <c r="F93" i="13" s="1"/>
  <c r="J82" i="2"/>
  <c r="I82" i="2"/>
  <c r="G82" i="2"/>
  <c r="E82" i="2" s="1"/>
  <c r="I182" i="9" s="1"/>
  <c r="K81" i="2"/>
  <c r="F92" i="13" s="1"/>
  <c r="J81" i="2"/>
  <c r="I81" i="2"/>
  <c r="G81" i="2" s="1"/>
  <c r="E81" i="2" s="1"/>
  <c r="I246" i="9" s="1"/>
  <c r="K80" i="2"/>
  <c r="F91" i="13" s="1"/>
  <c r="J80" i="2"/>
  <c r="I80" i="2"/>
  <c r="G80" i="2"/>
  <c r="E80" i="2" s="1"/>
  <c r="I68" i="9" s="1"/>
  <c r="K79" i="2"/>
  <c r="F90" i="13" s="1"/>
  <c r="J79" i="2"/>
  <c r="I79" i="2"/>
  <c r="G79" i="2" s="1"/>
  <c r="E79" i="2" s="1"/>
  <c r="I259" i="9" s="1"/>
  <c r="K78" i="2"/>
  <c r="F89" i="13" s="1"/>
  <c r="J78" i="2"/>
  <c r="I78" i="2"/>
  <c r="G78" i="2"/>
  <c r="E78" i="2" s="1"/>
  <c r="I17" i="9" s="1"/>
  <c r="K77" i="2"/>
  <c r="F88" i="13" s="1"/>
  <c r="J77" i="2"/>
  <c r="I77" i="2"/>
  <c r="G77" i="2" s="1"/>
  <c r="E77" i="2" s="1"/>
  <c r="K76" i="2"/>
  <c r="F87" i="13" s="1"/>
  <c r="J76" i="2"/>
  <c r="I76" i="2"/>
  <c r="G76" i="2"/>
  <c r="E76" i="2" s="1"/>
  <c r="K75" i="2"/>
  <c r="F86" i="13" s="1"/>
  <c r="J75" i="2"/>
  <c r="I75" i="2"/>
  <c r="G75" i="2" s="1"/>
  <c r="E75" i="2" s="1"/>
  <c r="I162" i="9" s="1"/>
  <c r="C150" i="11" s="1"/>
  <c r="K74" i="2"/>
  <c r="F85" i="13" s="1"/>
  <c r="J74" i="2"/>
  <c r="I74" i="2"/>
  <c r="G74" i="2"/>
  <c r="E74" i="2" s="1"/>
  <c r="K73" i="2"/>
  <c r="F84" i="13" s="1"/>
  <c r="J73" i="2"/>
  <c r="F31" i="12" s="1"/>
  <c r="I73" i="2"/>
  <c r="K72" i="2"/>
  <c r="J72" i="2"/>
  <c r="F36" i="12" s="1"/>
  <c r="I72" i="2"/>
  <c r="E36" i="12" s="1"/>
  <c r="G72" i="2"/>
  <c r="E72" i="2" s="1"/>
  <c r="C36" i="12" s="1"/>
  <c r="K71" i="2"/>
  <c r="J71" i="2"/>
  <c r="I71" i="2"/>
  <c r="G71" i="2" s="1"/>
  <c r="E71" i="2" s="1"/>
  <c r="I138" i="9" s="1"/>
  <c r="C129" i="11" s="1"/>
  <c r="K70" i="2"/>
  <c r="J70" i="2"/>
  <c r="F15" i="12" s="1"/>
  <c r="I70" i="2"/>
  <c r="E15" i="12" s="1"/>
  <c r="G70" i="2"/>
  <c r="E70" i="2" s="1"/>
  <c r="K69" i="2"/>
  <c r="J69" i="2"/>
  <c r="I69" i="2"/>
  <c r="G69" i="2" s="1"/>
  <c r="E69" i="2" s="1"/>
  <c r="I31" i="9" s="1"/>
  <c r="C27" i="11" s="1"/>
  <c r="K68" i="2"/>
  <c r="J68" i="2"/>
  <c r="F22" i="12" s="1"/>
  <c r="I68" i="2"/>
  <c r="E22" i="12" s="1"/>
  <c r="G68" i="2"/>
  <c r="E68" i="2" s="1"/>
  <c r="K67" i="2"/>
  <c r="J67" i="2"/>
  <c r="I67" i="2"/>
  <c r="G67" i="2" s="1"/>
  <c r="E67" i="2" s="1"/>
  <c r="K66" i="2"/>
  <c r="J66" i="2"/>
  <c r="I66" i="2"/>
  <c r="G66" i="2"/>
  <c r="E66" i="2" s="1"/>
  <c r="I35" i="9" s="1"/>
  <c r="C31" i="11" s="1"/>
  <c r="K65" i="2"/>
  <c r="J65" i="2"/>
  <c r="I65" i="2"/>
  <c r="G65" i="2" s="1"/>
  <c r="E65" i="2" s="1"/>
  <c r="K64" i="2"/>
  <c r="J64" i="2"/>
  <c r="F13" i="12" s="1"/>
  <c r="I64" i="2"/>
  <c r="E13" i="12" s="1"/>
  <c r="G64" i="2"/>
  <c r="E64" i="2" s="1"/>
  <c r="K63" i="2"/>
  <c r="J63" i="2"/>
  <c r="F27" i="12" s="1"/>
  <c r="I63" i="2"/>
  <c r="K62" i="2"/>
  <c r="J62" i="2"/>
  <c r="F25" i="12" s="1"/>
  <c r="I62" i="2"/>
  <c r="E25" i="12" s="1"/>
  <c r="G62" i="2"/>
  <c r="E62" i="2" s="1"/>
  <c r="K61" i="2"/>
  <c r="J61" i="2"/>
  <c r="I61" i="2"/>
  <c r="G61" i="2" s="1"/>
  <c r="E61" i="2" s="1"/>
  <c r="I267" i="9" s="1"/>
  <c r="C247" i="11" s="1"/>
  <c r="K60" i="2"/>
  <c r="J60" i="2"/>
  <c r="I60" i="2"/>
  <c r="G60" i="2"/>
  <c r="E60" i="2" s="1"/>
  <c r="I278" i="9" s="1"/>
  <c r="C258" i="11" s="1"/>
  <c r="K59" i="2"/>
  <c r="J59" i="2"/>
  <c r="I59" i="2"/>
  <c r="G59" i="2" s="1"/>
  <c r="E59" i="2" s="1"/>
  <c r="K58" i="2"/>
  <c r="J58" i="2"/>
  <c r="I58" i="2"/>
  <c r="G58" i="2"/>
  <c r="E58" i="2" s="1"/>
  <c r="I308" i="9" s="1"/>
  <c r="C288" i="11" s="1"/>
  <c r="K57" i="2"/>
  <c r="J57" i="2"/>
  <c r="I57" i="2"/>
  <c r="G57" i="2" s="1"/>
  <c r="E57" i="2" s="1"/>
  <c r="I166" i="9" s="1"/>
  <c r="C154" i="11" s="1"/>
  <c r="K56" i="2"/>
  <c r="J56" i="2"/>
  <c r="F32" i="12" s="1"/>
  <c r="I56" i="2"/>
  <c r="E32" i="12" s="1"/>
  <c r="G56" i="2"/>
  <c r="E56" i="2" s="1"/>
  <c r="C32" i="12" s="1"/>
  <c r="K55" i="2"/>
  <c r="J55" i="2"/>
  <c r="I55" i="2"/>
  <c r="G55" i="2" s="1"/>
  <c r="E55" i="2" s="1"/>
  <c r="I183" i="9" s="1"/>
  <c r="C169" i="11" s="1"/>
  <c r="K54" i="2"/>
  <c r="J54" i="2"/>
  <c r="F35" i="12" s="1"/>
  <c r="I54" i="2"/>
  <c r="E35" i="12" s="1"/>
  <c r="G54" i="2"/>
  <c r="E54" i="2" s="1"/>
  <c r="K53" i="2"/>
  <c r="J53" i="2"/>
  <c r="I53" i="2"/>
  <c r="G53" i="2" s="1"/>
  <c r="E53" i="2" s="1"/>
  <c r="I132" i="9" s="1"/>
  <c r="C124" i="11" s="1"/>
  <c r="K52" i="2"/>
  <c r="J52" i="2"/>
  <c r="F12" i="12" s="1"/>
  <c r="I52" i="2"/>
  <c r="E12" i="12" s="1"/>
  <c r="G52" i="2"/>
  <c r="E52" i="2" s="1"/>
  <c r="K51" i="2"/>
  <c r="J51" i="2"/>
  <c r="I51" i="2"/>
  <c r="G51" i="2" s="1"/>
  <c r="E51" i="2" s="1"/>
  <c r="I40" i="9" s="1"/>
  <c r="C36" i="11" s="1"/>
  <c r="K50" i="2"/>
  <c r="F70" i="13" s="1"/>
  <c r="J50" i="2"/>
  <c r="F11" i="12" s="1"/>
  <c r="I50" i="2"/>
  <c r="E11" i="12" s="1"/>
  <c r="G50" i="2"/>
  <c r="E50" i="2" s="1"/>
  <c r="K49" i="2"/>
  <c r="F72" i="13" s="1"/>
  <c r="J49" i="2"/>
  <c r="F5" i="12" s="1"/>
  <c r="I49" i="2"/>
  <c r="K48" i="2"/>
  <c r="J48" i="2"/>
  <c r="I48" i="2"/>
  <c r="G48" i="2"/>
  <c r="E48" i="2" s="1"/>
  <c r="I294" i="9" s="1"/>
  <c r="C274" i="11" s="1"/>
  <c r="K47" i="2"/>
  <c r="J47" i="2"/>
  <c r="I47" i="2"/>
  <c r="G47" i="2" s="1"/>
  <c r="E47" i="2" s="1"/>
  <c r="I156" i="9" s="1"/>
  <c r="C144" i="11" s="1"/>
  <c r="K46" i="2"/>
  <c r="J46" i="2"/>
  <c r="I46" i="2"/>
  <c r="G46" i="2"/>
  <c r="E46" i="2" s="1"/>
  <c r="I216" i="9" s="1"/>
  <c r="C199" i="11" s="1"/>
  <c r="K45" i="2"/>
  <c r="J45" i="2"/>
  <c r="F3" i="12" s="1"/>
  <c r="I45" i="2"/>
  <c r="K44" i="2"/>
  <c r="J44" i="2"/>
  <c r="I44" i="2"/>
  <c r="G44" i="2"/>
  <c r="E44" i="2" s="1"/>
  <c r="I42" i="9" s="1"/>
  <c r="C38" i="11" s="1"/>
  <c r="K43" i="2"/>
  <c r="J43" i="2"/>
  <c r="I43" i="2"/>
  <c r="G43" i="2" s="1"/>
  <c r="E43" i="2" s="1"/>
  <c r="I124" i="9" s="1"/>
  <c r="C116" i="11" s="1"/>
  <c r="K42" i="2"/>
  <c r="J42" i="2"/>
  <c r="F14" i="12" s="1"/>
  <c r="I42" i="2"/>
  <c r="E14" i="12" s="1"/>
  <c r="G42" i="2"/>
  <c r="E42" i="2" s="1"/>
  <c r="K41" i="2"/>
  <c r="J41" i="2"/>
  <c r="F21" i="12" s="1"/>
  <c r="I41" i="2"/>
  <c r="K40" i="2"/>
  <c r="J40" i="2"/>
  <c r="I40" i="2"/>
  <c r="G40" i="2"/>
  <c r="E40" i="2" s="1"/>
  <c r="I312" i="9" s="1"/>
  <c r="C292" i="11" s="1"/>
  <c r="K39" i="2"/>
  <c r="J39" i="2"/>
  <c r="F23" i="12" s="1"/>
  <c r="I39" i="2"/>
  <c r="K38" i="2"/>
  <c r="J38" i="2"/>
  <c r="I38" i="2"/>
  <c r="G38" i="2"/>
  <c r="E38" i="2" s="1"/>
  <c r="I160" i="9" s="1"/>
  <c r="C148" i="11" s="1"/>
  <c r="K37" i="2"/>
  <c r="J37" i="2"/>
  <c r="F16" i="12" s="1"/>
  <c r="I37" i="2"/>
  <c r="K36" i="2"/>
  <c r="J36" i="2"/>
  <c r="I36" i="2"/>
  <c r="G36" i="2"/>
  <c r="E36" i="2" s="1"/>
  <c r="K35" i="2"/>
  <c r="J35" i="2"/>
  <c r="I35" i="2"/>
  <c r="G35" i="2" s="1"/>
  <c r="E35" i="2" s="1"/>
  <c r="I136" i="9" s="1"/>
  <c r="C127" i="11" s="1"/>
  <c r="K34" i="2"/>
  <c r="J34" i="2"/>
  <c r="F40" i="12" s="1"/>
  <c r="I34" i="2"/>
  <c r="E40" i="12" s="1"/>
  <c r="G34" i="2"/>
  <c r="E34" i="2" s="1"/>
  <c r="K33" i="2"/>
  <c r="J33" i="2"/>
  <c r="F37" i="12" s="1"/>
  <c r="I33" i="2"/>
  <c r="K32" i="2"/>
  <c r="J32" i="2"/>
  <c r="I32" i="2"/>
  <c r="G32" i="2"/>
  <c r="E32" i="2" s="1"/>
  <c r="I120" i="9" s="1"/>
  <c r="C112" i="11" s="1"/>
  <c r="K31" i="2"/>
  <c r="J31" i="2"/>
  <c r="F18" i="12" s="1"/>
  <c r="I31" i="2"/>
  <c r="K30" i="2"/>
  <c r="J30" i="2"/>
  <c r="I30" i="2"/>
  <c r="G30" i="2"/>
  <c r="E30" i="2" s="1"/>
  <c r="I141" i="9" s="1"/>
  <c r="C130" i="11" s="1"/>
  <c r="K29" i="2"/>
  <c r="J29" i="2"/>
  <c r="F9" i="12" s="1"/>
  <c r="I29" i="2"/>
  <c r="K28" i="2"/>
  <c r="J28" i="2"/>
  <c r="F7" i="12" s="1"/>
  <c r="I28" i="2"/>
  <c r="E7" i="12" s="1"/>
  <c r="G28" i="2"/>
  <c r="E28" i="2" s="1"/>
  <c r="K27" i="2"/>
  <c r="J27" i="2"/>
  <c r="F30" i="12" s="1"/>
  <c r="I27" i="2"/>
  <c r="K26" i="2"/>
  <c r="J26" i="2"/>
  <c r="I26" i="2"/>
  <c r="G26" i="2"/>
  <c r="E26" i="2" s="1"/>
  <c r="I148" i="9" s="1"/>
  <c r="C136" i="11" s="1"/>
  <c r="K25" i="2"/>
  <c r="J25" i="2"/>
  <c r="I25" i="2"/>
  <c r="G25" i="2" s="1"/>
  <c r="E25" i="2" s="1"/>
  <c r="I180" i="9" s="1"/>
  <c r="C167" i="11" s="1"/>
  <c r="K24" i="2"/>
  <c r="J24" i="2"/>
  <c r="I24" i="2"/>
  <c r="G24" i="2"/>
  <c r="E24" i="2" s="1"/>
  <c r="I137" i="9" s="1"/>
  <c r="C128" i="11" s="1"/>
  <c r="K23" i="2"/>
  <c r="J23" i="2"/>
  <c r="F8" i="12" s="1"/>
  <c r="I23" i="2"/>
  <c r="K22" i="2"/>
  <c r="J22" i="2"/>
  <c r="F17" i="12" s="1"/>
  <c r="I22" i="2"/>
  <c r="E17" i="12" s="1"/>
  <c r="G22" i="2"/>
  <c r="E22" i="2" s="1"/>
  <c r="K21" i="2"/>
  <c r="J21" i="2"/>
  <c r="I21" i="2"/>
  <c r="G21" i="2" s="1"/>
  <c r="E21" i="2" s="1"/>
  <c r="I300" i="9" s="1"/>
  <c r="C280" i="11" s="1"/>
  <c r="K20" i="2"/>
  <c r="J20" i="2"/>
  <c r="I20" i="2"/>
  <c r="G20" i="2"/>
  <c r="E20" i="2" s="1"/>
  <c r="I89" i="9" s="1"/>
  <c r="C82" i="11" s="1"/>
  <c r="K19" i="2"/>
  <c r="J19" i="2"/>
  <c r="I19" i="2"/>
  <c r="G19" i="2" s="1"/>
  <c r="E19" i="2" s="1"/>
  <c r="I24" i="9" s="1"/>
  <c r="C21" i="11" s="1"/>
  <c r="K18" i="2"/>
  <c r="J18" i="2"/>
  <c r="I18" i="2"/>
  <c r="G18" i="2"/>
  <c r="E18" i="2" s="1"/>
  <c r="I262" i="9" s="1"/>
  <c r="C242" i="11" s="1"/>
  <c r="K17" i="2"/>
  <c r="J17" i="2"/>
  <c r="F38" i="12" s="1"/>
  <c r="I17" i="2"/>
  <c r="K16" i="2"/>
  <c r="J16" i="2"/>
  <c r="F19" i="12" s="1"/>
  <c r="I16" i="2"/>
  <c r="E19" i="12" s="1"/>
  <c r="G16" i="2"/>
  <c r="E16" i="2" s="1"/>
  <c r="K15" i="2"/>
  <c r="J15" i="2"/>
  <c r="F34" i="12" s="1"/>
  <c r="I15" i="2"/>
  <c r="K14" i="2"/>
  <c r="J14" i="2"/>
  <c r="F26" i="12" s="1"/>
  <c r="I14" i="2"/>
  <c r="E26" i="12" s="1"/>
  <c r="G14" i="2"/>
  <c r="E14" i="2" s="1"/>
  <c r="K13" i="2"/>
  <c r="F71" i="13" s="1"/>
  <c r="J13" i="2"/>
  <c r="F4" i="12" s="1"/>
  <c r="I13" i="2"/>
  <c r="K12" i="2"/>
  <c r="J12" i="2"/>
  <c r="F33" i="12" s="1"/>
  <c r="I12" i="2"/>
  <c r="E33" i="12" s="1"/>
  <c r="G12" i="2"/>
  <c r="E12" i="2" s="1"/>
  <c r="K11" i="2"/>
  <c r="J11" i="2"/>
  <c r="F28" i="12" s="1"/>
  <c r="I11" i="2"/>
  <c r="K10" i="2"/>
  <c r="J10" i="2"/>
  <c r="F10" i="12" s="1"/>
  <c r="I10" i="2"/>
  <c r="E10" i="12" s="1"/>
  <c r="G10" i="2"/>
  <c r="E10" i="2" s="1"/>
  <c r="K9" i="2"/>
  <c r="J9" i="2"/>
  <c r="F20" i="12" s="1"/>
  <c r="I9" i="2"/>
  <c r="K8" i="2"/>
  <c r="J8" i="2"/>
  <c r="F24" i="12" s="1"/>
  <c r="I8" i="2"/>
  <c r="E24" i="12" s="1"/>
  <c r="G8" i="2"/>
  <c r="E8" i="2" s="1"/>
  <c r="K7" i="2"/>
  <c r="J7" i="2"/>
  <c r="F6" i="12" s="1"/>
  <c r="I7" i="2"/>
  <c r="K6" i="2"/>
  <c r="J6" i="2"/>
  <c r="F2" i="12" s="1"/>
  <c r="I6" i="2"/>
  <c r="E2" i="12" s="1"/>
  <c r="G6" i="2"/>
  <c r="E6" i="2" s="1"/>
  <c r="K5" i="2"/>
  <c r="J5" i="2"/>
  <c r="F29" i="12" s="1"/>
  <c r="I5" i="2"/>
  <c r="K4" i="2"/>
  <c r="J4" i="2"/>
  <c r="I4" i="2"/>
  <c r="E39" i="12" s="1"/>
  <c r="G4" i="2"/>
  <c r="E4" i="2" s="1"/>
  <c r="U1" i="2"/>
  <c r="Y1" i="2" s="1"/>
  <c r="AC1" i="2" s="1"/>
  <c r="AG1" i="2" s="1"/>
  <c r="AK1" i="2" s="1"/>
  <c r="AO1" i="2" s="1"/>
  <c r="AS1" i="2" s="1"/>
  <c r="AW1" i="2" s="1"/>
  <c r="BA1" i="2" s="1"/>
  <c r="BE1" i="2" s="1"/>
  <c r="BI1" i="2" s="1"/>
  <c r="BM1" i="2" s="1"/>
  <c r="BQ1" i="2" s="1"/>
  <c r="BU1" i="2" s="1"/>
  <c r="BY1" i="2" s="1"/>
  <c r="Q1" i="2"/>
  <c r="I205" i="9" l="1"/>
  <c r="C189" i="11" s="1"/>
  <c r="I69" i="9"/>
  <c r="C62" i="11" s="1"/>
  <c r="E29" i="12"/>
  <c r="H29" i="12" s="1"/>
  <c r="G5" i="2"/>
  <c r="E5" i="2" s="1"/>
  <c r="E12" i="14"/>
  <c r="F20" i="13"/>
  <c r="E6" i="12"/>
  <c r="H6" i="12" s="1"/>
  <c r="G7" i="2"/>
  <c r="E7" i="2" s="1"/>
  <c r="C6" i="12" s="1"/>
  <c r="E69" i="14"/>
  <c r="F77" i="13"/>
  <c r="E20" i="12"/>
  <c r="H20" i="12" s="1"/>
  <c r="G9" i="2"/>
  <c r="E9" i="2" s="1"/>
  <c r="E36" i="14"/>
  <c r="F44" i="13"/>
  <c r="E28" i="12"/>
  <c r="H28" i="12" s="1"/>
  <c r="G11" i="2"/>
  <c r="E11" i="2" s="1"/>
  <c r="E57" i="14"/>
  <c r="F65" i="13"/>
  <c r="E4" i="12"/>
  <c r="H4" i="12" s="1"/>
  <c r="G13" i="2"/>
  <c r="E13" i="2" s="1"/>
  <c r="E34" i="12"/>
  <c r="H34" i="12" s="1"/>
  <c r="G15" i="2"/>
  <c r="E15" i="2" s="1"/>
  <c r="E35" i="14"/>
  <c r="F43" i="13"/>
  <c r="E38" i="12"/>
  <c r="H38" i="12" s="1"/>
  <c r="G17" i="2"/>
  <c r="E17" i="2" s="1"/>
  <c r="E51" i="14"/>
  <c r="F59" i="13"/>
  <c r="E9" i="14"/>
  <c r="F17" i="13"/>
  <c r="E19" i="14"/>
  <c r="F27" i="13"/>
  <c r="E8" i="12"/>
  <c r="H8" i="12" s="1"/>
  <c r="G23" i="2"/>
  <c r="E23" i="2" s="1"/>
  <c r="E1" i="14"/>
  <c r="F9" i="13"/>
  <c r="E31" i="14"/>
  <c r="F39" i="13"/>
  <c r="E30" i="12"/>
  <c r="H30" i="12" s="1"/>
  <c r="G27" i="2"/>
  <c r="E27" i="2" s="1"/>
  <c r="E29" i="14"/>
  <c r="F37" i="13"/>
  <c r="E9" i="12"/>
  <c r="H9" i="12" s="1"/>
  <c r="G29" i="2"/>
  <c r="E29" i="2" s="1"/>
  <c r="E53" i="14"/>
  <c r="F61" i="13"/>
  <c r="E18" i="12"/>
  <c r="H18" i="12" s="1"/>
  <c r="G31" i="2"/>
  <c r="E31" i="2" s="1"/>
  <c r="E47" i="14"/>
  <c r="F55" i="13"/>
  <c r="E37" i="12"/>
  <c r="H37" i="12" s="1"/>
  <c r="G33" i="2"/>
  <c r="E33" i="2" s="1"/>
  <c r="E58" i="14"/>
  <c r="F66" i="13"/>
  <c r="E20" i="14"/>
  <c r="F28" i="13"/>
  <c r="E16" i="12"/>
  <c r="H16" i="12" s="1"/>
  <c r="G37" i="2"/>
  <c r="E37" i="2" s="1"/>
  <c r="E54" i="14"/>
  <c r="F62" i="13"/>
  <c r="E23" i="12"/>
  <c r="H23" i="12" s="1"/>
  <c r="G39" i="2"/>
  <c r="E39" i="2" s="1"/>
  <c r="E4" i="14"/>
  <c r="F12" i="13"/>
  <c r="E21" i="12"/>
  <c r="H21" i="12" s="1"/>
  <c r="G41" i="2"/>
  <c r="E41" i="2" s="1"/>
  <c r="E50" i="14"/>
  <c r="F58" i="13"/>
  <c r="E7" i="14"/>
  <c r="F15" i="13"/>
  <c r="E3" i="12"/>
  <c r="H3" i="12" s="1"/>
  <c r="G45" i="2"/>
  <c r="E45" i="2" s="1"/>
  <c r="E65" i="14"/>
  <c r="F73" i="13"/>
  <c r="E11" i="14"/>
  <c r="F19" i="13"/>
  <c r="E5" i="12"/>
  <c r="H5" i="12" s="1"/>
  <c r="G49" i="2"/>
  <c r="E49" i="2" s="1"/>
  <c r="E24" i="14"/>
  <c r="F32" i="13"/>
  <c r="E40" i="14"/>
  <c r="F48" i="13"/>
  <c r="E34" i="14"/>
  <c r="F42" i="13"/>
  <c r="E15" i="14"/>
  <c r="F23" i="13"/>
  <c r="E39" i="14"/>
  <c r="F47" i="13"/>
  <c r="E18" i="14"/>
  <c r="F26" i="13"/>
  <c r="E27" i="12"/>
  <c r="H27" i="12" s="1"/>
  <c r="G63" i="2"/>
  <c r="E63" i="2" s="1"/>
  <c r="E46" i="14"/>
  <c r="F54" i="13"/>
  <c r="E26" i="14"/>
  <c r="F34" i="13"/>
  <c r="E27" i="14"/>
  <c r="F35" i="13"/>
  <c r="E33" i="14"/>
  <c r="F41" i="13"/>
  <c r="E28" i="14"/>
  <c r="F36" i="13"/>
  <c r="E31" i="12"/>
  <c r="H31" i="12" s="1"/>
  <c r="G73" i="2"/>
  <c r="E73" i="2" s="1"/>
  <c r="B7" i="5"/>
  <c r="C39" i="12"/>
  <c r="I269" i="9"/>
  <c r="C249" i="11" s="1"/>
  <c r="F39" i="12"/>
  <c r="H39" i="12" s="1"/>
  <c r="J240" i="2"/>
  <c r="C2" i="12"/>
  <c r="I290" i="9"/>
  <c r="C270" i="11" s="1"/>
  <c r="C24" i="12"/>
  <c r="I87" i="9"/>
  <c r="C80" i="11" s="1"/>
  <c r="C10" i="12"/>
  <c r="I314" i="9"/>
  <c r="C294" i="11" s="1"/>
  <c r="C33" i="12"/>
  <c r="I129" i="9"/>
  <c r="C121" i="11" s="1"/>
  <c r="C26" i="12"/>
  <c r="I110" i="9"/>
  <c r="C102" i="11" s="1"/>
  <c r="C19" i="12"/>
  <c r="I327" i="9"/>
  <c r="C307" i="11" s="1"/>
  <c r="C17" i="12"/>
  <c r="I242" i="9"/>
  <c r="C224" i="11" s="1"/>
  <c r="C7" i="12"/>
  <c r="I249" i="9"/>
  <c r="C230" i="11" s="1"/>
  <c r="I70" i="9"/>
  <c r="C63" i="11" s="1"/>
  <c r="C40" i="12"/>
  <c r="I260" i="9"/>
  <c r="C240" i="11" s="1"/>
  <c r="I181" i="9"/>
  <c r="C168" i="11" s="1"/>
  <c r="I82" i="9"/>
  <c r="C75" i="11" s="1"/>
  <c r="C14" i="12"/>
  <c r="I315" i="9"/>
  <c r="C295" i="11" s="1"/>
  <c r="C11" i="12"/>
  <c r="I291" i="9"/>
  <c r="C271" i="11" s="1"/>
  <c r="C12" i="12"/>
  <c r="I19" i="9"/>
  <c r="C16" i="11" s="1"/>
  <c r="C35" i="12"/>
  <c r="I107" i="9"/>
  <c r="C99" i="11" s="1"/>
  <c r="C25" i="12"/>
  <c r="I38" i="9"/>
  <c r="C34" i="11" s="1"/>
  <c r="C13" i="12"/>
  <c r="I151" i="9"/>
  <c r="C139" i="11" s="1"/>
  <c r="C22" i="12"/>
  <c r="I213" i="9"/>
  <c r="C196" i="11" s="1"/>
  <c r="C15" i="12"/>
  <c r="I119" i="9"/>
  <c r="C111" i="11" s="1"/>
  <c r="I240" i="2"/>
  <c r="B5" i="5"/>
  <c r="E41" i="14"/>
  <c r="F49" i="13"/>
  <c r="H2" i="12"/>
  <c r="E68" i="14"/>
  <c r="F76" i="13"/>
  <c r="H24" i="12"/>
  <c r="E22" i="14"/>
  <c r="F30" i="13"/>
  <c r="H10" i="12"/>
  <c r="E61" i="14"/>
  <c r="F69" i="13"/>
  <c r="H33" i="12"/>
  <c r="E62" i="14"/>
  <c r="E42" i="14"/>
  <c r="F50" i="13"/>
  <c r="H26" i="12"/>
  <c r="E55" i="14"/>
  <c r="F63" i="13"/>
  <c r="H19" i="12"/>
  <c r="E49" i="14"/>
  <c r="F57" i="13"/>
  <c r="E21" i="14"/>
  <c r="F29" i="13"/>
  <c r="E30" i="14"/>
  <c r="F38" i="13"/>
  <c r="H17" i="12"/>
  <c r="E60" i="14"/>
  <c r="F68" i="13"/>
  <c r="E13" i="14"/>
  <c r="F21" i="13"/>
  <c r="E38" i="14"/>
  <c r="F46" i="13"/>
  <c r="H7" i="12"/>
  <c r="E67" i="14"/>
  <c r="F75" i="13"/>
  <c r="E8" i="14"/>
  <c r="F16" i="13"/>
  <c r="E2" i="14"/>
  <c r="F10" i="13"/>
  <c r="H40" i="12"/>
  <c r="E23" i="14"/>
  <c r="F31" i="13"/>
  <c r="E5" i="14"/>
  <c r="F13" i="13"/>
  <c r="E10" i="14"/>
  <c r="F18" i="13"/>
  <c r="E6" i="14"/>
  <c r="F14" i="13"/>
  <c r="H14" i="12"/>
  <c r="E66" i="14"/>
  <c r="F74" i="13"/>
  <c r="E32" i="14"/>
  <c r="F40" i="13"/>
  <c r="E37" i="14"/>
  <c r="F45" i="13"/>
  <c r="E63" i="14"/>
  <c r="E3" i="14"/>
  <c r="F11" i="13"/>
  <c r="H11" i="12"/>
  <c r="H12" i="12"/>
  <c r="E64" i="14"/>
  <c r="E43" i="14"/>
  <c r="F51" i="13"/>
  <c r="H35" i="12"/>
  <c r="E44" i="14"/>
  <c r="F52" i="13"/>
  <c r="H32" i="12"/>
  <c r="E14" i="14"/>
  <c r="F22" i="13"/>
  <c r="E16" i="14"/>
  <c r="F24" i="13"/>
  <c r="E17" i="14"/>
  <c r="F25" i="13"/>
  <c r="H25" i="12"/>
  <c r="E59" i="14"/>
  <c r="F67" i="13"/>
  <c r="H13" i="12"/>
  <c r="E52" i="14"/>
  <c r="F60" i="13"/>
  <c r="E25" i="14"/>
  <c r="F33" i="13"/>
  <c r="H22" i="12"/>
  <c r="E45" i="14"/>
  <c r="F53" i="13"/>
  <c r="H15" i="12"/>
  <c r="E56" i="14"/>
  <c r="F64" i="13"/>
  <c r="H36" i="12"/>
  <c r="E48" i="14"/>
  <c r="F56" i="13"/>
  <c r="G99" i="13"/>
  <c r="G135" i="13"/>
  <c r="A4" i="8"/>
  <c r="E99" i="13"/>
  <c r="E135" i="13"/>
  <c r="A5" i="8" l="1"/>
  <c r="B4" i="8"/>
  <c r="C5" i="12"/>
  <c r="I145" i="9"/>
  <c r="C133" i="11" s="1"/>
  <c r="C3" i="12"/>
  <c r="I307" i="9"/>
  <c r="C287" i="11" s="1"/>
  <c r="C21" i="12"/>
  <c r="I102" i="9"/>
  <c r="C94" i="11" s="1"/>
  <c r="C23" i="12"/>
  <c r="I59" i="9"/>
  <c r="C53" i="11" s="1"/>
  <c r="C16" i="12"/>
  <c r="I91" i="9"/>
  <c r="C84" i="11" s="1"/>
  <c r="C37" i="12"/>
  <c r="I76" i="9"/>
  <c r="C69" i="11" s="1"/>
  <c r="C18" i="12"/>
  <c r="I317" i="9"/>
  <c r="C297" i="11" s="1"/>
  <c r="C9" i="12"/>
  <c r="I273" i="9"/>
  <c r="C253" i="11" s="1"/>
  <c r="C30" i="12"/>
  <c r="I179" i="9"/>
  <c r="C166" i="11" s="1"/>
  <c r="C8" i="12"/>
  <c r="I279" i="9"/>
  <c r="C259" i="11" s="1"/>
  <c r="C38" i="12"/>
  <c r="I126" i="9"/>
  <c r="C118" i="11" s="1"/>
  <c r="C34" i="12"/>
  <c r="I235" i="9"/>
  <c r="C217" i="11" s="1"/>
  <c r="C31" i="12"/>
  <c r="I236" i="9"/>
  <c r="C218" i="11" s="1"/>
  <c r="C27" i="12"/>
  <c r="I18" i="9"/>
  <c r="C15" i="11" s="1"/>
  <c r="C4" i="12"/>
  <c r="I250" i="9"/>
  <c r="C231" i="11" s="1"/>
  <c r="C28" i="12"/>
  <c r="I104" i="9"/>
  <c r="C96" i="11" s="1"/>
  <c r="C20" i="12"/>
  <c r="I228" i="9"/>
  <c r="C210" i="11" s="1"/>
  <c r="C29" i="12"/>
  <c r="I75" i="9"/>
  <c r="C68" i="11" s="1"/>
  <c r="A6" i="8" l="1"/>
  <c r="B5" i="8"/>
  <c r="A7" i="8" l="1"/>
  <c r="B6" i="8"/>
  <c r="A8" i="8" l="1"/>
  <c r="B7" i="8"/>
  <c r="A9" i="8" l="1"/>
  <c r="B8" i="8"/>
  <c r="A10" i="8" l="1"/>
  <c r="B9" i="8"/>
  <c r="A11" i="8" l="1"/>
  <c r="B10" i="8"/>
  <c r="A12" i="8" l="1"/>
  <c r="B11" i="8"/>
  <c r="A13" i="8" l="1"/>
  <c r="B12" i="8"/>
  <c r="A14" i="8" l="1"/>
  <c r="B13" i="8"/>
  <c r="A15" i="8" l="1"/>
  <c r="B14" i="8"/>
  <c r="A16" i="8" l="1"/>
  <c r="B15" i="8"/>
  <c r="A17" i="8" l="1"/>
  <c r="B16" i="8"/>
  <c r="A18" i="8" l="1"/>
  <c r="B17" i="8"/>
  <c r="A19" i="8" l="1"/>
  <c r="B18" i="8"/>
  <c r="A20" i="8" l="1"/>
  <c r="B19" i="8"/>
  <c r="A21" i="8" l="1"/>
  <c r="B20" i="8"/>
  <c r="A22" i="8" l="1"/>
  <c r="B21" i="8"/>
  <c r="A23" i="8" l="1"/>
  <c r="B22" i="8"/>
  <c r="A24" i="8" l="1"/>
  <c r="B23" i="8"/>
  <c r="A25" i="8" l="1"/>
  <c r="B24" i="8"/>
  <c r="A26" i="8" l="1"/>
  <c r="B25" i="8"/>
  <c r="A27" i="8" l="1"/>
  <c r="B26" i="8"/>
  <c r="A28" i="8" l="1"/>
  <c r="B27" i="8"/>
  <c r="A29" i="8" l="1"/>
  <c r="B28" i="8"/>
  <c r="A30" i="8" l="1"/>
  <c r="B29" i="8"/>
  <c r="A31" i="8" l="1"/>
  <c r="B30" i="8"/>
  <c r="A32" i="8" l="1"/>
  <c r="B31" i="8"/>
  <c r="A33" i="8" l="1"/>
  <c r="B32" i="8"/>
  <c r="A34" i="8" l="1"/>
  <c r="B33" i="8"/>
  <c r="A35" i="8" l="1"/>
  <c r="B34" i="8"/>
  <c r="A36" i="8" l="1"/>
  <c r="B35" i="8"/>
  <c r="A37" i="8" l="1"/>
  <c r="B36" i="8"/>
  <c r="A38" i="8" l="1"/>
  <c r="B37" i="8"/>
  <c r="A39" i="8" l="1"/>
  <c r="B38" i="8"/>
  <c r="A40" i="8" l="1"/>
  <c r="B39" i="8"/>
  <c r="A41" i="8" l="1"/>
  <c r="B40" i="8"/>
  <c r="A42" i="8" l="1"/>
  <c r="B41" i="8"/>
  <c r="A43" i="8" l="1"/>
  <c r="B42" i="8"/>
  <c r="A44" i="8" l="1"/>
  <c r="B43" i="8"/>
  <c r="A45" i="8" l="1"/>
  <c r="B44" i="8"/>
  <c r="A46" i="8" l="1"/>
  <c r="B45" i="8"/>
  <c r="A47" i="8" l="1"/>
  <c r="B46" i="8"/>
  <c r="A48" i="8" l="1"/>
  <c r="B47" i="8"/>
  <c r="A49" i="8" l="1"/>
  <c r="B48" i="8"/>
  <c r="A50" i="8" l="1"/>
  <c r="B49" i="8"/>
  <c r="A51" i="8" l="1"/>
  <c r="B50" i="8"/>
  <c r="A52" i="8" l="1"/>
  <c r="B51" i="8"/>
  <c r="A53" i="8" l="1"/>
  <c r="B52" i="8"/>
  <c r="A54" i="8" l="1"/>
  <c r="B53" i="8"/>
  <c r="A55" i="8" l="1"/>
  <c r="B54" i="8"/>
  <c r="A56" i="8" l="1"/>
  <c r="B55" i="8"/>
  <c r="A57" i="8" l="1"/>
  <c r="B56" i="8"/>
  <c r="A58" i="8" l="1"/>
  <c r="B57" i="8"/>
  <c r="A59" i="8" l="1"/>
  <c r="B58" i="8"/>
  <c r="A60" i="8" l="1"/>
  <c r="B59" i="8"/>
  <c r="A61" i="8" l="1"/>
  <c r="B60" i="8"/>
  <c r="A62" i="8" l="1"/>
  <c r="B61" i="8"/>
  <c r="A63" i="8" l="1"/>
  <c r="B62" i="8"/>
  <c r="A64" i="8" l="1"/>
  <c r="B63" i="8"/>
  <c r="A65" i="8" l="1"/>
  <c r="B64" i="8"/>
  <c r="A66" i="8" l="1"/>
  <c r="B65" i="8"/>
  <c r="A67" i="8" l="1"/>
  <c r="B66" i="8"/>
  <c r="A68" i="8" l="1"/>
  <c r="B67" i="8"/>
  <c r="A69" i="8" l="1"/>
  <c r="B68" i="8"/>
  <c r="A70" i="8" l="1"/>
  <c r="B69" i="8"/>
  <c r="A71" i="8" l="1"/>
  <c r="B70" i="8"/>
  <c r="A72" i="8" l="1"/>
  <c r="B71" i="8"/>
  <c r="A73" i="8" l="1"/>
  <c r="B72" i="8"/>
  <c r="A74" i="8" l="1"/>
  <c r="B73" i="8"/>
  <c r="A75" i="8" l="1"/>
  <c r="B74" i="8"/>
  <c r="A76" i="8" l="1"/>
  <c r="B75" i="8"/>
  <c r="A77" i="8" l="1"/>
  <c r="B76" i="8"/>
  <c r="A78" i="8" l="1"/>
  <c r="B77" i="8"/>
  <c r="A79" i="8" l="1"/>
  <c r="B78" i="8"/>
  <c r="A80" i="8" l="1"/>
  <c r="B79" i="8"/>
  <c r="A81" i="8" l="1"/>
  <c r="B80" i="8"/>
  <c r="A82" i="8" l="1"/>
  <c r="B81" i="8"/>
  <c r="A83" i="8" l="1"/>
  <c r="B82" i="8"/>
  <c r="A84" i="8" l="1"/>
  <c r="B83" i="8"/>
  <c r="A85" i="8" l="1"/>
  <c r="B84" i="8"/>
  <c r="A86" i="8" l="1"/>
  <c r="B85" i="8"/>
  <c r="A87" i="8" l="1"/>
  <c r="B86" i="8"/>
  <c r="A88" i="8" l="1"/>
  <c r="B87" i="8"/>
  <c r="A89" i="8" l="1"/>
  <c r="B88" i="8"/>
  <c r="A90" i="8" l="1"/>
  <c r="B89" i="8"/>
  <c r="A91" i="8" l="1"/>
  <c r="B90" i="8"/>
  <c r="A92" i="8" l="1"/>
  <c r="B91" i="8"/>
  <c r="A93" i="8" l="1"/>
  <c r="B92" i="8"/>
  <c r="A94" i="8" l="1"/>
  <c r="B93" i="8"/>
  <c r="A95" i="8" l="1"/>
  <c r="B94" i="8"/>
  <c r="A96" i="8" l="1"/>
  <c r="B95" i="8"/>
  <c r="A97" i="8" l="1"/>
  <c r="B96" i="8"/>
  <c r="A98" i="8" l="1"/>
  <c r="B97" i="8"/>
  <c r="A99" i="8" l="1"/>
  <c r="B98" i="8"/>
  <c r="A100" i="8" l="1"/>
  <c r="B99" i="8"/>
  <c r="A101" i="8" l="1"/>
  <c r="B100" i="8"/>
  <c r="A102" i="8" l="1"/>
  <c r="B101" i="8"/>
  <c r="A103" i="8" l="1"/>
  <c r="B102" i="8"/>
  <c r="A104" i="8" l="1"/>
  <c r="B103" i="8"/>
  <c r="A105" i="8" l="1"/>
  <c r="B104" i="8"/>
  <c r="A106" i="8" l="1"/>
  <c r="B105" i="8"/>
  <c r="A107" i="8" l="1"/>
  <c r="B106" i="8"/>
  <c r="A108" i="8" l="1"/>
  <c r="B107" i="8"/>
  <c r="A109" i="8" l="1"/>
  <c r="B108" i="8"/>
  <c r="A110" i="8" l="1"/>
  <c r="B109" i="8"/>
  <c r="A111" i="8" l="1"/>
  <c r="B110" i="8"/>
  <c r="A112" i="8" l="1"/>
  <c r="B111" i="8"/>
  <c r="A113" i="8" l="1"/>
  <c r="B112" i="8"/>
  <c r="A114" i="8" l="1"/>
  <c r="B113" i="8"/>
  <c r="A115" i="8" l="1"/>
  <c r="B114" i="8"/>
  <c r="A116" i="8" l="1"/>
  <c r="B115" i="8"/>
  <c r="A117" i="8" l="1"/>
  <c r="B116" i="8"/>
  <c r="A118" i="8" l="1"/>
  <c r="B117" i="8"/>
  <c r="A119" i="8" l="1"/>
  <c r="B118" i="8"/>
  <c r="A120" i="8" l="1"/>
  <c r="B119" i="8"/>
  <c r="A121" i="8" l="1"/>
  <c r="B120" i="8"/>
  <c r="A122" i="8" l="1"/>
  <c r="B121" i="8"/>
  <c r="A123" i="8" l="1"/>
  <c r="B122" i="8"/>
  <c r="A124" i="8" l="1"/>
  <c r="B123" i="8"/>
  <c r="A125" i="8" l="1"/>
  <c r="B124" i="8"/>
  <c r="A126" i="8" l="1"/>
  <c r="B125" i="8"/>
  <c r="A127" i="8" l="1"/>
  <c r="B126" i="8"/>
  <c r="A128" i="8" l="1"/>
  <c r="B127" i="8"/>
  <c r="A129" i="8" l="1"/>
  <c r="B128" i="8"/>
  <c r="A130" i="8" l="1"/>
  <c r="B129" i="8"/>
  <c r="A131" i="8" l="1"/>
  <c r="B130" i="8"/>
  <c r="A132" i="8" l="1"/>
  <c r="B131" i="8"/>
  <c r="A133" i="8" l="1"/>
  <c r="B132" i="8"/>
  <c r="A134" i="8" l="1"/>
  <c r="B133" i="8"/>
  <c r="A135" i="8" l="1"/>
  <c r="B134" i="8"/>
  <c r="A136" i="8" l="1"/>
  <c r="B135" i="8"/>
  <c r="A137" i="8" l="1"/>
  <c r="B136" i="8"/>
  <c r="A138" i="8" l="1"/>
  <c r="B137" i="8"/>
  <c r="A139" i="8" l="1"/>
  <c r="B138" i="8"/>
  <c r="A140" i="8" l="1"/>
  <c r="B139" i="8"/>
  <c r="A141" i="8" l="1"/>
  <c r="B140" i="8"/>
  <c r="A142" i="8" l="1"/>
  <c r="B141" i="8"/>
  <c r="A143" i="8" l="1"/>
  <c r="B142" i="8"/>
  <c r="A144" i="8" l="1"/>
  <c r="B143" i="8"/>
  <c r="A145" i="8" l="1"/>
  <c r="B144" i="8"/>
  <c r="A146" i="8" l="1"/>
  <c r="B145" i="8"/>
  <c r="A147" i="8" l="1"/>
  <c r="B146" i="8"/>
  <c r="A148" i="8" l="1"/>
  <c r="B147" i="8"/>
  <c r="A149" i="8" l="1"/>
  <c r="B148" i="8"/>
  <c r="A150" i="8" l="1"/>
  <c r="B149" i="8"/>
  <c r="A151" i="8" l="1"/>
  <c r="B150" i="8"/>
  <c r="A152" i="8" l="1"/>
  <c r="B151" i="8"/>
  <c r="A153" i="8" l="1"/>
  <c r="B152" i="8"/>
  <c r="A154" i="8" l="1"/>
  <c r="B153" i="8"/>
  <c r="A155" i="8" l="1"/>
  <c r="B154" i="8"/>
  <c r="A156" i="8" l="1"/>
  <c r="B155" i="8"/>
  <c r="A157" i="8" l="1"/>
  <c r="B156" i="8"/>
  <c r="A158" i="8" l="1"/>
  <c r="B157" i="8"/>
  <c r="A159" i="8" l="1"/>
  <c r="B158" i="8"/>
  <c r="A160" i="8" l="1"/>
  <c r="B159" i="8"/>
  <c r="A161" i="8" l="1"/>
  <c r="B160" i="8"/>
  <c r="A162" i="8" l="1"/>
  <c r="B161" i="8"/>
  <c r="A163" i="8" l="1"/>
  <c r="B162" i="8"/>
  <c r="A164" i="8" l="1"/>
  <c r="B163" i="8"/>
  <c r="A165" i="8" l="1"/>
  <c r="B164" i="8"/>
  <c r="A166" i="8" l="1"/>
  <c r="B165" i="8"/>
  <c r="A167" i="8" l="1"/>
  <c r="B166" i="8"/>
  <c r="A168" i="8" l="1"/>
  <c r="B167" i="8"/>
  <c r="A169" i="8" l="1"/>
  <c r="B168" i="8"/>
  <c r="A170" i="8" l="1"/>
  <c r="B169" i="8"/>
  <c r="A171" i="8" l="1"/>
  <c r="B170" i="8"/>
  <c r="A172" i="8" l="1"/>
  <c r="B171" i="8"/>
  <c r="A173" i="8" l="1"/>
  <c r="B172" i="8"/>
  <c r="A174" i="8" l="1"/>
  <c r="B173" i="8"/>
  <c r="A175" i="8" l="1"/>
  <c r="B174" i="8"/>
  <c r="A176" i="8" l="1"/>
  <c r="B175" i="8"/>
  <c r="A177" i="8" l="1"/>
  <c r="B176" i="8"/>
  <c r="A178" i="8" l="1"/>
  <c r="B177" i="8"/>
  <c r="A179" i="8" l="1"/>
  <c r="B178" i="8"/>
  <c r="A180" i="8" l="1"/>
  <c r="B179" i="8"/>
  <c r="A181" i="8" l="1"/>
  <c r="B180" i="8"/>
  <c r="A182" i="8" l="1"/>
  <c r="B181" i="8"/>
  <c r="A183" i="8" l="1"/>
  <c r="B182" i="8"/>
  <c r="A184" i="8" l="1"/>
  <c r="B183" i="8"/>
  <c r="A185" i="8" l="1"/>
  <c r="B184" i="8"/>
  <c r="A186" i="8" l="1"/>
  <c r="B185" i="8"/>
  <c r="A187" i="8" l="1"/>
  <c r="B186" i="8"/>
  <c r="A188" i="8" l="1"/>
  <c r="B187" i="8"/>
  <c r="A189" i="8" l="1"/>
  <c r="B188" i="8"/>
  <c r="A190" i="8" l="1"/>
  <c r="B189" i="8"/>
  <c r="A191" i="8" l="1"/>
  <c r="B190" i="8"/>
  <c r="A192" i="8" l="1"/>
  <c r="B191" i="8"/>
  <c r="A193" i="8" l="1"/>
  <c r="B192" i="8"/>
  <c r="A194" i="8" l="1"/>
  <c r="B193" i="8"/>
  <c r="A195" i="8" l="1"/>
  <c r="B194" i="8"/>
  <c r="A196" i="8" l="1"/>
  <c r="B195" i="8"/>
  <c r="A197" i="8" l="1"/>
  <c r="B196" i="8"/>
  <c r="A198" i="8" l="1"/>
  <c r="B197" i="8"/>
  <c r="A199" i="8" l="1"/>
  <c r="B198" i="8"/>
  <c r="A200" i="8" l="1"/>
  <c r="B199" i="8"/>
  <c r="A201" i="8" l="1"/>
  <c r="B200" i="8"/>
  <c r="A202" i="8" l="1"/>
  <c r="B201" i="8"/>
  <c r="A203" i="8" l="1"/>
  <c r="B202" i="8"/>
  <c r="A204" i="8" l="1"/>
  <c r="B203" i="8"/>
  <c r="A205" i="8" l="1"/>
  <c r="B204" i="8"/>
  <c r="A206" i="8" l="1"/>
  <c r="B205" i="8"/>
  <c r="A207" i="8" l="1"/>
  <c r="B206" i="8"/>
  <c r="A208" i="8" l="1"/>
  <c r="B207" i="8"/>
  <c r="A209" i="8" l="1"/>
  <c r="B208" i="8"/>
  <c r="A210" i="8" l="1"/>
  <c r="B209" i="8"/>
  <c r="A211" i="8" l="1"/>
  <c r="B210" i="8"/>
  <c r="A212" i="8" l="1"/>
  <c r="B211" i="8"/>
  <c r="A213" i="8" l="1"/>
  <c r="B212" i="8"/>
  <c r="A214" i="8" l="1"/>
  <c r="B213" i="8"/>
  <c r="A215" i="8" l="1"/>
  <c r="B214" i="8"/>
  <c r="A216" i="8" l="1"/>
  <c r="B215" i="8"/>
  <c r="A217" i="8" l="1"/>
  <c r="B216" i="8"/>
  <c r="A218" i="8" l="1"/>
  <c r="B217" i="8"/>
  <c r="A219" i="8" l="1"/>
  <c r="B218" i="8"/>
  <c r="A220" i="8" l="1"/>
  <c r="B219" i="8"/>
  <c r="A221" i="8" l="1"/>
  <c r="B220" i="8"/>
  <c r="A222" i="8" l="1"/>
  <c r="B221" i="8"/>
  <c r="A223" i="8" l="1"/>
  <c r="B222" i="8"/>
  <c r="A224" i="8" l="1"/>
  <c r="B223" i="8"/>
  <c r="A225" i="8" l="1"/>
  <c r="B224" i="8"/>
  <c r="A226" i="8" l="1"/>
  <c r="B225" i="8"/>
  <c r="A227" i="8" l="1"/>
  <c r="B226" i="8"/>
  <c r="A228" i="8" l="1"/>
  <c r="B227" i="8"/>
  <c r="A229" i="8" l="1"/>
  <c r="B228" i="8"/>
  <c r="A230" i="8" l="1"/>
  <c r="B229" i="8"/>
  <c r="A231" i="8" l="1"/>
  <c r="B230" i="8"/>
  <c r="A232" i="8" l="1"/>
  <c r="B231" i="8"/>
  <c r="A233" i="8" l="1"/>
  <c r="B232" i="8"/>
  <c r="A234" i="8" l="1"/>
  <c r="B233" i="8"/>
  <c r="A235" i="8" l="1"/>
  <c r="B234" i="8"/>
  <c r="A236" i="8" l="1"/>
  <c r="B235" i="8"/>
  <c r="A237" i="8" l="1"/>
  <c r="B236" i="8"/>
  <c r="A238" i="8" l="1"/>
  <c r="B237" i="8"/>
  <c r="A239" i="8" l="1"/>
  <c r="B238" i="8"/>
  <c r="A240" i="8" l="1"/>
  <c r="B239" i="8"/>
  <c r="A241" i="8" l="1"/>
  <c r="B240" i="8"/>
  <c r="A242" i="8" l="1"/>
  <c r="B241" i="8"/>
  <c r="A243" i="8" l="1"/>
  <c r="B242" i="8"/>
  <c r="A244" i="8" l="1"/>
  <c r="B243" i="8"/>
  <c r="A245" i="8" l="1"/>
  <c r="B244" i="8"/>
  <c r="A246" i="8" l="1"/>
  <c r="B245" i="8"/>
  <c r="A247" i="8" l="1"/>
  <c r="B246" i="8"/>
  <c r="A248" i="8" l="1"/>
  <c r="B247" i="8"/>
  <c r="A249" i="8" l="1"/>
  <c r="B248" i="8"/>
  <c r="A250" i="8" l="1"/>
  <c r="B249" i="8"/>
  <c r="A251" i="8" l="1"/>
  <c r="B250" i="8"/>
  <c r="A252" i="8" l="1"/>
  <c r="B251" i="8"/>
  <c r="A253" i="8" l="1"/>
  <c r="B252" i="8"/>
  <c r="A254" i="8" l="1"/>
  <c r="B253" i="8"/>
  <c r="A255" i="8" l="1"/>
  <c r="B254" i="8"/>
  <c r="A256" i="8" l="1"/>
  <c r="B255" i="8"/>
  <c r="A257" i="8" l="1"/>
  <c r="B256" i="8"/>
  <c r="A258" i="8" l="1"/>
  <c r="B257" i="8"/>
  <c r="A259" i="8" l="1"/>
  <c r="B258" i="8"/>
  <c r="A260" i="8" l="1"/>
  <c r="B259" i="8"/>
  <c r="A261" i="8" l="1"/>
  <c r="B260" i="8"/>
  <c r="A262" i="8" l="1"/>
  <c r="B261" i="8"/>
  <c r="A263" i="8" l="1"/>
  <c r="B262" i="8"/>
  <c r="A264" i="8" l="1"/>
  <c r="B263" i="8"/>
  <c r="A265" i="8" l="1"/>
  <c r="B264" i="8"/>
  <c r="A266" i="8" l="1"/>
  <c r="B265" i="8"/>
  <c r="A267" i="8" l="1"/>
  <c r="B266" i="8"/>
  <c r="A268" i="8" l="1"/>
  <c r="B267" i="8"/>
  <c r="A269" i="8" l="1"/>
  <c r="B268" i="8"/>
  <c r="A270" i="8" l="1"/>
  <c r="B269" i="8"/>
  <c r="A271" i="8" l="1"/>
  <c r="B270" i="8"/>
  <c r="A272" i="8" l="1"/>
  <c r="B271" i="8"/>
  <c r="A273" i="8" l="1"/>
  <c r="B272" i="8"/>
  <c r="A274" i="8" l="1"/>
  <c r="B273" i="8"/>
  <c r="A275" i="8" l="1"/>
  <c r="B274" i="8"/>
  <c r="A276" i="8" l="1"/>
  <c r="B275" i="8"/>
  <c r="A277" i="8" l="1"/>
  <c r="B276" i="8"/>
  <c r="A278" i="8" l="1"/>
  <c r="B277" i="8"/>
  <c r="A279" i="8" l="1"/>
  <c r="B278" i="8"/>
  <c r="A280" i="8" l="1"/>
  <c r="B279" i="8"/>
  <c r="A281" i="8" l="1"/>
  <c r="B280" i="8"/>
  <c r="A282" i="8" l="1"/>
  <c r="B281" i="8"/>
  <c r="A283" i="8" l="1"/>
  <c r="B282" i="8"/>
  <c r="A284" i="8" l="1"/>
  <c r="B283" i="8"/>
  <c r="A285" i="8" l="1"/>
  <c r="B284" i="8"/>
  <c r="A286" i="8" l="1"/>
  <c r="B285" i="8"/>
  <c r="A287" i="8" l="1"/>
  <c r="B286" i="8"/>
  <c r="A288" i="8" l="1"/>
  <c r="B287" i="8"/>
  <c r="A289" i="8" l="1"/>
  <c r="B288" i="8"/>
  <c r="A290" i="8" l="1"/>
  <c r="B289" i="8"/>
  <c r="A291" i="8" l="1"/>
  <c r="B290" i="8"/>
  <c r="A292" i="8" l="1"/>
  <c r="B291" i="8"/>
  <c r="A293" i="8" l="1"/>
  <c r="B292" i="8"/>
  <c r="A294" i="8" l="1"/>
  <c r="B293" i="8"/>
  <c r="A295" i="8" l="1"/>
  <c r="B294" i="8"/>
  <c r="A296" i="8" l="1"/>
  <c r="B295" i="8"/>
  <c r="A297" i="8" l="1"/>
  <c r="B296" i="8"/>
  <c r="A298" i="8" l="1"/>
  <c r="B297" i="8"/>
  <c r="A299" i="8" l="1"/>
  <c r="B298" i="8"/>
  <c r="A300" i="8" l="1"/>
  <c r="B299" i="8"/>
  <c r="A301" i="8" l="1"/>
  <c r="B300" i="8"/>
  <c r="A302" i="8" l="1"/>
  <c r="B301" i="8"/>
  <c r="A303" i="8" l="1"/>
  <c r="B302" i="8"/>
  <c r="A304" i="8" l="1"/>
  <c r="B303" i="8"/>
  <c r="A305" i="8" l="1"/>
  <c r="B304" i="8"/>
  <c r="A306" i="8" l="1"/>
  <c r="B305" i="8"/>
  <c r="A307" i="8" l="1"/>
  <c r="B306" i="8"/>
  <c r="A308" i="8" l="1"/>
  <c r="B307" i="8"/>
  <c r="A309" i="8" l="1"/>
  <c r="B308" i="8"/>
  <c r="A310" i="8" l="1"/>
  <c r="B309" i="8"/>
  <c r="A311" i="8" l="1"/>
  <c r="B310" i="8"/>
  <c r="A312" i="8" l="1"/>
  <c r="B311" i="8"/>
  <c r="A313" i="8" l="1"/>
  <c r="B312" i="8"/>
  <c r="A314" i="8" l="1"/>
  <c r="B313" i="8"/>
  <c r="A315" i="8" l="1"/>
  <c r="B314" i="8"/>
  <c r="A316" i="8" l="1"/>
  <c r="B315" i="8"/>
  <c r="A317" i="8" l="1"/>
  <c r="B316" i="8"/>
  <c r="A318" i="8" l="1"/>
  <c r="B317" i="8"/>
  <c r="A319" i="8" l="1"/>
  <c r="B318" i="8"/>
  <c r="A320" i="8" l="1"/>
  <c r="B319" i="8"/>
  <c r="A321" i="8" l="1"/>
  <c r="B320" i="8"/>
  <c r="A322" i="8" l="1"/>
  <c r="B321" i="8"/>
  <c r="A323" i="8" l="1"/>
  <c r="B322" i="8"/>
  <c r="A324" i="8" l="1"/>
  <c r="B323" i="8"/>
  <c r="A325" i="8" l="1"/>
  <c r="B324" i="8"/>
  <c r="A326" i="8" l="1"/>
  <c r="B325" i="8"/>
  <c r="A327" i="8" l="1"/>
  <c r="B326" i="8"/>
  <c r="A328" i="8" l="1"/>
  <c r="B327" i="8"/>
  <c r="A329" i="8" l="1"/>
  <c r="B328" i="8"/>
  <c r="A330" i="8" l="1"/>
  <c r="B329" i="8"/>
  <c r="A331" i="8" l="1"/>
  <c r="B330" i="8"/>
  <c r="A332" i="8" l="1"/>
  <c r="B331" i="8"/>
  <c r="A333" i="8" l="1"/>
  <c r="B332" i="8"/>
  <c r="A334" i="8" l="1"/>
  <c r="B333" i="8"/>
  <c r="A335" i="8" l="1"/>
  <c r="B334" i="8"/>
  <c r="A336" i="8" l="1"/>
  <c r="B335" i="8"/>
  <c r="A337" i="8" l="1"/>
  <c r="B336" i="8"/>
  <c r="A338" i="8" l="1"/>
  <c r="B337" i="8"/>
  <c r="A339" i="8" l="1"/>
  <c r="B338" i="8"/>
  <c r="A340" i="8" l="1"/>
  <c r="B339" i="8"/>
  <c r="A341" i="8" l="1"/>
  <c r="B340" i="8"/>
  <c r="A342" i="8" l="1"/>
  <c r="B341" i="8"/>
  <c r="A343" i="8" l="1"/>
  <c r="B342" i="8"/>
  <c r="A344" i="8" l="1"/>
  <c r="B343" i="8"/>
  <c r="A345" i="8" l="1"/>
  <c r="B344" i="8"/>
  <c r="A346" i="8" l="1"/>
  <c r="B345" i="8"/>
  <c r="A347" i="8" l="1"/>
  <c r="B346" i="8"/>
  <c r="A348" i="8" l="1"/>
  <c r="B347" i="8"/>
  <c r="A349" i="8" l="1"/>
  <c r="B348" i="8"/>
  <c r="A350" i="8" l="1"/>
  <c r="B349" i="8"/>
  <c r="A351" i="8" l="1"/>
  <c r="B350" i="8"/>
  <c r="A352" i="8" l="1"/>
  <c r="B351" i="8"/>
  <c r="A353" i="8" l="1"/>
  <c r="B352" i="8"/>
  <c r="A354" i="8" l="1"/>
  <c r="B353" i="8"/>
  <c r="A355" i="8" l="1"/>
  <c r="B354" i="8"/>
  <c r="A356" i="8" l="1"/>
  <c r="B355" i="8"/>
  <c r="A357" i="8" l="1"/>
  <c r="B356" i="8"/>
  <c r="A358" i="8" l="1"/>
  <c r="B357" i="8"/>
  <c r="A359" i="8" l="1"/>
  <c r="B358" i="8"/>
  <c r="A360" i="8" l="1"/>
  <c r="B359" i="8"/>
  <c r="A361" i="8" l="1"/>
  <c r="B360" i="8"/>
  <c r="A362" i="8" l="1"/>
  <c r="B361" i="8"/>
  <c r="A363" i="8" l="1"/>
  <c r="B362" i="8"/>
  <c r="A364" i="8" l="1"/>
  <c r="B363" i="8"/>
  <c r="A365" i="8" l="1"/>
  <c r="B364" i="8"/>
  <c r="A366" i="8" l="1"/>
  <c r="B365" i="8"/>
  <c r="A367" i="8" l="1"/>
  <c r="B366" i="8"/>
  <c r="A368" i="8" l="1"/>
  <c r="B367" i="8"/>
  <c r="A369" i="8" l="1"/>
  <c r="B368" i="8"/>
  <c r="A370" i="8" l="1"/>
  <c r="B369" i="8"/>
  <c r="A371" i="8" l="1"/>
  <c r="B370" i="8"/>
  <c r="A372" i="8" l="1"/>
  <c r="B371" i="8"/>
  <c r="A373" i="8" l="1"/>
  <c r="B372" i="8"/>
  <c r="A374" i="8" l="1"/>
  <c r="B373" i="8"/>
  <c r="A375" i="8" l="1"/>
  <c r="B374" i="8"/>
  <c r="A376" i="8" l="1"/>
  <c r="B375" i="8"/>
  <c r="A377" i="8" l="1"/>
  <c r="B376" i="8"/>
  <c r="A378" i="8" l="1"/>
  <c r="B377" i="8"/>
  <c r="A379" i="8" l="1"/>
  <c r="B378" i="8"/>
  <c r="A380" i="8" l="1"/>
  <c r="B379" i="8"/>
  <c r="A381" i="8" l="1"/>
  <c r="B380" i="8"/>
  <c r="A382" i="8" l="1"/>
  <c r="B381" i="8"/>
  <c r="A383" i="8" l="1"/>
  <c r="B382" i="8"/>
  <c r="A384" i="8" l="1"/>
  <c r="B383" i="8"/>
  <c r="A385" i="8" l="1"/>
  <c r="B384" i="8"/>
  <c r="A386" i="8" l="1"/>
  <c r="B385" i="8"/>
  <c r="A387" i="8" l="1"/>
  <c r="B386" i="8"/>
  <c r="A388" i="8" l="1"/>
  <c r="B387" i="8"/>
  <c r="A389" i="8" l="1"/>
  <c r="B388" i="8"/>
  <c r="A390" i="8" l="1"/>
  <c r="B389" i="8"/>
  <c r="A391" i="8" l="1"/>
  <c r="B390" i="8"/>
  <c r="A392" i="8" l="1"/>
  <c r="B391" i="8"/>
  <c r="A393" i="8" l="1"/>
  <c r="B392" i="8"/>
  <c r="A394" i="8" l="1"/>
  <c r="B393" i="8"/>
  <c r="A395" i="8" l="1"/>
  <c r="B394" i="8"/>
  <c r="A396" i="8" l="1"/>
  <c r="B395" i="8"/>
  <c r="A397" i="8" l="1"/>
  <c r="B396" i="8"/>
  <c r="A398" i="8" l="1"/>
  <c r="B397" i="8"/>
  <c r="A399" i="8" l="1"/>
  <c r="B398" i="8"/>
  <c r="A400" i="8" l="1"/>
  <c r="B399" i="8"/>
  <c r="A401" i="8" l="1"/>
  <c r="B400" i="8"/>
  <c r="A402" i="8" l="1"/>
  <c r="B401" i="8"/>
  <c r="A403" i="8" l="1"/>
  <c r="B402" i="8"/>
  <c r="A404" i="8" l="1"/>
  <c r="B403" i="8"/>
  <c r="A405" i="8" l="1"/>
  <c r="B404" i="8"/>
  <c r="A406" i="8" l="1"/>
  <c r="B405" i="8"/>
  <c r="A407" i="8" l="1"/>
  <c r="B406" i="8"/>
  <c r="A408" i="8" l="1"/>
  <c r="B407" i="8"/>
  <c r="A409" i="8" l="1"/>
  <c r="B408" i="8"/>
  <c r="A410" i="8" l="1"/>
  <c r="B409" i="8"/>
  <c r="A411" i="8" l="1"/>
  <c r="B410" i="8"/>
  <c r="A412" i="8" l="1"/>
  <c r="B411" i="8"/>
  <c r="A413" i="8" l="1"/>
  <c r="B412" i="8"/>
  <c r="A414" i="8" l="1"/>
  <c r="B413" i="8"/>
  <c r="A415" i="8" l="1"/>
  <c r="B414" i="8"/>
  <c r="A416" i="8" l="1"/>
  <c r="B415" i="8"/>
  <c r="A417" i="8" l="1"/>
  <c r="B416" i="8"/>
  <c r="A418" i="8" l="1"/>
  <c r="B417" i="8"/>
  <c r="A419" i="8" l="1"/>
  <c r="B418" i="8"/>
  <c r="A420" i="8" l="1"/>
  <c r="B419" i="8"/>
  <c r="A421" i="8" l="1"/>
  <c r="B420" i="8"/>
  <c r="A422" i="8" l="1"/>
  <c r="B421" i="8"/>
  <c r="A423" i="8" l="1"/>
  <c r="B422" i="8"/>
  <c r="A424" i="8" l="1"/>
  <c r="B423" i="8"/>
  <c r="A425" i="8" l="1"/>
  <c r="B424" i="8"/>
  <c r="A426" i="8" l="1"/>
  <c r="B425" i="8"/>
  <c r="A427" i="8" l="1"/>
  <c r="B426" i="8"/>
  <c r="A428" i="8" l="1"/>
  <c r="B427" i="8"/>
  <c r="A429" i="8" l="1"/>
  <c r="B428" i="8"/>
  <c r="A430" i="8" l="1"/>
  <c r="B429" i="8"/>
  <c r="A431" i="8" l="1"/>
  <c r="B430" i="8"/>
  <c r="A432" i="8" l="1"/>
  <c r="B431" i="8"/>
  <c r="A433" i="8" l="1"/>
  <c r="B432" i="8"/>
  <c r="A434" i="8" l="1"/>
  <c r="B433" i="8"/>
  <c r="A435" i="8" l="1"/>
  <c r="B434" i="8"/>
  <c r="A436" i="8" l="1"/>
  <c r="B435" i="8"/>
  <c r="A437" i="8" l="1"/>
  <c r="B436" i="8"/>
  <c r="A438" i="8" l="1"/>
  <c r="B437" i="8"/>
  <c r="A439" i="8" l="1"/>
  <c r="B438" i="8"/>
  <c r="A440" i="8" l="1"/>
  <c r="B439" i="8"/>
  <c r="A441" i="8" l="1"/>
  <c r="B440" i="8"/>
  <c r="A442" i="8" l="1"/>
  <c r="B441" i="8"/>
  <c r="A443" i="8" l="1"/>
  <c r="B442" i="8"/>
  <c r="A444" i="8" l="1"/>
  <c r="B443" i="8"/>
  <c r="A445" i="8" l="1"/>
  <c r="B444" i="8"/>
  <c r="A446" i="8" l="1"/>
  <c r="B445" i="8"/>
  <c r="A447" i="8" l="1"/>
  <c r="B446" i="8"/>
  <c r="A448" i="8" l="1"/>
  <c r="B447" i="8"/>
  <c r="A449" i="8" l="1"/>
  <c r="B448" i="8"/>
  <c r="A450" i="8" l="1"/>
  <c r="B449" i="8"/>
  <c r="A451" i="8" l="1"/>
  <c r="B450" i="8"/>
  <c r="A452" i="8" l="1"/>
  <c r="B451" i="8"/>
  <c r="A453" i="8" l="1"/>
  <c r="B452" i="8"/>
  <c r="A454" i="8" l="1"/>
  <c r="B453" i="8"/>
  <c r="A455" i="8" l="1"/>
  <c r="B454" i="8"/>
  <c r="A456" i="8" l="1"/>
  <c r="B455" i="8"/>
  <c r="A457" i="8" l="1"/>
  <c r="B456" i="8"/>
  <c r="A458" i="8" l="1"/>
  <c r="B457" i="8"/>
  <c r="A459" i="8" l="1"/>
  <c r="B458" i="8"/>
  <c r="A460" i="8" l="1"/>
  <c r="B459" i="8"/>
  <c r="A461" i="8" l="1"/>
  <c r="B460" i="8"/>
  <c r="A462" i="8" l="1"/>
  <c r="B461" i="8"/>
  <c r="A463" i="8" l="1"/>
  <c r="B462" i="8"/>
  <c r="A464" i="8" l="1"/>
  <c r="B463" i="8"/>
  <c r="A465" i="8" l="1"/>
  <c r="B464" i="8"/>
  <c r="A466" i="8" l="1"/>
  <c r="B465" i="8"/>
  <c r="A467" i="8" l="1"/>
  <c r="B466" i="8"/>
  <c r="A468" i="8" l="1"/>
  <c r="B467" i="8"/>
  <c r="A469" i="8" l="1"/>
  <c r="B468" i="8"/>
  <c r="A470" i="8" l="1"/>
  <c r="B469" i="8"/>
  <c r="A471" i="8" l="1"/>
  <c r="B470" i="8"/>
  <c r="A472" i="8" l="1"/>
  <c r="B471" i="8"/>
  <c r="A473" i="8" l="1"/>
  <c r="B472" i="8"/>
  <c r="A474" i="8" l="1"/>
  <c r="B473" i="8"/>
  <c r="A475" i="8" l="1"/>
  <c r="B474" i="8"/>
  <c r="A476" i="8" l="1"/>
  <c r="B475" i="8"/>
  <c r="A477" i="8" l="1"/>
  <c r="B476" i="8"/>
  <c r="A478" i="8" l="1"/>
  <c r="B477" i="8"/>
  <c r="A479" i="8" l="1"/>
  <c r="B478" i="8"/>
  <c r="A480" i="8" l="1"/>
  <c r="B479" i="8"/>
  <c r="A481" i="8" l="1"/>
  <c r="B480" i="8"/>
  <c r="A482" i="8" l="1"/>
  <c r="B481" i="8"/>
  <c r="A483" i="8" l="1"/>
  <c r="B482" i="8"/>
  <c r="A484" i="8" l="1"/>
  <c r="B483" i="8"/>
  <c r="A485" i="8" l="1"/>
  <c r="B484" i="8"/>
  <c r="A486" i="8" l="1"/>
  <c r="B485" i="8"/>
  <c r="A487" i="8" l="1"/>
  <c r="B486" i="8"/>
  <c r="A488" i="8" l="1"/>
  <c r="B487" i="8"/>
  <c r="A489" i="8" l="1"/>
  <c r="B488" i="8"/>
  <c r="A490" i="8" l="1"/>
  <c r="B489" i="8"/>
  <c r="A491" i="8" l="1"/>
  <c r="B490" i="8"/>
  <c r="A492" i="8" l="1"/>
  <c r="B491" i="8"/>
  <c r="A493" i="8" l="1"/>
  <c r="B492" i="8"/>
  <c r="A494" i="8" l="1"/>
  <c r="B493" i="8"/>
  <c r="A495" i="8" l="1"/>
  <c r="B494" i="8"/>
  <c r="A496" i="8" l="1"/>
  <c r="B495" i="8"/>
  <c r="A497" i="8" l="1"/>
  <c r="B496" i="8"/>
  <c r="A498" i="8" l="1"/>
  <c r="B497" i="8"/>
  <c r="A499" i="8" l="1"/>
  <c r="B498" i="8"/>
  <c r="A500" i="8" l="1"/>
  <c r="B499" i="8"/>
  <c r="A501" i="8" l="1"/>
  <c r="B500" i="8"/>
  <c r="A502" i="8" l="1"/>
  <c r="B501" i="8"/>
  <c r="A503" i="8" l="1"/>
  <c r="B502" i="8"/>
  <c r="A504" i="8" l="1"/>
  <c r="B503" i="8"/>
  <c r="A505" i="8" l="1"/>
  <c r="B504" i="8"/>
  <c r="A506" i="8" l="1"/>
  <c r="B505" i="8"/>
  <c r="A507" i="8" l="1"/>
  <c r="B506" i="8"/>
  <c r="A508" i="8" l="1"/>
  <c r="B507" i="8"/>
  <c r="A509" i="8" l="1"/>
  <c r="B508" i="8"/>
  <c r="A510" i="8" l="1"/>
  <c r="B509" i="8"/>
  <c r="A511" i="8" l="1"/>
  <c r="B510" i="8"/>
  <c r="A512" i="8" l="1"/>
  <c r="B511" i="8"/>
  <c r="A513" i="8" l="1"/>
  <c r="B512" i="8"/>
  <c r="A514" i="8" l="1"/>
  <c r="B513" i="8"/>
  <c r="A515" i="8" l="1"/>
  <c r="B514" i="8"/>
  <c r="A516" i="8" l="1"/>
  <c r="B515" i="8"/>
  <c r="A517" i="8" l="1"/>
  <c r="B516" i="8"/>
  <c r="A518" i="8" l="1"/>
  <c r="B517" i="8"/>
  <c r="A519" i="8" l="1"/>
  <c r="B518" i="8"/>
  <c r="A520" i="8" l="1"/>
  <c r="B519" i="8"/>
  <c r="A521" i="8" l="1"/>
  <c r="B521" i="8" s="1"/>
  <c r="B520" i="8"/>
  <c r="E225" i="13" l="1"/>
  <c r="G225" i="13" s="1"/>
  <c r="E209" i="13"/>
  <c r="G209" i="13" s="1"/>
  <c r="E177" i="13"/>
  <c r="G177" i="13" s="1"/>
  <c r="E160" i="13"/>
  <c r="G160" i="13" s="1"/>
  <c r="E216" i="13"/>
  <c r="G216" i="13" s="1"/>
  <c r="E184" i="13"/>
  <c r="G184" i="13" s="1"/>
  <c r="E123" i="13"/>
  <c r="G123" i="13" s="1"/>
  <c r="E87" i="13"/>
  <c r="G87" i="13" s="1"/>
  <c r="E55" i="13"/>
  <c r="G55" i="13" s="1"/>
  <c r="E120" i="13"/>
  <c r="G120" i="13" s="1"/>
  <c r="E88" i="13"/>
  <c r="G88" i="13" s="1"/>
  <c r="E56" i="13"/>
  <c r="G56" i="13" s="1"/>
  <c r="E39" i="13"/>
  <c r="G39" i="13" s="1"/>
  <c r="E23" i="13"/>
  <c r="G23" i="13" s="1"/>
  <c r="E193" i="13"/>
  <c r="G193" i="13" s="1"/>
  <c r="E168" i="13"/>
  <c r="G168" i="13" s="1"/>
  <c r="E152" i="13"/>
  <c r="G152" i="13" s="1"/>
  <c r="E200" i="13"/>
  <c r="G200" i="13" s="1"/>
  <c r="E143" i="13"/>
  <c r="G143" i="13" s="1"/>
  <c r="E107" i="13"/>
  <c r="G107" i="13" s="1"/>
  <c r="E71" i="13"/>
  <c r="G71" i="13" s="1"/>
  <c r="E136" i="13"/>
  <c r="G136" i="13" s="1"/>
  <c r="E104" i="13"/>
  <c r="G104" i="13" s="1"/>
  <c r="E72" i="13"/>
  <c r="G72" i="13" s="1"/>
  <c r="E47" i="13"/>
  <c r="G47" i="13" s="1"/>
  <c r="E31" i="13"/>
  <c r="G31" i="13" s="1"/>
  <c r="E15" i="13"/>
  <c r="G15" i="13" s="1"/>
  <c r="E239" i="13"/>
  <c r="G239" i="13" s="1"/>
  <c r="D26" i="14"/>
  <c r="F26" i="14" s="1"/>
  <c r="D47" i="14"/>
  <c r="F47" i="14" s="1"/>
  <c r="E21" i="13"/>
  <c r="G21" i="13" s="1"/>
  <c r="E37" i="13"/>
  <c r="G37" i="13" s="1"/>
  <c r="E53" i="13"/>
  <c r="G53" i="13" s="1"/>
  <c r="E84" i="13"/>
  <c r="G84" i="13" s="1"/>
  <c r="E116" i="13"/>
  <c r="G116" i="13" s="1"/>
  <c r="E148" i="13"/>
  <c r="G148" i="13" s="1"/>
  <c r="E83" i="13"/>
  <c r="G83" i="13" s="1"/>
  <c r="E119" i="13"/>
  <c r="G119" i="13" s="1"/>
  <c r="E180" i="13"/>
  <c r="G180" i="13" s="1"/>
  <c r="E212" i="13"/>
  <c r="G212" i="13" s="1"/>
  <c r="E158" i="13"/>
  <c r="G158" i="13" s="1"/>
  <c r="E174" i="13"/>
  <c r="G174" i="13" s="1"/>
  <c r="E205" i="13"/>
  <c r="G205" i="13" s="1"/>
  <c r="E19" i="13"/>
  <c r="G19" i="13" s="1"/>
  <c r="E35" i="13"/>
  <c r="G35" i="13" s="1"/>
  <c r="E51" i="13"/>
  <c r="G51" i="13" s="1"/>
  <c r="E80" i="13"/>
  <c r="G80" i="13" s="1"/>
  <c r="E112" i="13"/>
  <c r="G112" i="13" s="1"/>
  <c r="E144" i="13"/>
  <c r="G144" i="13" s="1"/>
  <c r="E79" i="13"/>
  <c r="G79" i="13" s="1"/>
  <c r="E115" i="13"/>
  <c r="G115" i="13" s="1"/>
  <c r="E176" i="13"/>
  <c r="G176" i="13" s="1"/>
  <c r="E208" i="13"/>
  <c r="G208" i="13" s="1"/>
  <c r="E156" i="13"/>
  <c r="G156" i="13" s="1"/>
  <c r="E172" i="13"/>
  <c r="G172" i="13" s="1"/>
  <c r="E201" i="13"/>
  <c r="G201" i="13" s="1"/>
  <c r="D58" i="14"/>
  <c r="F58" i="14" s="1"/>
  <c r="E238" i="13"/>
  <c r="G238" i="13" s="1"/>
  <c r="D15" i="14"/>
  <c r="F15" i="14" s="1"/>
  <c r="E13" i="13"/>
  <c r="G13" i="13" s="1"/>
  <c r="E29" i="13"/>
  <c r="G29" i="13" s="1"/>
  <c r="E45" i="13"/>
  <c r="G45" i="13" s="1"/>
  <c r="E68" i="13"/>
  <c r="G68" i="13" s="1"/>
  <c r="E100" i="13"/>
  <c r="G100" i="13" s="1"/>
  <c r="E132" i="13"/>
  <c r="G132" i="13" s="1"/>
  <c r="E67" i="13"/>
  <c r="G67" i="13" s="1"/>
  <c r="E103" i="13"/>
  <c r="G103" i="13" s="1"/>
  <c r="E139" i="13"/>
  <c r="G139" i="13" s="1"/>
  <c r="E196" i="13"/>
  <c r="G196" i="13" s="1"/>
  <c r="E228" i="13"/>
  <c r="G228" i="13" s="1"/>
  <c r="E166" i="13"/>
  <c r="G166" i="13" s="1"/>
  <c r="E189" i="13"/>
  <c r="G189" i="13" s="1"/>
  <c r="E221" i="13"/>
  <c r="G221" i="13" s="1"/>
  <c r="E11" i="13"/>
  <c r="G11" i="13" s="1"/>
  <c r="E27" i="13"/>
  <c r="G27" i="13" s="1"/>
  <c r="E43" i="13"/>
  <c r="G43" i="13" s="1"/>
  <c r="E64" i="13"/>
  <c r="G64" i="13" s="1"/>
  <c r="E96" i="13"/>
  <c r="G96" i="13" s="1"/>
  <c r="E128" i="13"/>
  <c r="G128" i="13" s="1"/>
  <c r="E63" i="13"/>
  <c r="G63" i="13" s="1"/>
  <c r="E95" i="13"/>
  <c r="G95" i="13" s="1"/>
  <c r="E131" i="13"/>
  <c r="G131" i="13" s="1"/>
  <c r="E192" i="13"/>
  <c r="G192" i="13" s="1"/>
  <c r="E224" i="13"/>
  <c r="G224" i="13" s="1"/>
  <c r="E164" i="13"/>
  <c r="G164" i="13" s="1"/>
  <c r="E185" i="13"/>
  <c r="G185" i="13" s="1"/>
  <c r="E217" i="13"/>
  <c r="G217" i="13" s="1"/>
  <c r="E197" i="13"/>
  <c r="G197" i="13" s="1"/>
  <c r="E170" i="13"/>
  <c r="G170" i="13" s="1"/>
  <c r="E154" i="13"/>
  <c r="G154" i="13" s="1"/>
  <c r="E204" i="13"/>
  <c r="G204" i="13" s="1"/>
  <c r="E147" i="13"/>
  <c r="G147" i="13" s="1"/>
  <c r="E111" i="13"/>
  <c r="G111" i="13" s="1"/>
  <c r="E75" i="13"/>
  <c r="G75" i="13" s="1"/>
  <c r="E140" i="13"/>
  <c r="G140" i="13" s="1"/>
  <c r="E108" i="13"/>
  <c r="G108" i="13" s="1"/>
  <c r="E76" i="13"/>
  <c r="G76" i="13" s="1"/>
  <c r="E49" i="13"/>
  <c r="G49" i="13" s="1"/>
  <c r="E33" i="13"/>
  <c r="G33" i="13" s="1"/>
  <c r="E17" i="13"/>
  <c r="G17" i="13" s="1"/>
  <c r="E243" i="13"/>
  <c r="G243" i="13" s="1"/>
  <c r="D63" i="14"/>
  <c r="F63" i="14" s="1"/>
  <c r="D42" i="14"/>
  <c r="F42" i="14" s="1"/>
  <c r="D17" i="14"/>
  <c r="F17" i="14" s="1"/>
  <c r="E240" i="13"/>
  <c r="G240" i="13" s="1"/>
  <c r="D60" i="14"/>
  <c r="F60" i="14" s="1"/>
  <c r="E203" i="13"/>
  <c r="G203" i="13" s="1"/>
  <c r="E173" i="13"/>
  <c r="G173" i="13" s="1"/>
  <c r="E157" i="13"/>
  <c r="G157" i="13" s="1"/>
  <c r="E210" i="13"/>
  <c r="G210" i="13" s="1"/>
  <c r="E178" i="13"/>
  <c r="G178" i="13" s="1"/>
  <c r="E121" i="13"/>
  <c r="G121" i="13" s="1"/>
  <c r="E89" i="13"/>
  <c r="G89" i="13" s="1"/>
  <c r="E57" i="13"/>
  <c r="G57" i="13" s="1"/>
  <c r="E122" i="13"/>
  <c r="G122" i="13" s="1"/>
  <c r="E90" i="13"/>
  <c r="G90" i="13" s="1"/>
  <c r="E58" i="13"/>
  <c r="G58" i="13" s="1"/>
  <c r="E40" i="13"/>
  <c r="G40" i="13" s="1"/>
  <c r="E24" i="13"/>
  <c r="G24" i="13" s="1"/>
  <c r="D1" i="14"/>
  <c r="F1" i="14" s="1"/>
  <c r="D65" i="14"/>
  <c r="F65" i="14" s="1"/>
  <c r="D44" i="14"/>
  <c r="F44" i="14" s="1"/>
  <c r="E211" i="13"/>
  <c r="G211" i="13" s="1"/>
  <c r="E179" i="13"/>
  <c r="G179" i="13" s="1"/>
  <c r="E161" i="13"/>
  <c r="G161" i="13" s="1"/>
  <c r="E218" i="13"/>
  <c r="G218" i="13" s="1"/>
  <c r="E186" i="13"/>
  <c r="G186" i="13" s="1"/>
  <c r="E129" i="13"/>
  <c r="G129" i="13" s="1"/>
  <c r="E97" i="13"/>
  <c r="G97" i="13" s="1"/>
  <c r="E65" i="13"/>
  <c r="G65" i="13" s="1"/>
  <c r="E130" i="13"/>
  <c r="G130" i="13" s="1"/>
  <c r="E98" i="13"/>
  <c r="G98" i="13" s="1"/>
  <c r="E66" i="13"/>
  <c r="G66" i="13" s="1"/>
  <c r="E44" i="13"/>
  <c r="G44" i="13" s="1"/>
  <c r="E28" i="13"/>
  <c r="G28" i="13" s="1"/>
  <c r="E12" i="13"/>
  <c r="G12" i="13" s="1"/>
  <c r="D59" i="14"/>
  <c r="F59" i="14" s="1"/>
  <c r="D38" i="14"/>
  <c r="F38" i="14" s="1"/>
  <c r="D37" i="14"/>
  <c r="F37" i="14" s="1"/>
  <c r="D16" i="14"/>
  <c r="F16" i="14" s="1"/>
  <c r="E235" i="13"/>
  <c r="G235" i="13" s="1"/>
  <c r="D55" i="14"/>
  <c r="F55" i="14" s="1"/>
  <c r="D34" i="14"/>
  <c r="F34" i="14" s="1"/>
  <c r="E237" i="13"/>
  <c r="G237" i="13" s="1"/>
  <c r="D57" i="14"/>
  <c r="F57" i="14" s="1"/>
  <c r="D36" i="14"/>
  <c r="F36" i="14" s="1"/>
  <c r="E215" i="13"/>
  <c r="G215" i="13" s="1"/>
  <c r="E183" i="13"/>
  <c r="G183" i="13" s="1"/>
  <c r="E163" i="13"/>
  <c r="G163" i="13" s="1"/>
  <c r="E222" i="13"/>
  <c r="G222" i="13" s="1"/>
  <c r="E190" i="13"/>
  <c r="G190" i="13" s="1"/>
  <c r="E133" i="13"/>
  <c r="G133" i="13" s="1"/>
  <c r="E101" i="13"/>
  <c r="G101" i="13" s="1"/>
  <c r="E69" i="13"/>
  <c r="G69" i="13" s="1"/>
  <c r="E134" i="13"/>
  <c r="G134" i="13" s="1"/>
  <c r="E102" i="13"/>
  <c r="G102" i="13" s="1"/>
  <c r="E70" i="13"/>
  <c r="G70" i="13" s="1"/>
  <c r="E46" i="13"/>
  <c r="G46" i="13" s="1"/>
  <c r="E30" i="13"/>
  <c r="G30" i="13" s="1"/>
  <c r="E14" i="13"/>
  <c r="G14" i="13" s="1"/>
  <c r="D43" i="14"/>
  <c r="F43" i="14" s="1"/>
  <c r="D22" i="14"/>
  <c r="F22" i="14" s="1"/>
  <c r="E233" i="13"/>
  <c r="G233" i="13" s="1"/>
  <c r="D53" i="14"/>
  <c r="F53" i="14" s="1"/>
  <c r="D32" i="14"/>
  <c r="F32" i="14" s="1"/>
  <c r="E213" i="13"/>
  <c r="G213" i="13" s="1"/>
  <c r="E181" i="13"/>
  <c r="G181" i="13" s="1"/>
  <c r="E162" i="13"/>
  <c r="G162" i="13" s="1"/>
  <c r="E220" i="13"/>
  <c r="G220" i="13" s="1"/>
  <c r="E188" i="13"/>
  <c r="G188" i="13" s="1"/>
  <c r="E127" i="13"/>
  <c r="G127" i="13" s="1"/>
  <c r="E91" i="13"/>
  <c r="G91" i="13" s="1"/>
  <c r="E59" i="13"/>
  <c r="G59" i="13" s="1"/>
  <c r="E124" i="13"/>
  <c r="G124" i="13" s="1"/>
  <c r="E92" i="13"/>
  <c r="G92" i="13" s="1"/>
  <c r="E60" i="13"/>
  <c r="G60" i="13" s="1"/>
  <c r="E41" i="13"/>
  <c r="G41" i="13" s="1"/>
  <c r="E25" i="13"/>
  <c r="G25" i="13" s="1"/>
  <c r="E9" i="13"/>
  <c r="G9" i="13" s="1"/>
  <c r="D31" i="14"/>
  <c r="F31" i="14" s="1"/>
  <c r="D10" i="14"/>
  <c r="F10" i="14" s="1"/>
  <c r="E229" i="13"/>
  <c r="G229" i="13" s="1"/>
  <c r="D49" i="14"/>
  <c r="F49" i="14" s="1"/>
  <c r="D28" i="14"/>
  <c r="F28" i="14" s="1"/>
  <c r="E219" i="13"/>
  <c r="G219" i="13" s="1"/>
  <c r="E187" i="13"/>
  <c r="G187" i="13" s="1"/>
  <c r="E165" i="13"/>
  <c r="G165" i="13" s="1"/>
  <c r="E226" i="13"/>
  <c r="G226" i="13" s="1"/>
  <c r="E194" i="13"/>
  <c r="G194" i="13" s="1"/>
  <c r="E137" i="13"/>
  <c r="G137" i="13" s="1"/>
  <c r="E105" i="13"/>
  <c r="G105" i="13" s="1"/>
  <c r="E73" i="13"/>
  <c r="G73" i="13" s="1"/>
  <c r="E138" i="13"/>
  <c r="G138" i="13" s="1"/>
  <c r="E106" i="13"/>
  <c r="G106" i="13" s="1"/>
  <c r="E74" i="13"/>
  <c r="G74" i="13" s="1"/>
  <c r="E48" i="13"/>
  <c r="G48" i="13" s="1"/>
  <c r="E32" i="13"/>
  <c r="G32" i="13" s="1"/>
  <c r="E16" i="13"/>
  <c r="G16" i="13" s="1"/>
  <c r="D33" i="14"/>
  <c r="F33" i="14" s="1"/>
  <c r="D12" i="14"/>
  <c r="F12" i="14" s="1"/>
  <c r="E227" i="13"/>
  <c r="G227" i="13" s="1"/>
  <c r="E195" i="13"/>
  <c r="G195" i="13" s="1"/>
  <c r="E169" i="13"/>
  <c r="G169" i="13" s="1"/>
  <c r="E153" i="13"/>
  <c r="G153" i="13" s="1"/>
  <c r="E202" i="13"/>
  <c r="G202" i="13" s="1"/>
  <c r="E145" i="13"/>
  <c r="G145" i="13" s="1"/>
  <c r="E113" i="13"/>
  <c r="G113" i="13" s="1"/>
  <c r="E81" i="13"/>
  <c r="G81" i="13" s="1"/>
  <c r="E146" i="13"/>
  <c r="G146" i="13" s="1"/>
  <c r="E114" i="13"/>
  <c r="G114" i="13" s="1"/>
  <c r="E82" i="13"/>
  <c r="G82" i="13" s="1"/>
  <c r="E52" i="13"/>
  <c r="G52" i="13" s="1"/>
  <c r="E36" i="13"/>
  <c r="G36" i="13" s="1"/>
  <c r="E20" i="13"/>
  <c r="G20" i="13" s="1"/>
  <c r="D27" i="14"/>
  <c r="F27" i="14" s="1"/>
  <c r="D6" i="14"/>
  <c r="F6" i="14" s="1"/>
  <c r="D5" i="14"/>
  <c r="F5" i="14" s="1"/>
  <c r="D69" i="14"/>
  <c r="F69" i="14" s="1"/>
  <c r="D48" i="14"/>
  <c r="F48" i="14" s="1"/>
  <c r="D23" i="14"/>
  <c r="F23" i="14" s="1"/>
  <c r="D2" i="14"/>
  <c r="F2" i="14" s="1"/>
  <c r="D66" i="14"/>
  <c r="F66" i="14" s="1"/>
  <c r="D25" i="14"/>
  <c r="F25" i="14" s="1"/>
  <c r="D4" i="14"/>
  <c r="F4" i="14" s="1"/>
  <c r="D68" i="14"/>
  <c r="F68" i="14" s="1"/>
  <c r="E199" i="13"/>
  <c r="G199" i="13" s="1"/>
  <c r="E171" i="13"/>
  <c r="G171" i="13" s="1"/>
  <c r="E155" i="13"/>
  <c r="G155" i="13" s="1"/>
  <c r="E206" i="13"/>
  <c r="G206" i="13" s="1"/>
  <c r="E149" i="13"/>
  <c r="G149" i="13" s="1"/>
  <c r="E117" i="13"/>
  <c r="G117" i="13" s="1"/>
  <c r="E85" i="13"/>
  <c r="G85" i="13" s="1"/>
  <c r="E150" i="13"/>
  <c r="G150" i="13" s="1"/>
  <c r="E118" i="13"/>
  <c r="G118" i="13" s="1"/>
  <c r="E86" i="13"/>
  <c r="G86" i="13" s="1"/>
  <c r="E54" i="13"/>
  <c r="G54" i="13" s="1"/>
  <c r="E38" i="13"/>
  <c r="G38" i="13" s="1"/>
  <c r="E22" i="13"/>
  <c r="G22" i="13" s="1"/>
  <c r="D11" i="14"/>
  <c r="F11" i="14" s="1"/>
  <c r="E234" i="13"/>
  <c r="G234" i="13" s="1"/>
  <c r="D54" i="14"/>
  <c r="F54" i="14" s="1"/>
  <c r="D21" i="14"/>
  <c r="F21" i="14" s="1"/>
  <c r="E244" i="13"/>
  <c r="G244" i="13" s="1"/>
  <c r="D64" i="14"/>
  <c r="F64" i="14" s="1"/>
  <c r="E10" i="13"/>
  <c r="G10" i="13" s="1"/>
  <c r="E26" i="13"/>
  <c r="G26" i="13" s="1"/>
  <c r="E42" i="13"/>
  <c r="G42" i="13" s="1"/>
  <c r="E62" i="13"/>
  <c r="G62" i="13" s="1"/>
  <c r="E94" i="13"/>
  <c r="G94" i="13" s="1"/>
  <c r="E126" i="13"/>
  <c r="G126" i="13" s="1"/>
  <c r="E61" i="13"/>
  <c r="G61" i="13" s="1"/>
  <c r="E93" i="13"/>
  <c r="G93" i="13" s="1"/>
  <c r="E125" i="13"/>
  <c r="G125" i="13" s="1"/>
  <c r="E182" i="13"/>
  <c r="G182" i="13" s="1"/>
  <c r="E214" i="13"/>
  <c r="G214" i="13" s="1"/>
  <c r="E159" i="13"/>
  <c r="G159" i="13" s="1"/>
  <c r="E175" i="13"/>
  <c r="G175" i="13" s="1"/>
  <c r="E207" i="13"/>
  <c r="G207" i="13" s="1"/>
  <c r="D52" i="14"/>
  <c r="F52" i="14" s="1"/>
  <c r="E232" i="13"/>
  <c r="G232" i="13" s="1"/>
  <c r="D9" i="14"/>
  <c r="F9" i="14" s="1"/>
  <c r="D18" i="14"/>
  <c r="F18" i="14" s="1"/>
  <c r="D39" i="14"/>
  <c r="F39" i="14" s="1"/>
  <c r="D20" i="14"/>
  <c r="F20" i="14" s="1"/>
  <c r="D50" i="14"/>
  <c r="F50" i="14" s="1"/>
  <c r="E230" i="13"/>
  <c r="G230" i="13" s="1"/>
  <c r="E18" i="13"/>
  <c r="G18" i="13" s="1"/>
  <c r="E34" i="13"/>
  <c r="G34" i="13" s="1"/>
  <c r="E50" i="13"/>
  <c r="G50" i="13" s="1"/>
  <c r="E78" i="13"/>
  <c r="G78" i="13" s="1"/>
  <c r="E110" i="13"/>
  <c r="G110" i="13" s="1"/>
  <c r="E142" i="13"/>
  <c r="G142" i="13" s="1"/>
  <c r="E77" i="13"/>
  <c r="G77" i="13" s="1"/>
  <c r="E109" i="13"/>
  <c r="G109" i="13" s="1"/>
  <c r="E141" i="13"/>
  <c r="G141" i="13" s="1"/>
  <c r="E198" i="13"/>
  <c r="G198" i="13" s="1"/>
  <c r="E151" i="13"/>
  <c r="G151" i="13" s="1"/>
  <c r="E167" i="13"/>
  <c r="G167" i="13" s="1"/>
  <c r="E191" i="13"/>
  <c r="G191" i="13" s="1"/>
  <c r="E223" i="13"/>
  <c r="G223" i="13" s="1"/>
  <c r="D41" i="14"/>
  <c r="F41" i="14" s="1"/>
  <c r="D7" i="14"/>
  <c r="F7" i="14" s="1"/>
  <c r="E231" i="13"/>
  <c r="G231" i="13" s="1"/>
  <c r="D51" i="14"/>
  <c r="F51" i="14" s="1"/>
  <c r="D30" i="14"/>
  <c r="F30" i="14" s="1"/>
  <c r="E241" i="13"/>
  <c r="G241" i="13" s="1"/>
  <c r="D61" i="14"/>
  <c r="F61" i="14" s="1"/>
  <c r="D40" i="14"/>
  <c r="F40" i="14" s="1"/>
  <c r="D35" i="14"/>
  <c r="F35" i="14" s="1"/>
  <c r="D14" i="14"/>
  <c r="F14" i="14" s="1"/>
  <c r="D13" i="14"/>
  <c r="F13" i="14" s="1"/>
  <c r="E236" i="13"/>
  <c r="G236" i="13" s="1"/>
  <c r="D56" i="14"/>
  <c r="F56" i="14" s="1"/>
  <c r="D19" i="14"/>
  <c r="F19" i="14" s="1"/>
  <c r="E242" i="13"/>
  <c r="G242" i="13" s="1"/>
  <c r="D62" i="14"/>
  <c r="F62" i="14" s="1"/>
  <c r="D29" i="14"/>
  <c r="F29" i="14" s="1"/>
  <c r="D8" i="14"/>
  <c r="F8" i="14" s="1"/>
  <c r="D3" i="14"/>
  <c r="F3" i="14" s="1"/>
  <c r="D67" i="14"/>
  <c r="F67" i="14" s="1"/>
  <c r="D46" i="14"/>
  <c r="F46" i="14" s="1"/>
  <c r="D45" i="14"/>
  <c r="F45" i="14" s="1"/>
  <c r="D24" i="14"/>
  <c r="F24" i="14" s="1"/>
</calcChain>
</file>

<file path=xl/sharedStrings.xml><?xml version="1.0" encoding="utf-8"?>
<sst xmlns="http://schemas.openxmlformats.org/spreadsheetml/2006/main" count="2982" uniqueCount="763">
  <si>
    <t>This sheet contains information for how to maintain this workbook.</t>
  </si>
  <si>
    <t>(1) Entering weekly scores</t>
  </si>
  <si>
    <t>All data are entered on the 'Scores-LSB' sheet.</t>
  </si>
  <si>
    <t>Locate the set of three columns associated with the night of play.</t>
  </si>
  <si>
    <t>Key in the number of wins, number of losses, and highest high run for each player who played that night.</t>
  </si>
  <si>
    <t>Depending on your Excel settings, you may need to press the  "F9" to force equations to be re-computed.</t>
  </si>
  <si>
    <t>(2) Refreshing the Standings</t>
  </si>
  <si>
    <t>The 'Playoff Standings' and 'High Run Race' tables run by filter.</t>
  </si>
  <si>
    <t>In 'Playoff Standings' click the "filter" icon for "Points" then select Number Filters -&gt; "Does Not Equal…"</t>
  </si>
  <si>
    <t>Once the list of all players has been established, you may sort.</t>
  </si>
  <si>
    <t>Note: The "Points" formula is: 3*(# of wins) - .5 * (Number of Losses) - 3*(# of Forfeits) + .000001*(Number of Matches Played)</t>
  </si>
  <si>
    <t>Similarly, 'High Run Race' has a filter on "% of Goal": Number Filters -&gt; "Greater Than…"; re-run that filter whenever someone reports their first high run of the session.</t>
  </si>
  <si>
    <t>(3) Miscellany</t>
  </si>
  <si>
    <t>To add a new player, enter the first and last name and initial skill level in the next available row at the bottom of 'Scores-LSB'.</t>
  </si>
  <si>
    <t>Then copy and paste a value from somewhere in Column E into Column E on that row (so that skill levels will be re-computed.)</t>
  </si>
  <si>
    <t>You will notice 'Playoff Standings' has a little area to the right of the "print area" that I used to figure payouts</t>
  </si>
  <si>
    <t>In the past, we try to reserve $10 - $20 from each session to put toward getting a new plaque and other expenses that come up.</t>
  </si>
  <si>
    <t>There is a 'Bracket' table which you can use to figure out the tournament pairings.</t>
  </si>
  <si>
    <t>Below the "print area of that sheet, I use the rand() function to determine the players' order in the brackets.</t>
  </si>
  <si>
    <t>To re-rate a player, simply change the "initial" value on 'Scores-LSB'.  This will automatically change the player's high run goal.</t>
  </si>
  <si>
    <t>At the beginning of each session, change the start date in cell M1.  All other dates will change based on that.</t>
  </si>
  <si>
    <t>(You might need to manually tinker with that if, for instance, a week gets skipped for holiday.)</t>
  </si>
  <si>
    <t>Skill Rating</t>
  </si>
  <si>
    <t>LSB</t>
  </si>
  <si>
    <t>ID</t>
  </si>
  <si>
    <t>Last Name</t>
  </si>
  <si>
    <t>First Name</t>
  </si>
  <si>
    <t>Forfeits</t>
  </si>
  <si>
    <t>Current</t>
  </si>
  <si>
    <t>Initial</t>
  </si>
  <si>
    <t>Delta</t>
  </si>
  <si>
    <t>"Shoreline" Adjustment</t>
  </si>
  <si>
    <t>Wins</t>
  </si>
  <si>
    <t>Losses</t>
  </si>
  <si>
    <t>High Run</t>
  </si>
  <si>
    <t>Points</t>
  </si>
  <si>
    <t>Sharma</t>
  </si>
  <si>
    <t>Anuraag</t>
  </si>
  <si>
    <t>Donoho</t>
  </si>
  <si>
    <t>Johonny</t>
  </si>
  <si>
    <t>Tran-Thien</t>
  </si>
  <si>
    <t>Tan</t>
  </si>
  <si>
    <t>Reddick</t>
  </si>
  <si>
    <t>Michael</t>
  </si>
  <si>
    <t>Fisher</t>
  </si>
  <si>
    <t>Mike</t>
  </si>
  <si>
    <t>Ostrov</t>
  </si>
  <si>
    <t>Steve</t>
  </si>
  <si>
    <t>Wolhar</t>
  </si>
  <si>
    <t>Keith</t>
  </si>
  <si>
    <t>Goodrich</t>
  </si>
  <si>
    <t>Calvin</t>
  </si>
  <si>
    <t>Jayakumar</t>
  </si>
  <si>
    <t>Nandu</t>
  </si>
  <si>
    <t>Robinson</t>
  </si>
  <si>
    <t>C.J.</t>
  </si>
  <si>
    <t>Harada</t>
  </si>
  <si>
    <t>Eric</t>
  </si>
  <si>
    <t>Peterson</t>
  </si>
  <si>
    <t>Boyd</t>
  </si>
  <si>
    <t>Zimmerman</t>
  </si>
  <si>
    <t>Noah</t>
  </si>
  <si>
    <t>Hughey</t>
  </si>
  <si>
    <t>Nick</t>
  </si>
  <si>
    <t>Sarpeshkar</t>
  </si>
  <si>
    <t>Balaji</t>
  </si>
  <si>
    <t>Balogi</t>
  </si>
  <si>
    <t>Alex</t>
  </si>
  <si>
    <t>Forer</t>
  </si>
  <si>
    <t>Dave</t>
  </si>
  <si>
    <t>Virdee</t>
  </si>
  <si>
    <t>Preet</t>
  </si>
  <si>
    <t>Pugh</t>
  </si>
  <si>
    <t>Matt</t>
  </si>
  <si>
    <t>Struck</t>
  </si>
  <si>
    <t>Khan</t>
  </si>
  <si>
    <t>Mohammad</t>
  </si>
  <si>
    <t>Marianetti</t>
  </si>
  <si>
    <t>Noel</t>
  </si>
  <si>
    <t>Kraljevic</t>
  </si>
  <si>
    <t>Tom</t>
  </si>
  <si>
    <t>Marciano</t>
  </si>
  <si>
    <t>Cyndi</t>
  </si>
  <si>
    <t>De los Reyes</t>
  </si>
  <si>
    <t>Dali</t>
  </si>
  <si>
    <t>Smith</t>
  </si>
  <si>
    <t>King</t>
  </si>
  <si>
    <t>Garreth</t>
  </si>
  <si>
    <t>Wu</t>
  </si>
  <si>
    <t>Jonathan</t>
  </si>
  <si>
    <t>Hong</t>
  </si>
  <si>
    <t>Vincent</t>
  </si>
  <si>
    <t>Dorfman</t>
  </si>
  <si>
    <t>Howard</t>
  </si>
  <si>
    <t>Sanders</t>
  </si>
  <si>
    <t>Kee</t>
  </si>
  <si>
    <t>Bruce</t>
  </si>
  <si>
    <t>Mark</t>
  </si>
  <si>
    <t>Cynthia</t>
  </si>
  <si>
    <t>Fraguglia</t>
  </si>
  <si>
    <t>David</t>
  </si>
  <si>
    <t>Lavie</t>
  </si>
  <si>
    <t>Sam</t>
  </si>
  <si>
    <t>Clark</t>
  </si>
  <si>
    <t>Ben</t>
  </si>
  <si>
    <t>Wilson</t>
  </si>
  <si>
    <t>Earl</t>
  </si>
  <si>
    <t>Godwin</t>
  </si>
  <si>
    <t>Steven</t>
  </si>
  <si>
    <t>Wong</t>
  </si>
  <si>
    <t>Hoskovac</t>
  </si>
  <si>
    <t>Burdick</t>
  </si>
  <si>
    <t>Amy</t>
  </si>
  <si>
    <t>Weil</t>
  </si>
  <si>
    <t>Brian</t>
  </si>
  <si>
    <t>Narayanan</t>
  </si>
  <si>
    <t>Dileepan</t>
  </si>
  <si>
    <t>Lagore</t>
  </si>
  <si>
    <t>Jason</t>
  </si>
  <si>
    <t>Vaddi</t>
  </si>
  <si>
    <t>Sreedhar</t>
  </si>
  <si>
    <t>Kolhe</t>
  </si>
  <si>
    <t>Ashwin</t>
  </si>
  <si>
    <t>Udrea</t>
  </si>
  <si>
    <t>Horia</t>
  </si>
  <si>
    <t>Bunga</t>
  </si>
  <si>
    <t>Sid</t>
  </si>
  <si>
    <t>Bachoo</t>
  </si>
  <si>
    <t>Beverly</t>
  </si>
  <si>
    <t>Johnson</t>
  </si>
  <si>
    <t>John</t>
  </si>
  <si>
    <t>Hagen</t>
  </si>
  <si>
    <t>Bob</t>
  </si>
  <si>
    <t>Matsumoto</t>
  </si>
  <si>
    <t>Jane</t>
  </si>
  <si>
    <t>Spencer</t>
  </si>
  <si>
    <t>Leung</t>
  </si>
  <si>
    <t>Tim</t>
  </si>
  <si>
    <t>Weinstin</t>
  </si>
  <si>
    <t>Cary</t>
  </si>
  <si>
    <t>Davis</t>
  </si>
  <si>
    <t>Staub</t>
  </si>
  <si>
    <t>Craig</t>
  </si>
  <si>
    <t>Semilla</t>
  </si>
  <si>
    <t>Adonis</t>
  </si>
  <si>
    <t>Brunemeier</t>
  </si>
  <si>
    <t>Baboo</t>
  </si>
  <si>
    <t>Divij</t>
  </si>
  <si>
    <t>Kumar</t>
  </si>
  <si>
    <t>Praveen</t>
  </si>
  <si>
    <t>Gonzalez</t>
  </si>
  <si>
    <t>Sergio</t>
  </si>
  <si>
    <t>Bowen</t>
  </si>
  <si>
    <t>Stuart</t>
  </si>
  <si>
    <t>Lange</t>
  </si>
  <si>
    <t>Rick</t>
  </si>
  <si>
    <t>Nabi</t>
  </si>
  <si>
    <t>Abdul</t>
  </si>
  <si>
    <t>Birthelmer</t>
  </si>
  <si>
    <t>Marcel</t>
  </si>
  <si>
    <t>Hodgson</t>
  </si>
  <si>
    <t>Simon</t>
  </si>
  <si>
    <t>Riaz</t>
  </si>
  <si>
    <t>Mosburg</t>
  </si>
  <si>
    <t>Jim</t>
  </si>
  <si>
    <t>Pham</t>
  </si>
  <si>
    <t>Lacanlale</t>
  </si>
  <si>
    <t>JR</t>
  </si>
  <si>
    <t>Lee</t>
  </si>
  <si>
    <t>James</t>
  </si>
  <si>
    <t>Rodriguez</t>
  </si>
  <si>
    <t>Balachandran</t>
  </si>
  <si>
    <t>Srivats</t>
  </si>
  <si>
    <t>Babb</t>
  </si>
  <si>
    <t>Jaime</t>
  </si>
  <si>
    <t>Sand</t>
  </si>
  <si>
    <t>Allan</t>
  </si>
  <si>
    <t>Davidson</t>
  </si>
  <si>
    <t>Rajendran</t>
  </si>
  <si>
    <t>Kiran</t>
  </si>
  <si>
    <t>Martin</t>
  </si>
  <si>
    <t>Kolesnik</t>
  </si>
  <si>
    <t>Andrei</t>
  </si>
  <si>
    <t>Cepeda</t>
  </si>
  <si>
    <t>Gilbert</t>
  </si>
  <si>
    <t>Colleen</t>
  </si>
  <si>
    <t>Fridlib</t>
  </si>
  <si>
    <t>Leon</t>
  </si>
  <si>
    <t>Khytrykh</t>
  </si>
  <si>
    <t>Eduard</t>
  </si>
  <si>
    <t>Aluri</t>
  </si>
  <si>
    <t>Sunil</t>
  </si>
  <si>
    <t>Ni</t>
  </si>
  <si>
    <t>Wei</t>
  </si>
  <si>
    <t>Sridhar</t>
  </si>
  <si>
    <t>Jaidev</t>
  </si>
  <si>
    <t>Jewett</t>
  </si>
  <si>
    <t>Sreeramoju</t>
  </si>
  <si>
    <t>Askshay</t>
  </si>
  <si>
    <t>Orbe</t>
  </si>
  <si>
    <t>Andrew</t>
  </si>
  <si>
    <t>Hoffman</t>
  </si>
  <si>
    <t>Lenny</t>
  </si>
  <si>
    <t>Moskalik</t>
  </si>
  <si>
    <t>Scott</t>
  </si>
  <si>
    <t>Altieri</t>
  </si>
  <si>
    <t>Benjamin</t>
  </si>
  <si>
    <t>Baughman</t>
  </si>
  <si>
    <t>Pete</t>
  </si>
  <si>
    <t>Mehta</t>
  </si>
  <si>
    <t>Shomit</t>
  </si>
  <si>
    <t>Mudhaliar</t>
  </si>
  <si>
    <t>Venkat</t>
  </si>
  <si>
    <t>Aranguren</t>
  </si>
  <si>
    <t>Cain</t>
  </si>
  <si>
    <t>Dan</t>
  </si>
  <si>
    <t>Josset</t>
  </si>
  <si>
    <t>Gabriel</t>
  </si>
  <si>
    <t>Nguyen</t>
  </si>
  <si>
    <t>Han</t>
  </si>
  <si>
    <t>McNamara</t>
  </si>
  <si>
    <t>Peter</t>
  </si>
  <si>
    <t>Kim</t>
  </si>
  <si>
    <t>Daniel</t>
  </si>
  <si>
    <t>Armijo</t>
  </si>
  <si>
    <t>Garmin</t>
  </si>
  <si>
    <t>Dale</t>
  </si>
  <si>
    <t>Yun</t>
  </si>
  <si>
    <t>Michelle</t>
  </si>
  <si>
    <t>Pugsley</t>
  </si>
  <si>
    <t>Leann</t>
  </si>
  <si>
    <t>Merrill</t>
  </si>
  <si>
    <t>Lewis</t>
  </si>
  <si>
    <t>Steiner</t>
  </si>
  <si>
    <t>Linnen</t>
  </si>
  <si>
    <t>Chris</t>
  </si>
  <si>
    <t>Lin</t>
  </si>
  <si>
    <t>Henry</t>
  </si>
  <si>
    <t>Li</t>
  </si>
  <si>
    <t>Andy</t>
  </si>
  <si>
    <t>Samdraw</t>
  </si>
  <si>
    <t>Richard</t>
  </si>
  <si>
    <t>Swanson</t>
  </si>
  <si>
    <t>Sheldon</t>
  </si>
  <si>
    <t>Helenck</t>
  </si>
  <si>
    <t>Padmanabhan</t>
  </si>
  <si>
    <t>Karthik</t>
  </si>
  <si>
    <t>Tayal</t>
  </si>
  <si>
    <t>Nikhil</t>
  </si>
  <si>
    <t>O'Hara</t>
  </si>
  <si>
    <t>Paruatheneni</t>
  </si>
  <si>
    <t>Rajesh</t>
  </si>
  <si>
    <t>Doghi</t>
  </si>
  <si>
    <t>Mary</t>
  </si>
  <si>
    <t>Ramanov</t>
  </si>
  <si>
    <t>Totals</t>
  </si>
  <si>
    <t>Last</t>
  </si>
  <si>
    <t>First</t>
  </si>
  <si>
    <t>Current Handicap</t>
  </si>
  <si>
    <t>Initial Handicap</t>
  </si>
  <si>
    <t>Season High Run</t>
  </si>
  <si>
    <t>Run Goal</t>
  </si>
  <si>
    <t>% of Goal</t>
  </si>
  <si>
    <t>Session High Run</t>
  </si>
  <si>
    <t>Session Revenue</t>
  </si>
  <si>
    <t>Session 2nd High Run</t>
  </si>
  <si>
    <t>Playoff 5th Place</t>
  </si>
  <si>
    <t>Carryover (Trophy Fund)</t>
  </si>
  <si>
    <t>Session 3rd High Run</t>
  </si>
  <si>
    <t>Playoff 3rd Place</t>
  </si>
  <si>
    <t>Kitty</t>
  </si>
  <si>
    <t>Session 4th High Run</t>
  </si>
  <si>
    <t>Playoff 2nd Place</t>
  </si>
  <si>
    <t>Next Session Carryover ($165)</t>
  </si>
  <si>
    <t>Playoff High Run</t>
  </si>
  <si>
    <t>Playoff 1st Place</t>
  </si>
  <si>
    <t>Payout Expenses</t>
  </si>
  <si>
    <t>Equal Offense subsidy</t>
  </si>
  <si>
    <t>Carryover to Next Session ($100)</t>
  </si>
  <si>
    <t>50</t>
  </si>
  <si>
    <t>60</t>
  </si>
  <si>
    <t>70</t>
  </si>
  <si>
    <t>80</t>
  </si>
  <si>
    <t>90</t>
  </si>
  <si>
    <t>100</t>
  </si>
  <si>
    <t>110</t>
  </si>
  <si>
    <t>120</t>
  </si>
  <si>
    <t>130</t>
  </si>
  <si>
    <t>140</t>
  </si>
  <si>
    <t>1.)</t>
  </si>
  <si>
    <t>Loser 5th ($50)</t>
  </si>
  <si>
    <t>2.)</t>
  </si>
  <si>
    <t>Loser 3rd ($100)</t>
  </si>
  <si>
    <t>3.)</t>
  </si>
  <si>
    <t>4.)</t>
  </si>
  <si>
    <t>Loser 2nd ($150)</t>
  </si>
  <si>
    <t>Champion ($300)</t>
  </si>
  <si>
    <t>5.)</t>
  </si>
  <si>
    <t>6.)</t>
  </si>
  <si>
    <t>7.)</t>
  </si>
  <si>
    <t>8.)</t>
  </si>
  <si>
    <t>1st Season High Run ($80)</t>
  </si>
  <si>
    <t>2nd Season High Run ($40)</t>
  </si>
  <si>
    <t>1st Playoffs High Run ($30)</t>
  </si>
  <si>
    <t>Changa</t>
  </si>
  <si>
    <t>Mike F.</t>
  </si>
  <si>
    <t>Stott</t>
  </si>
  <si>
    <t>Ash</t>
  </si>
  <si>
    <t>Handicap</t>
  </si>
  <si>
    <t>Goal</t>
  </si>
  <si>
    <t>Email address</t>
  </si>
  <si>
    <t>Phone Number</t>
  </si>
  <si>
    <t>Rating</t>
  </si>
  <si>
    <t>Notes</t>
  </si>
  <si>
    <t>Abelera</t>
  </si>
  <si>
    <t>x</t>
  </si>
  <si>
    <t>Abellera</t>
  </si>
  <si>
    <t>Ed</t>
  </si>
  <si>
    <t>Abshire</t>
  </si>
  <si>
    <t>Gary</t>
  </si>
  <si>
    <t>Alcala</t>
  </si>
  <si>
    <t>Javier</t>
  </si>
  <si>
    <t>Alexandre</t>
  </si>
  <si>
    <t>Dante</t>
  </si>
  <si>
    <t>Algar</t>
  </si>
  <si>
    <t>Kevin</t>
  </si>
  <si>
    <t>Alicea</t>
  </si>
  <si>
    <t>Norm</t>
  </si>
  <si>
    <t>Ammerman</t>
  </si>
  <si>
    <t>Ang</t>
  </si>
  <si>
    <t>Somala</t>
  </si>
  <si>
    <t>Arcadi</t>
  </si>
  <si>
    <t>Larry</t>
  </si>
  <si>
    <t>Jamie</t>
  </si>
  <si>
    <t>bumped up 10 pts on 2-21-11</t>
  </si>
  <si>
    <t>bachoo</t>
  </si>
  <si>
    <t>Baker</t>
  </si>
  <si>
    <t>Darrell</t>
  </si>
  <si>
    <t>Ballard</t>
  </si>
  <si>
    <t>Aisha</t>
  </si>
  <si>
    <t>bumped from 582 to 630 on 5/25/10</t>
  </si>
  <si>
    <t>Banting</t>
  </si>
  <si>
    <t>Baradel</t>
  </si>
  <si>
    <t>Luca</t>
  </si>
  <si>
    <t>Barlow</t>
  </si>
  <si>
    <t>Baumgaetner</t>
  </si>
  <si>
    <t>Roman</t>
  </si>
  <si>
    <t>Bettencourt</t>
  </si>
  <si>
    <t>Russ</t>
  </si>
  <si>
    <t>Birthlmer</t>
  </si>
  <si>
    <t>Blanck</t>
  </si>
  <si>
    <t>Oliver</t>
  </si>
  <si>
    <t>Moved back to Germany</t>
  </si>
  <si>
    <t>Bordon</t>
  </si>
  <si>
    <t>Daryl</t>
  </si>
  <si>
    <t>Borello</t>
  </si>
  <si>
    <t>Ernie</t>
  </si>
  <si>
    <t>Bramwell</t>
  </si>
  <si>
    <t>Paul</t>
  </si>
  <si>
    <t>Brokaw</t>
  </si>
  <si>
    <t>Brommeland</t>
  </si>
  <si>
    <t>Bunkley</t>
  </si>
  <si>
    <t>Thomas</t>
  </si>
  <si>
    <t>Burgoyne</t>
  </si>
  <si>
    <t>William</t>
  </si>
  <si>
    <t>Butterworth</t>
  </si>
  <si>
    <t>Capp</t>
  </si>
  <si>
    <t>Chase</t>
  </si>
  <si>
    <t>Alan</t>
  </si>
  <si>
    <t>Chen</t>
  </si>
  <si>
    <t>Cherkassky</t>
  </si>
  <si>
    <t>Chin</t>
  </si>
  <si>
    <t>Mili</t>
  </si>
  <si>
    <t>Chiu</t>
  </si>
  <si>
    <t>Powen</t>
  </si>
  <si>
    <t>Chong</t>
  </si>
  <si>
    <t>Birdy</t>
  </si>
  <si>
    <t>Christensen</t>
  </si>
  <si>
    <t>Chuang</t>
  </si>
  <si>
    <t>Chung</t>
  </si>
  <si>
    <t>Bill</t>
  </si>
  <si>
    <t>Clay</t>
  </si>
  <si>
    <t>Roy</t>
  </si>
  <si>
    <t>Coleman</t>
  </si>
  <si>
    <t>Doug</t>
  </si>
  <si>
    <t>Connolly</t>
  </si>
  <si>
    <t>Copp</t>
  </si>
  <si>
    <t>Charelie</t>
  </si>
  <si>
    <t>Corpuz</t>
  </si>
  <si>
    <t>Jospeh</t>
  </si>
  <si>
    <t>Cyr</t>
  </si>
  <si>
    <t>Danella</t>
  </si>
  <si>
    <t>De Moss</t>
  </si>
  <si>
    <t>Arden</t>
  </si>
  <si>
    <t>Deffley</t>
  </si>
  <si>
    <t>Evan</t>
  </si>
  <si>
    <t>DimacchiaJ</t>
  </si>
  <si>
    <t>Justin</t>
  </si>
  <si>
    <t>DimacchiaT</t>
  </si>
  <si>
    <t>Downey</t>
  </si>
  <si>
    <t>Downs</t>
  </si>
  <si>
    <t>Edman</t>
  </si>
  <si>
    <t>Jeff</t>
  </si>
  <si>
    <t>Esmeyer</t>
  </si>
  <si>
    <t>Ereso</t>
  </si>
  <si>
    <t>Maryanne</t>
  </si>
  <si>
    <t>Espinoza</t>
  </si>
  <si>
    <t>Evans</t>
  </si>
  <si>
    <t>Corey</t>
  </si>
  <si>
    <t>Feldman</t>
  </si>
  <si>
    <t>Feller</t>
  </si>
  <si>
    <t>Flowers</t>
  </si>
  <si>
    <t>Foster</t>
  </si>
  <si>
    <t>Michele</t>
  </si>
  <si>
    <t>Fullerton</t>
  </si>
  <si>
    <t>Tamie</t>
  </si>
  <si>
    <t>Garman</t>
  </si>
  <si>
    <t>Garton</t>
  </si>
  <si>
    <t>Randy R.</t>
  </si>
  <si>
    <t>Gaudin</t>
  </si>
  <si>
    <t>Geidmanis</t>
  </si>
  <si>
    <t>Dainis</t>
  </si>
  <si>
    <t>Gerkey</t>
  </si>
  <si>
    <t>Jesse</t>
  </si>
  <si>
    <t>Marvin</t>
  </si>
  <si>
    <t>Ginsburg</t>
  </si>
  <si>
    <t>Gonzales</t>
  </si>
  <si>
    <t>Guilford</t>
  </si>
  <si>
    <t>Gustafson</t>
  </si>
  <si>
    <t>HamiltonB</t>
  </si>
  <si>
    <t>HamiltonT</t>
  </si>
  <si>
    <t>Terri</t>
  </si>
  <si>
    <t>Hardage</t>
  </si>
  <si>
    <t>Jerry</t>
  </si>
  <si>
    <t>Harley</t>
  </si>
  <si>
    <t>Harrouff</t>
  </si>
  <si>
    <t>Greg</t>
  </si>
  <si>
    <t>Helms</t>
  </si>
  <si>
    <t>Hennington</t>
  </si>
  <si>
    <t>Kaylan</t>
  </si>
  <si>
    <t>Hinds</t>
  </si>
  <si>
    <t>Lynda</t>
  </si>
  <si>
    <t>Hinnant</t>
  </si>
  <si>
    <t>Hinnawi</t>
  </si>
  <si>
    <t>Hoke</t>
  </si>
  <si>
    <t>Rackham</t>
  </si>
  <si>
    <t>Hollerup</t>
  </si>
  <si>
    <t>Horton</t>
  </si>
  <si>
    <t>Hoskavec</t>
  </si>
  <si>
    <t>Ellie</t>
  </si>
  <si>
    <t>bumped up 10 pts 6/28/10</t>
  </si>
  <si>
    <t>Itow</t>
  </si>
  <si>
    <t>Chet</t>
  </si>
  <si>
    <t>Jensen</t>
  </si>
  <si>
    <t>Rob</t>
  </si>
  <si>
    <t>Justice</t>
  </si>
  <si>
    <t>Hayden</t>
  </si>
  <si>
    <t>Klein</t>
  </si>
  <si>
    <t>Koltun</t>
  </si>
  <si>
    <t>Kotnana</t>
  </si>
  <si>
    <t>Krishna</t>
  </si>
  <si>
    <t>Krengel</t>
  </si>
  <si>
    <t>Kuerner</t>
  </si>
  <si>
    <t>Kurasaki</t>
  </si>
  <si>
    <t>Lafferty</t>
  </si>
  <si>
    <t>Kathy</t>
  </si>
  <si>
    <t>Lamb</t>
  </si>
  <si>
    <t>Glenn</t>
  </si>
  <si>
    <t>Laverone</t>
  </si>
  <si>
    <t>Lea</t>
  </si>
  <si>
    <t>James</t>
  </si>
  <si>
    <t>Ivan</t>
  </si>
  <si>
    <t>Lencioni</t>
  </si>
  <si>
    <t>Leo</t>
  </si>
  <si>
    <t>Levy</t>
  </si>
  <si>
    <t>Lily</t>
  </si>
  <si>
    <t>Ryan</t>
  </si>
  <si>
    <t>Lioe</t>
  </si>
  <si>
    <t>Wembly</t>
  </si>
  <si>
    <t>Lodge</t>
  </si>
  <si>
    <t>Aaron</t>
  </si>
  <si>
    <t>Ludlow</t>
  </si>
  <si>
    <t>Roger</t>
  </si>
  <si>
    <t>Macleod</t>
  </si>
  <si>
    <t>Mai</t>
  </si>
  <si>
    <t>Malba</t>
  </si>
  <si>
    <t>Vince</t>
  </si>
  <si>
    <t>requested email removed from distribution list 6-15-10</t>
  </si>
  <si>
    <t>Manalang</t>
  </si>
  <si>
    <t>Eugene</t>
  </si>
  <si>
    <t>Maninha</t>
  </si>
  <si>
    <t>Tony</t>
  </si>
  <si>
    <t>Mattinger</t>
  </si>
  <si>
    <t>Mattingly</t>
  </si>
  <si>
    <t>bumped up 10 pts on 6/1/10</t>
  </si>
  <si>
    <t>Mattingly JR</t>
  </si>
  <si>
    <t>Scotty</t>
  </si>
  <si>
    <t>McClain</t>
  </si>
  <si>
    <t>Joe</t>
  </si>
  <si>
    <t>McClenahan</t>
  </si>
  <si>
    <t>McCoy</t>
  </si>
  <si>
    <t>McCullough</t>
  </si>
  <si>
    <t>McKnight</t>
  </si>
  <si>
    <t>Don</t>
  </si>
  <si>
    <t>McMahon</t>
  </si>
  <si>
    <t>Mendez</t>
  </si>
  <si>
    <t>Menniti</t>
  </si>
  <si>
    <t>Mero</t>
  </si>
  <si>
    <t>Meyers</t>
  </si>
  <si>
    <t>Ethen</t>
  </si>
  <si>
    <t>Mikhailov</t>
  </si>
  <si>
    <t>Miller</t>
  </si>
  <si>
    <t>Min</t>
  </si>
  <si>
    <t>Modine</t>
  </si>
  <si>
    <t>Errol</t>
  </si>
  <si>
    <t>Montiel</t>
  </si>
  <si>
    <t>Omar</t>
  </si>
  <si>
    <t>Morin</t>
  </si>
  <si>
    <t>Philippe</t>
  </si>
  <si>
    <t>Mossburg</t>
  </si>
  <si>
    <t>Murphy</t>
  </si>
  <si>
    <t>Nakaji</t>
  </si>
  <si>
    <t>Nakamura</t>
  </si>
  <si>
    <t>Neil</t>
  </si>
  <si>
    <t>Nasiri</t>
  </si>
  <si>
    <t>Qurram</t>
  </si>
  <si>
    <t>requested email removed from distribution list 2-21-11</t>
  </si>
  <si>
    <t>Neiss</t>
  </si>
  <si>
    <t>Neves</t>
  </si>
  <si>
    <t>Newman</t>
  </si>
  <si>
    <t>Ng</t>
  </si>
  <si>
    <t>Shirley</t>
  </si>
  <si>
    <t>Nickey</t>
  </si>
  <si>
    <t>requested email removed from distribution list 4-11-11</t>
  </si>
  <si>
    <t>Nickila</t>
  </si>
  <si>
    <t>Oderlinde</t>
  </si>
  <si>
    <t>Beth</t>
  </si>
  <si>
    <t>Okonavic</t>
  </si>
  <si>
    <t>Willis</t>
  </si>
  <si>
    <t>Ow</t>
  </si>
  <si>
    <t>Pearson</t>
  </si>
  <si>
    <t>Charlie</t>
  </si>
  <si>
    <t>Perna</t>
  </si>
  <si>
    <t>Derek</t>
  </si>
  <si>
    <t>PerusaG</t>
  </si>
  <si>
    <t>Gil</t>
  </si>
  <si>
    <t>PerusaM</t>
  </si>
  <si>
    <t>Bumped to 555 on 6/1/10</t>
  </si>
  <si>
    <t>Phillips</t>
  </si>
  <si>
    <t>Piojo</t>
  </si>
  <si>
    <t>Ray</t>
  </si>
  <si>
    <t>Plews</t>
  </si>
  <si>
    <t>Polumati</t>
  </si>
  <si>
    <t>Chaitanya</t>
  </si>
  <si>
    <t>Pratt</t>
  </si>
  <si>
    <t>Quilapio</t>
  </si>
  <si>
    <t>Chuck</t>
  </si>
  <si>
    <t>Racheria</t>
  </si>
  <si>
    <t>Kishore</t>
  </si>
  <si>
    <t>Raghavan</t>
  </si>
  <si>
    <t>Aparajit</t>
  </si>
  <si>
    <t>Raven</t>
  </si>
  <si>
    <t>Max</t>
  </si>
  <si>
    <t>Reyes</t>
  </si>
  <si>
    <t>Dali Delos</t>
  </si>
  <si>
    <t>Robson</t>
  </si>
  <si>
    <t>Ric</t>
  </si>
  <si>
    <t>Roth</t>
  </si>
  <si>
    <t>Wayne</t>
  </si>
  <si>
    <t>Rousseau</t>
  </si>
  <si>
    <t>Joshua</t>
  </si>
  <si>
    <t>Runyon</t>
  </si>
  <si>
    <t>Sabado</t>
  </si>
  <si>
    <t>Lorenzo</t>
  </si>
  <si>
    <t>Salkow</t>
  </si>
  <si>
    <t>Sanchez</t>
  </si>
  <si>
    <t>Joseph</t>
  </si>
  <si>
    <t>Saphire</t>
  </si>
  <si>
    <t>Diana</t>
  </si>
  <si>
    <t>Schellinger</t>
  </si>
  <si>
    <t>Adam</t>
  </si>
  <si>
    <t>Schilens</t>
  </si>
  <si>
    <t>Schoof</t>
  </si>
  <si>
    <t>Ron</t>
  </si>
  <si>
    <t>Sekar</t>
  </si>
  <si>
    <t>Sarat</t>
  </si>
  <si>
    <t>Shannon</t>
  </si>
  <si>
    <t>bumped down 30pts on 5-25-10:  bumped up 20pts on 7-20-10</t>
  </si>
  <si>
    <t>Shen</t>
  </si>
  <si>
    <t>Peggy</t>
  </si>
  <si>
    <t>SheltonD</t>
  </si>
  <si>
    <t>SheltonM</t>
  </si>
  <si>
    <t>Spielman</t>
  </si>
  <si>
    <t>Spilman</t>
  </si>
  <si>
    <t>Stanger</t>
  </si>
  <si>
    <t>Virgil</t>
  </si>
  <si>
    <t>bumped up to a 500 7-19-11</t>
  </si>
  <si>
    <t>Stubblefield</t>
  </si>
  <si>
    <t>Alfred</t>
  </si>
  <si>
    <t>Syed</t>
  </si>
  <si>
    <t>Ajaz</t>
  </si>
  <si>
    <t>Szafransky</t>
  </si>
  <si>
    <t>T**ollert</t>
  </si>
  <si>
    <t>Tanaka</t>
  </si>
  <si>
    <t>Brent</t>
  </si>
  <si>
    <t>Thayer</t>
  </si>
  <si>
    <t>requested email removed from distribution list 8-2-10</t>
  </si>
  <si>
    <t>Tosyali</t>
  </si>
  <si>
    <t>Nedim</t>
  </si>
  <si>
    <t>Tran</t>
  </si>
  <si>
    <t>Tiffiny</t>
  </si>
  <si>
    <t>Urrutia</t>
  </si>
  <si>
    <t>Ricky</t>
  </si>
  <si>
    <t>Valenzuela</t>
  </si>
  <si>
    <t>Vanaparthy</t>
  </si>
  <si>
    <t>Vamsee</t>
  </si>
  <si>
    <t>van Fredenberg</t>
  </si>
  <si>
    <t>VanGeffen</t>
  </si>
  <si>
    <t>Veglia</t>
  </si>
  <si>
    <t>Vidal</t>
  </si>
  <si>
    <t>Diego</t>
  </si>
  <si>
    <t>Walker</t>
  </si>
  <si>
    <t>Wallick</t>
  </si>
  <si>
    <t>Wang</t>
  </si>
  <si>
    <t>Watkins</t>
  </si>
  <si>
    <t>Weber</t>
  </si>
  <si>
    <t>Pat</t>
  </si>
  <si>
    <t>Weinstein</t>
  </si>
  <si>
    <t>Weng</t>
  </si>
  <si>
    <t>Reyhong</t>
  </si>
  <si>
    <t>Whaley</t>
  </si>
  <si>
    <t>Whitehorse</t>
  </si>
  <si>
    <t>Jennifer</t>
  </si>
  <si>
    <t>Wingo</t>
  </si>
  <si>
    <t>Tod</t>
  </si>
  <si>
    <t>Bumped Down 10 pts 7-19-11</t>
  </si>
  <si>
    <t>Bumped up to 700 start of Fall Session 2010</t>
  </si>
  <si>
    <t>Woodruff</t>
  </si>
  <si>
    <t>Jonathan</t>
  </si>
  <si>
    <t>George</t>
  </si>
  <si>
    <t>Y</t>
  </si>
  <si>
    <t>Yuji</t>
  </si>
  <si>
    <t>Yaomin</t>
  </si>
  <si>
    <t>Yelland</t>
  </si>
  <si>
    <t>Yim</t>
  </si>
  <si>
    <t>Alvin</t>
  </si>
  <si>
    <t>Yip</t>
  </si>
  <si>
    <t>Edgar</t>
  </si>
  <si>
    <t>Zeledon</t>
  </si>
  <si>
    <t>Darwin</t>
  </si>
  <si>
    <t>Zhang</t>
  </si>
  <si>
    <t>Zolotarev</t>
  </si>
  <si>
    <t>Sergey</t>
  </si>
  <si>
    <t>Bumped up 10 pts 6/28/10: bumped up 15 pts on 7-20-10</t>
  </si>
  <si>
    <t>14.1 Straight Pool Score Sheet</t>
  </si>
  <si>
    <t>Date:    ______________________</t>
  </si>
  <si>
    <t>Matches</t>
  </si>
  <si>
    <t>Initial Race</t>
  </si>
  <si>
    <t>End Score</t>
  </si>
  <si>
    <t>Paid</t>
  </si>
  <si>
    <t>9.)</t>
  </si>
  <si>
    <t>Player</t>
  </si>
  <si>
    <t>** from bottom to top**</t>
  </si>
  <si>
    <t/>
  </si>
  <si>
    <t>720</t>
  </si>
  <si>
    <t>718</t>
  </si>
  <si>
    <t>533</t>
  </si>
  <si>
    <t>645</t>
  </si>
  <si>
    <t>778</t>
  </si>
  <si>
    <t>658</t>
  </si>
  <si>
    <t>590</t>
  </si>
  <si>
    <t>733</t>
  </si>
  <si>
    <t>727</t>
  </si>
  <si>
    <t>569</t>
  </si>
  <si>
    <t>522</t>
  </si>
  <si>
    <t>598</t>
  </si>
  <si>
    <t>565</t>
  </si>
  <si>
    <t>670</t>
  </si>
  <si>
    <t>578</t>
  </si>
  <si>
    <t>580</t>
  </si>
  <si>
    <t>643</t>
  </si>
  <si>
    <t>659</t>
  </si>
  <si>
    <t>626</t>
  </si>
  <si>
    <t>491</t>
  </si>
  <si>
    <t>703</t>
  </si>
  <si>
    <t>547</t>
  </si>
  <si>
    <t>694</t>
  </si>
  <si>
    <t>692</t>
  </si>
  <si>
    <t>640</t>
  </si>
  <si>
    <t>648</t>
  </si>
  <si>
    <t>761</t>
  </si>
  <si>
    <t>528</t>
  </si>
  <si>
    <t>700</t>
  </si>
  <si>
    <t>589</t>
  </si>
  <si>
    <t>621</t>
  </si>
  <si>
    <t>560</t>
  </si>
  <si>
    <t>489</t>
  </si>
  <si>
    <t>503</t>
  </si>
  <si>
    <t>606</t>
  </si>
  <si>
    <t>553</t>
  </si>
  <si>
    <t>456</t>
  </si>
  <si>
    <t>633</t>
  </si>
  <si>
    <t>630</t>
  </si>
  <si>
    <t>623</t>
  </si>
  <si>
    <t>557</t>
  </si>
  <si>
    <t>517</t>
  </si>
  <si>
    <t>596</t>
  </si>
  <si>
    <t>570</t>
  </si>
  <si>
    <t>535</t>
  </si>
  <si>
    <t>427</t>
  </si>
  <si>
    <t>541</t>
  </si>
  <si>
    <t>617</t>
  </si>
  <si>
    <t>546</t>
  </si>
  <si>
    <t>527</t>
  </si>
  <si>
    <t>554</t>
  </si>
  <si>
    <t>550</t>
  </si>
  <si>
    <t>579</t>
  </si>
  <si>
    <t>573</t>
  </si>
  <si>
    <t>548</t>
  </si>
  <si>
    <t>510</t>
  </si>
  <si>
    <t>678</t>
  </si>
  <si>
    <t>665</t>
  </si>
  <si>
    <t>485</t>
  </si>
  <si>
    <t>591</t>
  </si>
  <si>
    <t>629</t>
  </si>
  <si>
    <t>496</t>
  </si>
  <si>
    <t>613</t>
  </si>
  <si>
    <t>685</t>
  </si>
  <si>
    <t>531</t>
  </si>
  <si>
    <t>494</t>
  </si>
  <si>
    <t>563</t>
  </si>
  <si>
    <t>534</t>
  </si>
  <si>
    <t>437</t>
  </si>
  <si>
    <t>539</t>
  </si>
  <si>
    <t>660</t>
  </si>
  <si>
    <t>518</t>
  </si>
  <si>
    <t>597</t>
  </si>
  <si>
    <t>514</t>
  </si>
  <si>
    <t>632</t>
  </si>
  <si>
    <t>650</t>
  </si>
  <si>
    <t>583</t>
  </si>
  <si>
    <t>490</t>
  </si>
  <si>
    <t>567</t>
  </si>
  <si>
    <t>400</t>
  </si>
  <si>
    <t>679</t>
  </si>
  <si>
    <t>515</t>
  </si>
  <si>
    <t>571</t>
  </si>
  <si>
    <t>471</t>
  </si>
  <si>
    <t>457</t>
  </si>
  <si>
    <t>425</t>
  </si>
  <si>
    <t>508</t>
  </si>
  <si>
    <t>603</t>
  </si>
  <si>
    <t>497</t>
  </si>
  <si>
    <t>701</t>
  </si>
  <si>
    <t>543</t>
  </si>
  <si>
    <t>690</t>
  </si>
  <si>
    <t>594</t>
  </si>
  <si>
    <t>544</t>
  </si>
  <si>
    <t>757</t>
  </si>
  <si>
    <t>530</t>
  </si>
  <si>
    <t>#N/A:lookupNotFound:0</t>
  </si>
  <si>
    <t>#VALUE!:blankIndicator:</t>
  </si>
  <si>
    <t>High Run 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</si>
</sst>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numFmt numFmtId="165" formatCode="[&lt;=9999999]###\-####;\(###\)\ ###\-####"/>
    <numFmt numFmtId="166" formatCode="#,##0.000000"/>
    <numFmt numFmtId="167" formatCode="m/d/yy;@"/>
  </numFmts>
  <fonts count="133" x14ac:knownFonts="1">
    <font>
      <sz val="10"/>
      <color rgb="FF000000"/>
      <name val="Arial"/>
    </font>
    <font>
      <b/>
      <sz val="9"/>
      <color rgb="FF000000"/>
      <name val="Arial"/>
    </font>
    <font>
      <sz val="10"/>
      <color rgb="FF000000"/>
      <name val="Arial"/>
    </font>
    <font>
      <sz val="9"/>
      <color rgb="FF000000"/>
      <name val="Arial"/>
    </font>
    <font>
      <b/>
      <u/>
      <sz val="10"/>
      <color rgb="FF000000"/>
      <name val="Arial"/>
    </font>
    <font>
      <b/>
      <sz val="10"/>
      <color rgb="FF000000"/>
      <name val="Arial"/>
    </font>
    <font>
      <b/>
      <sz val="10"/>
      <color rgb="FF993300"/>
      <name val="Arial"/>
    </font>
    <font>
      <sz val="9"/>
      <color rgb="FF000000"/>
      <name val="Arial"/>
    </font>
    <font>
      <b/>
      <sz val="12"/>
      <color rgb="FF000000"/>
      <name val="Verdana"/>
    </font>
    <font>
      <sz val="10"/>
      <color rgb="FF000000"/>
      <name val="Arial"/>
    </font>
    <font>
      <b/>
      <sz val="10"/>
      <color rgb="FF000090"/>
      <name val="Arial"/>
    </font>
    <font>
      <sz val="10"/>
      <color rgb="FF000000"/>
      <name val="Arial"/>
    </font>
    <font>
      <sz val="9"/>
      <color rgb="FF000000"/>
      <name val="Arial"/>
    </font>
    <font>
      <sz val="18"/>
      <color rgb="FF000000"/>
      <name val="Times New Roman"/>
    </font>
    <font>
      <sz val="10"/>
      <color rgb="FF000000"/>
      <name val="Arial"/>
    </font>
    <font>
      <sz val="10"/>
      <color rgb="FF000000"/>
      <name val="Arial"/>
    </font>
    <font>
      <b/>
      <sz val="10"/>
      <color rgb="FF000000"/>
      <name val="Arial"/>
    </font>
    <font>
      <b/>
      <sz val="9"/>
      <color rgb="FF000000"/>
      <name val="Arial"/>
    </font>
    <font>
      <sz val="18"/>
      <color rgb="FF000000"/>
      <name val="Times New Roman"/>
    </font>
    <font>
      <sz val="9"/>
      <color rgb="FF000000"/>
      <name val="Arial"/>
    </font>
    <font>
      <sz val="9"/>
      <color rgb="FF000000"/>
      <name val="Arial"/>
    </font>
    <font>
      <sz val="10"/>
      <color rgb="FF000000"/>
      <name val="Arial"/>
    </font>
    <font>
      <b/>
      <sz val="10"/>
      <color rgb="FF993300"/>
      <name val="Arial"/>
    </font>
    <font>
      <b/>
      <sz val="9"/>
      <color rgb="FF000000"/>
      <name val="Arial"/>
    </font>
    <font>
      <sz val="9"/>
      <color rgb="FF000000"/>
      <name val="Arial"/>
    </font>
    <font>
      <sz val="10"/>
      <color rgb="FF00000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u/>
      <sz val="10"/>
      <color rgb="FF000000"/>
      <name val="Arial"/>
    </font>
    <font>
      <b/>
      <sz val="10"/>
      <color rgb="FF000000"/>
      <name val="Arial"/>
    </font>
    <font>
      <sz val="10"/>
      <color rgb="FF000000"/>
      <name val="Arial"/>
    </font>
    <font>
      <sz val="10"/>
      <color rgb="FF333333"/>
      <name val="Arial"/>
    </font>
    <font>
      <sz val="9"/>
      <color rgb="FF000000"/>
      <name val="Arial"/>
    </font>
    <font>
      <b/>
      <sz val="10"/>
      <color rgb="FF000000"/>
      <name val="Arial"/>
    </font>
    <font>
      <b/>
      <sz val="9"/>
      <color rgb="FF000000"/>
      <name val="Arial"/>
    </font>
    <font>
      <b/>
      <sz val="10"/>
      <color rgb="FF000000"/>
      <name val="Arial"/>
    </font>
    <font>
      <sz val="10"/>
      <color rgb="FF000000"/>
      <name val="Arial"/>
    </font>
    <font>
      <u/>
      <sz val="10"/>
      <color rgb="FF0000D4"/>
      <name val="Arial"/>
    </font>
    <font>
      <b/>
      <sz val="10"/>
      <color rgb="FF000000"/>
      <name val="Arial"/>
    </font>
    <font>
      <b/>
      <sz val="10"/>
      <color rgb="FF000000"/>
      <name val="Arial"/>
    </font>
    <font>
      <sz val="10"/>
      <color rgb="FF000000"/>
      <name val="Arial"/>
    </font>
    <font>
      <sz val="10"/>
      <color rgb="FF000000"/>
      <name val="Arial"/>
    </font>
    <font>
      <sz val="14"/>
      <color rgb="FF000000"/>
      <name val="Times New Roman"/>
    </font>
    <font>
      <b/>
      <sz val="12"/>
      <color rgb="FF000000"/>
      <name val="Verdana"/>
    </font>
    <font>
      <sz val="9"/>
      <color rgb="FF000000"/>
      <name val="Arial"/>
    </font>
    <font>
      <sz val="10"/>
      <color rgb="FF000000"/>
      <name val="Arial"/>
    </font>
    <font>
      <sz val="10"/>
      <color rgb="FF000000"/>
      <name val="Arial"/>
    </font>
    <font>
      <sz val="10"/>
      <color rgb="FF000000"/>
      <name val="Arial"/>
    </font>
    <font>
      <sz val="10"/>
      <color rgb="FFCC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u/>
      <sz val="10"/>
      <color rgb="FF000000"/>
      <name val="Arial"/>
    </font>
    <font>
      <sz val="9"/>
      <color rgb="FF000000"/>
      <name val="Arial"/>
    </font>
    <font>
      <sz val="10"/>
      <color rgb="FF000000"/>
      <name val="Arial"/>
    </font>
    <font>
      <sz val="9"/>
      <color rgb="FF000000"/>
      <name val="Arial"/>
    </font>
    <font>
      <sz val="18"/>
      <color rgb="FF000000"/>
      <name val="Times New Roman"/>
    </font>
    <font>
      <b/>
      <sz val="10"/>
      <color rgb="FF000090"/>
      <name val="Arial"/>
    </font>
    <font>
      <sz val="10"/>
      <color rgb="FF000000"/>
      <name val="Arial"/>
    </font>
    <font>
      <sz val="18"/>
      <color rgb="FF000000"/>
      <name val="Times New Roman"/>
    </font>
    <font>
      <sz val="9"/>
      <color rgb="FF000000"/>
      <name val="Arial"/>
    </font>
    <font>
      <sz val="10"/>
      <color rgb="FF000000"/>
      <name val="Arial"/>
    </font>
    <font>
      <b/>
      <sz val="10"/>
      <color rgb="FF000090"/>
      <name val="Arial"/>
    </font>
    <font>
      <sz val="12"/>
      <color rgb="FF000000"/>
      <name val="Arial"/>
    </font>
    <font>
      <sz val="10"/>
      <color rgb="FF000000"/>
      <name val="Arial"/>
    </font>
    <font>
      <sz val="10"/>
      <color rgb="FF000000"/>
      <name val="Arial"/>
    </font>
    <font>
      <sz val="10"/>
      <color rgb="FF000000"/>
      <name val="Arial"/>
    </font>
    <font>
      <sz val="18"/>
      <color rgb="FF000000"/>
      <name val="Times New Roman"/>
    </font>
    <font>
      <sz val="10"/>
      <color rgb="FF000000"/>
      <name val="Arial"/>
    </font>
    <font>
      <b/>
      <sz val="10"/>
      <color rgb="FF00009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sz val="9"/>
      <color rgb="FF000000"/>
      <name val="Arial"/>
    </font>
    <font>
      <sz val="9"/>
      <color rgb="FF000000"/>
      <name val="Arial"/>
    </font>
    <font>
      <u/>
      <sz val="10"/>
      <color rgb="FF0000D4"/>
      <name val="Arial"/>
    </font>
    <font>
      <b/>
      <sz val="10"/>
      <color rgb="FF000000"/>
      <name val="Arial"/>
    </font>
    <font>
      <b/>
      <sz val="20"/>
      <color rgb="FF000000"/>
      <name val="Times New Roman"/>
    </font>
    <font>
      <sz val="18"/>
      <color rgb="FF000000"/>
      <name val="Times New Roman"/>
    </font>
    <font>
      <sz val="10"/>
      <color rgb="FF000000"/>
      <name val="Arial"/>
    </font>
    <font>
      <sz val="10"/>
      <color rgb="FF000000"/>
      <name val="Arial"/>
    </font>
    <font>
      <sz val="18"/>
      <color rgb="FF000000"/>
      <name val="Times New Roman"/>
    </font>
    <font>
      <b/>
      <sz val="9"/>
      <color rgb="FF000000"/>
      <name val="Arial"/>
    </font>
    <font>
      <sz val="10"/>
      <color rgb="FF000000"/>
      <name val="Arial"/>
    </font>
    <font>
      <b/>
      <sz val="9"/>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b/>
      <sz val="9"/>
      <color rgb="FF000000"/>
      <name val="Arial"/>
    </font>
    <font>
      <sz val="14"/>
      <color rgb="FF000000"/>
      <name val="Times New Roman"/>
    </font>
    <font>
      <sz val="10"/>
      <color rgb="FFFF00FF"/>
      <name val="Arial"/>
    </font>
    <font>
      <b/>
      <sz val="9"/>
      <color rgb="FF000000"/>
      <name val="Arial"/>
    </font>
    <font>
      <b/>
      <sz val="9"/>
      <color rgb="FF000000"/>
      <name val="Arial"/>
    </font>
    <font>
      <sz val="18"/>
      <color rgb="FF000000"/>
      <name val="Times New Roman"/>
    </font>
    <font>
      <sz val="10"/>
      <color rgb="FF000000"/>
      <name val="Arial"/>
    </font>
    <font>
      <sz val="9"/>
      <color rgb="FF000000"/>
      <name val="Arial"/>
    </font>
    <font>
      <sz val="10"/>
      <color rgb="FF000000"/>
      <name val="Arial"/>
    </font>
    <font>
      <sz val="9"/>
      <color rgb="FF000000"/>
      <name val="Arial"/>
    </font>
    <font>
      <b/>
      <sz val="10"/>
      <color rgb="FF000090"/>
      <name val="Arial"/>
    </font>
    <font>
      <b/>
      <sz val="9"/>
      <color rgb="FF000000"/>
      <name val="Arial"/>
    </font>
    <font>
      <sz val="9"/>
      <color rgb="FF000000"/>
      <name val="Arial"/>
    </font>
    <font>
      <b/>
      <sz val="9"/>
      <color rgb="FF000000"/>
      <name val="Arial"/>
    </font>
    <font>
      <b/>
      <sz val="10"/>
      <color rgb="FF000000"/>
      <name val="Arial"/>
    </font>
    <font>
      <b/>
      <sz val="14"/>
      <color rgb="FF000000"/>
      <name val="Times New Roman"/>
    </font>
    <font>
      <b/>
      <sz val="9"/>
      <color rgb="FF000000"/>
      <name val="Arial"/>
    </font>
    <font>
      <sz val="9"/>
      <color rgb="FF000000"/>
      <name val="Arial"/>
    </font>
    <font>
      <sz val="18"/>
      <color rgb="FF000000"/>
      <name val="Times New Roman"/>
    </font>
    <font>
      <sz val="10"/>
      <color rgb="FF000000"/>
      <name val="Arial"/>
    </font>
    <font>
      <b/>
      <sz val="10"/>
      <color rgb="FF000000"/>
      <name val="Arial"/>
    </font>
    <font>
      <b/>
      <sz val="9"/>
      <color rgb="FF000000"/>
      <name val="Arial"/>
    </font>
    <font>
      <sz val="10"/>
      <color rgb="FF000000"/>
      <name val="Arial"/>
    </font>
    <font>
      <sz val="10"/>
      <color rgb="FF000000"/>
      <name val="Arial"/>
    </font>
    <font>
      <b/>
      <sz val="9"/>
      <color rgb="FF000000"/>
      <name val="Arial"/>
    </font>
    <font>
      <sz val="10"/>
      <color rgb="FF000000"/>
      <name val="Times New Roman"/>
    </font>
    <font>
      <sz val="18"/>
      <color rgb="FF000000"/>
      <name val="Times New Roman"/>
    </font>
    <font>
      <b/>
      <sz val="10"/>
      <color rgb="FF000000"/>
      <name val="Arial"/>
    </font>
    <font>
      <sz val="10"/>
      <color rgb="FF000000"/>
      <name val="Arial"/>
    </font>
    <font>
      <sz val="10"/>
      <color rgb="FF000000"/>
      <name val="Arial"/>
    </font>
    <font>
      <b/>
      <sz val="9"/>
      <color rgb="FF000000"/>
      <name val="Arial"/>
    </font>
    <font>
      <sz val="10"/>
      <color rgb="FF000000"/>
      <name val="Arial"/>
    </font>
    <font>
      <b/>
      <sz val="9"/>
      <color rgb="FF000000"/>
      <name val="Arial"/>
    </font>
  </fonts>
  <fills count="40">
    <fill>
      <patternFill patternType="none"/>
    </fill>
    <fill>
      <patternFill patternType="gray125"/>
    </fill>
    <fill>
      <patternFill patternType="solid">
        <fgColor rgb="FF1FB714"/>
        <bgColor indexed="64"/>
      </patternFill>
    </fill>
    <fill>
      <patternFill patternType="solid">
        <fgColor rgb="FFCCFFFF"/>
        <bgColor indexed="64"/>
      </patternFill>
    </fill>
    <fill>
      <patternFill patternType="solid">
        <fgColor rgb="FF00ABEA"/>
        <bgColor indexed="64"/>
      </patternFill>
    </fill>
    <fill>
      <patternFill patternType="solid">
        <fgColor rgb="FFCCFFCC"/>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CCFFCC"/>
        <bgColor indexed="64"/>
      </patternFill>
    </fill>
    <fill>
      <patternFill patternType="solid">
        <fgColor rgb="FF00ABEA"/>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FFFF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99CCFF"/>
        <bgColor indexed="64"/>
      </patternFill>
    </fill>
    <fill>
      <patternFill patternType="solid">
        <fgColor rgb="FFFFFF99"/>
        <bgColor indexed="64"/>
      </patternFill>
    </fill>
    <fill>
      <patternFill patternType="solid">
        <fgColor rgb="FFCCFFFF"/>
        <bgColor indexed="64"/>
      </patternFill>
    </fill>
    <fill>
      <patternFill patternType="solid">
        <fgColor rgb="FF99CCFF"/>
        <bgColor indexed="64"/>
      </patternFill>
    </fill>
    <fill>
      <patternFill patternType="solid">
        <fgColor rgb="FFC0C0C0"/>
        <bgColor indexed="64"/>
      </patternFill>
    </fill>
    <fill>
      <patternFill patternType="solid">
        <fgColor rgb="FFCCFF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s>
  <borders count="129">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8">
    <xf numFmtId="0" fontId="0" fillId="0" borderId="0" xfId="0" applyAlignment="1">
      <alignment wrapText="1"/>
    </xf>
    <xf numFmtId="0" fontId="1" fillId="2" borderId="1" xfId="0" applyFont="1" applyFill="1" applyBorder="1" applyAlignment="1">
      <alignment horizontal="center"/>
    </xf>
    <xf numFmtId="164" fontId="0" fillId="0" borderId="2" xfId="0" applyNumberFormat="1" applyBorder="1" applyAlignment="1">
      <alignment wrapText="1"/>
    </xf>
    <xf numFmtId="0" fontId="0" fillId="0" borderId="3" xfId="0" applyBorder="1" applyAlignment="1">
      <alignment wrapText="1"/>
    </xf>
    <xf numFmtId="0" fontId="2" fillId="0" borderId="4" xfId="0" applyFont="1" applyBorder="1" applyAlignment="1">
      <alignment horizontal="center"/>
    </xf>
    <xf numFmtId="10" fontId="3" fillId="0" borderId="5" xfId="0" applyNumberFormat="1" applyFont="1" applyBorder="1" applyAlignment="1">
      <alignment wrapText="1"/>
    </xf>
    <xf numFmtId="165" fontId="4" fillId="0" borderId="0" xfId="0" applyNumberFormat="1" applyFont="1" applyAlignment="1">
      <alignment horizontal="center"/>
    </xf>
    <xf numFmtId="0" fontId="5" fillId="0" borderId="0" xfId="0" applyFont="1"/>
    <xf numFmtId="0" fontId="6" fillId="0" borderId="6" xfId="0" applyFont="1" applyBorder="1" applyAlignment="1">
      <alignment horizontal="center"/>
    </xf>
    <xf numFmtId="0" fontId="7" fillId="0" borderId="7" xfId="0" applyFont="1" applyBorder="1" applyAlignment="1">
      <alignment wrapText="1"/>
    </xf>
    <xf numFmtId="0" fontId="8" fillId="0" borderId="0" xfId="0" applyFont="1" applyAlignment="1">
      <alignment wrapText="1"/>
    </xf>
    <xf numFmtId="0" fontId="0" fillId="0" borderId="8" xfId="0" applyBorder="1" applyAlignment="1">
      <alignment wrapText="1"/>
    </xf>
    <xf numFmtId="49" fontId="9" fillId="0" borderId="9" xfId="0" applyNumberFormat="1" applyFont="1" applyBorder="1" applyAlignment="1">
      <alignment wrapText="1"/>
    </xf>
    <xf numFmtId="0" fontId="10" fillId="3" borderId="10" xfId="0" applyFont="1" applyFill="1" applyBorder="1" applyAlignment="1">
      <alignment horizontal="center"/>
    </xf>
    <xf numFmtId="0" fontId="11" fillId="0" borderId="11" xfId="0" applyFont="1" applyBorder="1" applyAlignment="1">
      <alignment horizontal="center"/>
    </xf>
    <xf numFmtId="49" fontId="0" fillId="0" borderId="12" xfId="0" applyNumberFormat="1" applyBorder="1" applyAlignment="1">
      <alignment wrapText="1"/>
    </xf>
    <xf numFmtId="0" fontId="12" fillId="0" borderId="13" xfId="0" applyFont="1" applyBorder="1"/>
    <xf numFmtId="0" fontId="13" fillId="0" borderId="14" xfId="0" applyFont="1" applyBorder="1"/>
    <xf numFmtId="0" fontId="14" fillId="0" borderId="15" xfId="0" applyFont="1" applyBorder="1"/>
    <xf numFmtId="0" fontId="15" fillId="4" borderId="16" xfId="0" applyFont="1" applyFill="1" applyBorder="1" applyAlignment="1">
      <alignment horizontal="center"/>
    </xf>
    <xf numFmtId="0" fontId="0" fillId="0" borderId="17" xfId="0" applyBorder="1" applyAlignment="1">
      <alignment wrapText="1"/>
    </xf>
    <xf numFmtId="0" fontId="0" fillId="0" borderId="18" xfId="0" applyNumberFormat="1" applyBorder="1" applyAlignment="1">
      <alignment wrapText="1"/>
    </xf>
    <xf numFmtId="0" fontId="16" fillId="0" borderId="19" xfId="0" applyFont="1" applyBorder="1" applyAlignment="1">
      <alignment horizontal="right"/>
    </xf>
    <xf numFmtId="1" fontId="17" fillId="0" borderId="20" xfId="0" applyNumberFormat="1" applyFont="1" applyBorder="1" applyAlignment="1">
      <alignment horizontal="right" vertical="top"/>
    </xf>
    <xf numFmtId="0" fontId="18" fillId="0" borderId="21" xfId="0" applyFont="1" applyBorder="1" applyAlignment="1">
      <alignment horizontal="center"/>
    </xf>
    <xf numFmtId="1" fontId="19" fillId="0" borderId="22" xfId="0" applyNumberFormat="1" applyFont="1" applyBorder="1"/>
    <xf numFmtId="0" fontId="20" fillId="0" borderId="0" xfId="0" applyFont="1"/>
    <xf numFmtId="0" fontId="21" fillId="5" borderId="23" xfId="0" applyFont="1" applyFill="1" applyBorder="1" applyAlignment="1">
      <alignment horizontal="center"/>
    </xf>
    <xf numFmtId="0" fontId="0" fillId="6" borderId="24" xfId="0" applyFill="1" applyBorder="1" applyAlignment="1">
      <alignment wrapText="1"/>
    </xf>
    <xf numFmtId="0" fontId="22" fillId="0" borderId="25" xfId="0" applyFont="1" applyBorder="1" applyAlignment="1">
      <alignment horizontal="center"/>
    </xf>
    <xf numFmtId="0" fontId="0" fillId="7" borderId="26" xfId="0" applyFill="1" applyBorder="1" applyAlignment="1">
      <alignment wrapText="1"/>
    </xf>
    <xf numFmtId="0" fontId="23" fillId="8" borderId="27" xfId="0" applyFont="1" applyFill="1" applyBorder="1" applyAlignment="1">
      <alignment horizontal="left" vertical="top"/>
    </xf>
    <xf numFmtId="10" fontId="0" fillId="9" borderId="28" xfId="0" applyNumberFormat="1" applyFill="1" applyBorder="1" applyAlignment="1">
      <alignment wrapText="1"/>
    </xf>
    <xf numFmtId="10" fontId="24" fillId="0" borderId="29" xfId="0" applyNumberFormat="1" applyFont="1" applyBorder="1"/>
    <xf numFmtId="0" fontId="25" fillId="0" borderId="0" xfId="0" applyFont="1" applyAlignment="1">
      <alignment horizontal="center"/>
    </xf>
    <xf numFmtId="10" fontId="26" fillId="10" borderId="30" xfId="0" applyNumberFormat="1" applyFont="1" applyFill="1" applyBorder="1" applyAlignment="1">
      <alignment horizontal="right" vertical="top" wrapText="1"/>
    </xf>
    <xf numFmtId="0" fontId="27" fillId="0" borderId="31" xfId="0" applyFont="1" applyBorder="1" applyAlignment="1">
      <alignment horizontal="right"/>
    </xf>
    <xf numFmtId="0" fontId="28" fillId="0" borderId="0" xfId="0" applyFont="1" applyAlignment="1">
      <alignment horizontal="center"/>
    </xf>
    <xf numFmtId="0" fontId="29" fillId="11" borderId="32" xfId="0" applyFont="1" applyFill="1" applyBorder="1"/>
    <xf numFmtId="0" fontId="30" fillId="0" borderId="33" xfId="0" applyFont="1" applyBorder="1" applyAlignment="1">
      <alignment horizontal="center"/>
    </xf>
    <xf numFmtId="49" fontId="31" fillId="0" borderId="0" xfId="0" applyNumberFormat="1" applyFont="1" applyAlignment="1">
      <alignment wrapText="1"/>
    </xf>
    <xf numFmtId="0" fontId="32" fillId="0" borderId="34" xfId="0" applyFont="1" applyBorder="1" applyAlignment="1">
      <alignment horizontal="right"/>
    </xf>
    <xf numFmtId="0" fontId="33" fillId="0" borderId="35" xfId="0" applyFont="1" applyBorder="1" applyAlignment="1">
      <alignment horizontal="right" wrapText="1"/>
    </xf>
    <xf numFmtId="0" fontId="34" fillId="0" borderId="36" xfId="0" applyFont="1" applyBorder="1"/>
    <xf numFmtId="0" fontId="35" fillId="0" borderId="0" xfId="0" applyNumberFormat="1" applyFont="1" applyAlignment="1">
      <alignment wrapText="1"/>
    </xf>
    <xf numFmtId="0" fontId="36" fillId="0" borderId="0" xfId="0" applyFont="1" applyAlignment="1">
      <alignment wrapText="1"/>
    </xf>
    <xf numFmtId="0" fontId="37" fillId="12" borderId="37" xfId="0" applyFont="1" applyFill="1" applyBorder="1" applyAlignment="1">
      <alignment horizontal="right" vertical="top" wrapText="1"/>
    </xf>
    <xf numFmtId="0" fontId="38" fillId="0" borderId="38" xfId="0" applyFont="1" applyBorder="1" applyAlignment="1">
      <alignment horizontal="center"/>
    </xf>
    <xf numFmtId="165" fontId="39" fillId="0" borderId="39" xfId="0" applyNumberFormat="1" applyFont="1" applyBorder="1" applyAlignment="1">
      <alignment horizontal="center"/>
    </xf>
    <xf numFmtId="49" fontId="40" fillId="0" borderId="40" xfId="0" applyNumberFormat="1" applyFont="1" applyBorder="1" applyAlignment="1">
      <alignment wrapText="1"/>
    </xf>
    <xf numFmtId="0" fontId="41" fillId="0" borderId="41" xfId="0" applyFont="1" applyBorder="1" applyAlignment="1">
      <alignment horizontal="center" wrapText="1"/>
    </xf>
    <xf numFmtId="0" fontId="42" fillId="0" borderId="42" xfId="0" applyFont="1" applyBorder="1" applyAlignment="1">
      <alignment horizontal="right"/>
    </xf>
    <xf numFmtId="0" fontId="43" fillId="13" borderId="43" xfId="0" applyFont="1" applyFill="1" applyBorder="1" applyAlignment="1">
      <alignment horizontal="center"/>
    </xf>
    <xf numFmtId="0" fontId="44" fillId="0" borderId="44" xfId="0" applyFont="1" applyBorder="1"/>
    <xf numFmtId="0" fontId="45" fillId="0" borderId="45" xfId="0" applyFont="1" applyBorder="1"/>
    <xf numFmtId="0" fontId="46" fillId="0" borderId="0" xfId="0" applyFont="1"/>
    <xf numFmtId="0" fontId="47" fillId="0" borderId="0" xfId="0" applyFont="1" applyAlignment="1">
      <alignment wrapText="1"/>
    </xf>
    <xf numFmtId="0" fontId="48" fillId="14" borderId="0" xfId="0" applyFont="1" applyFill="1" applyAlignment="1">
      <alignment horizontal="center"/>
    </xf>
    <xf numFmtId="0" fontId="0" fillId="0" borderId="46" xfId="0" applyBorder="1" applyAlignment="1">
      <alignment wrapText="1"/>
    </xf>
    <xf numFmtId="0" fontId="0" fillId="0" borderId="47" xfId="0" applyBorder="1" applyAlignment="1">
      <alignment wrapText="1"/>
    </xf>
    <xf numFmtId="0" fontId="49" fillId="0" borderId="48" xfId="0" applyFont="1" applyBorder="1" applyAlignment="1">
      <alignment horizontal="center"/>
    </xf>
    <xf numFmtId="0" fontId="50" fillId="15" borderId="49" xfId="0" applyFont="1" applyFill="1" applyBorder="1" applyAlignment="1">
      <alignment horizontal="center"/>
    </xf>
    <xf numFmtId="0" fontId="51" fillId="0" borderId="50" xfId="0" applyFont="1" applyBorder="1" applyAlignment="1">
      <alignment horizontal="right"/>
    </xf>
    <xf numFmtId="0" fontId="52" fillId="0" borderId="51" xfId="0" applyFont="1" applyBorder="1" applyAlignment="1">
      <alignment horizontal="center"/>
    </xf>
    <xf numFmtId="165" fontId="53" fillId="0" borderId="52" xfId="0" applyNumberFormat="1" applyFont="1" applyBorder="1" applyAlignment="1">
      <alignment horizontal="center"/>
    </xf>
    <xf numFmtId="0" fontId="54" fillId="0" borderId="53" xfId="0" applyFont="1" applyBorder="1" applyAlignment="1">
      <alignment horizontal="right"/>
    </xf>
    <xf numFmtId="0" fontId="55" fillId="16" borderId="54" xfId="0" applyFont="1" applyFill="1" applyBorder="1" applyAlignment="1">
      <alignment horizontal="center"/>
    </xf>
    <xf numFmtId="164" fontId="0" fillId="0" borderId="55" xfId="0" applyNumberFormat="1" applyBorder="1" applyAlignment="1">
      <alignment wrapText="1"/>
    </xf>
    <xf numFmtId="0" fontId="56" fillId="0" borderId="56" xfId="0" applyFont="1" applyBorder="1" applyAlignment="1">
      <alignment horizontal="center"/>
    </xf>
    <xf numFmtId="0" fontId="57" fillId="0" borderId="57" xfId="0" applyNumberFormat="1" applyFont="1" applyBorder="1" applyAlignment="1">
      <alignment horizontal="center"/>
    </xf>
    <xf numFmtId="0" fontId="0" fillId="0" borderId="58" xfId="0" applyBorder="1" applyAlignment="1">
      <alignment wrapText="1"/>
    </xf>
    <xf numFmtId="0" fontId="58" fillId="0" borderId="59" xfId="0" applyFont="1" applyBorder="1" applyAlignment="1">
      <alignment horizontal="right"/>
    </xf>
    <xf numFmtId="0" fontId="59" fillId="0" borderId="0" xfId="0" applyFont="1"/>
    <xf numFmtId="0" fontId="60" fillId="0" borderId="60" xfId="0" applyFont="1" applyBorder="1"/>
    <xf numFmtId="0" fontId="61" fillId="0" borderId="61" xfId="0" applyFont="1" applyBorder="1" applyAlignment="1">
      <alignment horizontal="right"/>
    </xf>
    <xf numFmtId="10" fontId="62" fillId="0" borderId="62" xfId="0" applyNumberFormat="1" applyFont="1" applyBorder="1"/>
    <xf numFmtId="0" fontId="63" fillId="0" borderId="0" xfId="0" applyFont="1"/>
    <xf numFmtId="0" fontId="64" fillId="17" borderId="63" xfId="0" applyFont="1" applyFill="1" applyBorder="1" applyAlignment="1">
      <alignment horizontal="center"/>
    </xf>
    <xf numFmtId="0" fontId="65" fillId="0" borderId="64" xfId="0" applyFont="1" applyBorder="1"/>
    <xf numFmtId="0" fontId="66" fillId="0" borderId="65" xfId="0" applyFont="1" applyBorder="1"/>
    <xf numFmtId="0" fontId="67" fillId="0" borderId="0" xfId="0" applyFont="1" applyAlignment="1">
      <alignment horizontal="left"/>
    </xf>
    <xf numFmtId="0" fontId="68" fillId="18" borderId="66" xfId="0" applyFont="1" applyFill="1" applyBorder="1" applyAlignment="1">
      <alignment horizontal="center"/>
    </xf>
    <xf numFmtId="0" fontId="69" fillId="19" borderId="67" xfId="0" applyFont="1" applyFill="1" applyBorder="1" applyAlignment="1">
      <alignment horizontal="center"/>
    </xf>
    <xf numFmtId="0" fontId="70" fillId="20" borderId="68" xfId="0" applyFont="1" applyFill="1" applyBorder="1" applyAlignment="1">
      <alignment horizontal="center"/>
    </xf>
    <xf numFmtId="0" fontId="71" fillId="0" borderId="69" xfId="0" applyFont="1" applyBorder="1" applyAlignment="1">
      <alignment horizontal="center"/>
    </xf>
    <xf numFmtId="165" fontId="72" fillId="0" borderId="70" xfId="0" applyNumberFormat="1" applyFont="1" applyBorder="1" applyAlignment="1">
      <alignment horizontal="center"/>
    </xf>
    <xf numFmtId="0" fontId="73" fillId="0" borderId="71" xfId="0" applyFont="1" applyBorder="1"/>
    <xf numFmtId="0" fontId="74" fillId="0" borderId="72" xfId="0" applyFont="1" applyBorder="1" applyAlignment="1">
      <alignment horizontal="right"/>
    </xf>
    <xf numFmtId="0" fontId="75" fillId="0" borderId="0" xfId="0" applyFont="1"/>
    <xf numFmtId="0" fontId="76" fillId="21" borderId="73" xfId="0" applyFont="1" applyFill="1" applyBorder="1" applyAlignment="1">
      <alignment horizontal="center"/>
    </xf>
    <xf numFmtId="0" fontId="77" fillId="22" borderId="74" xfId="0" applyFont="1" applyFill="1" applyBorder="1" applyAlignment="1">
      <alignment horizontal="right" vertical="top"/>
    </xf>
    <xf numFmtId="0" fontId="78" fillId="23" borderId="75" xfId="0" applyFont="1" applyFill="1" applyBorder="1" applyAlignment="1">
      <alignment horizontal="center"/>
    </xf>
    <xf numFmtId="0" fontId="79" fillId="0" borderId="76" xfId="0" applyFont="1" applyBorder="1"/>
    <xf numFmtId="166" fontId="80" fillId="0" borderId="77" xfId="0" applyNumberFormat="1" applyFont="1" applyBorder="1"/>
    <xf numFmtId="0" fontId="81" fillId="0" borderId="78" xfId="0" applyFont="1" applyBorder="1"/>
    <xf numFmtId="166" fontId="82" fillId="24" borderId="79" xfId="0" applyNumberFormat="1" applyFont="1" applyFill="1" applyBorder="1" applyAlignment="1">
      <alignment horizontal="right" vertical="top"/>
    </xf>
    <xf numFmtId="0" fontId="83" fillId="0" borderId="80" xfId="0" applyFont="1" applyBorder="1" applyAlignment="1">
      <alignment wrapText="1"/>
    </xf>
    <xf numFmtId="49" fontId="84" fillId="0" borderId="81" xfId="0" applyNumberFormat="1" applyFont="1" applyBorder="1" applyAlignment="1">
      <alignment wrapText="1"/>
    </xf>
    <xf numFmtId="0" fontId="85" fillId="0" borderId="82" xfId="0" applyFont="1" applyBorder="1"/>
    <xf numFmtId="0" fontId="86" fillId="0" borderId="83" xfId="0" applyFont="1" applyBorder="1" applyAlignment="1">
      <alignment horizontal="center"/>
    </xf>
    <xf numFmtId="0" fontId="87" fillId="0" borderId="84" xfId="0" applyFont="1" applyBorder="1"/>
    <xf numFmtId="164" fontId="0" fillId="0" borderId="0" xfId="0" applyNumberFormat="1" applyAlignment="1">
      <alignment wrapText="1"/>
    </xf>
    <xf numFmtId="49" fontId="88" fillId="0" borderId="85" xfId="0" applyNumberFormat="1" applyFont="1" applyBorder="1" applyAlignment="1">
      <alignment wrapText="1"/>
    </xf>
    <xf numFmtId="0" fontId="89" fillId="0" borderId="86" xfId="0" applyFont="1" applyBorder="1" applyAlignment="1">
      <alignment horizontal="right" wrapText="1"/>
    </xf>
    <xf numFmtId="0" fontId="90" fillId="0" borderId="87" xfId="0" applyFont="1" applyBorder="1"/>
    <xf numFmtId="0" fontId="91" fillId="25" borderId="88" xfId="0" applyFont="1" applyFill="1" applyBorder="1" applyAlignment="1">
      <alignment horizontal="right" vertical="top"/>
    </xf>
    <xf numFmtId="0" fontId="92" fillId="26" borderId="89" xfId="0" applyFont="1" applyFill="1" applyBorder="1"/>
    <xf numFmtId="49" fontId="93" fillId="27" borderId="90" xfId="0" applyNumberFormat="1" applyFont="1" applyFill="1" applyBorder="1" applyAlignment="1">
      <alignment vertical="top" wrapText="1"/>
    </xf>
    <xf numFmtId="0" fontId="94" fillId="0" borderId="91" xfId="0" applyFont="1" applyBorder="1"/>
    <xf numFmtId="0" fontId="95" fillId="0" borderId="92" xfId="0" applyFont="1" applyBorder="1" applyAlignment="1">
      <alignment horizontal="right"/>
    </xf>
    <xf numFmtId="0" fontId="96" fillId="0" borderId="93" xfId="0" applyNumberFormat="1" applyFont="1" applyBorder="1" applyAlignment="1">
      <alignment wrapText="1"/>
    </xf>
    <xf numFmtId="0" fontId="0" fillId="28" borderId="94" xfId="0" applyNumberFormat="1" applyFill="1" applyBorder="1" applyAlignment="1">
      <alignment wrapText="1"/>
    </xf>
    <xf numFmtId="0" fontId="97" fillId="0" borderId="95" xfId="0" applyFont="1" applyBorder="1" applyAlignment="1">
      <alignment horizontal="right" wrapText="1"/>
    </xf>
    <xf numFmtId="0" fontId="98" fillId="0" borderId="0" xfId="0" applyFont="1" applyAlignment="1">
      <alignment horizontal="right"/>
    </xf>
    <xf numFmtId="164" fontId="0" fillId="0" borderId="96" xfId="0" applyNumberFormat="1" applyBorder="1" applyAlignment="1">
      <alignment wrapText="1"/>
    </xf>
    <xf numFmtId="0" fontId="99" fillId="0" borderId="97" xfId="0" applyFont="1" applyBorder="1"/>
    <xf numFmtId="0" fontId="100" fillId="29" borderId="98" xfId="0" applyFont="1" applyFill="1" applyBorder="1" applyAlignment="1">
      <alignment horizontal="left" vertical="top"/>
    </xf>
    <xf numFmtId="0" fontId="101" fillId="0" borderId="99" xfId="0" applyFont="1" applyBorder="1" applyAlignment="1">
      <alignment horizontal="center"/>
    </xf>
    <xf numFmtId="0" fontId="102" fillId="0" borderId="100" xfId="0" applyFont="1" applyBorder="1" applyAlignment="1">
      <alignment horizontal="right"/>
    </xf>
    <xf numFmtId="0" fontId="103" fillId="0" borderId="101" xfId="0" applyFont="1" applyBorder="1" applyAlignment="1">
      <alignment horizontal="center"/>
    </xf>
    <xf numFmtId="0" fontId="104" fillId="30" borderId="102" xfId="0" applyFont="1" applyFill="1" applyBorder="1" applyAlignment="1">
      <alignment horizontal="right" vertical="top"/>
    </xf>
    <xf numFmtId="0" fontId="105" fillId="0" borderId="103" xfId="0" applyFont="1" applyBorder="1"/>
    <xf numFmtId="0" fontId="106" fillId="0" borderId="104" xfId="0" applyFont="1" applyBorder="1" applyAlignment="1">
      <alignment horizontal="center"/>
    </xf>
    <xf numFmtId="1" fontId="107" fillId="31" borderId="105" xfId="0" applyNumberFormat="1" applyFont="1" applyFill="1" applyBorder="1"/>
    <xf numFmtId="0" fontId="108" fillId="0" borderId="106" xfId="0" applyFont="1" applyBorder="1" applyAlignment="1">
      <alignment horizontal="right" wrapText="1"/>
    </xf>
    <xf numFmtId="166" fontId="109" fillId="0" borderId="107" xfId="0" applyNumberFormat="1" applyFont="1" applyBorder="1"/>
    <xf numFmtId="0" fontId="110" fillId="32" borderId="108" xfId="0" applyFont="1" applyFill="1" applyBorder="1" applyAlignment="1">
      <alignment horizontal="center"/>
    </xf>
    <xf numFmtId="49" fontId="111" fillId="0" borderId="0" xfId="0" applyNumberFormat="1" applyFont="1"/>
    <xf numFmtId="49" fontId="112" fillId="0" borderId="109" xfId="0" applyNumberFormat="1" applyFont="1" applyBorder="1"/>
    <xf numFmtId="0" fontId="113" fillId="0" borderId="0" xfId="0" applyFont="1"/>
    <xf numFmtId="0" fontId="114" fillId="0" borderId="110" xfId="0" applyFont="1" applyBorder="1" applyAlignment="1">
      <alignment horizontal="center"/>
    </xf>
    <xf numFmtId="0" fontId="115" fillId="0" borderId="111" xfId="0" applyFont="1" applyBorder="1" applyAlignment="1">
      <alignment horizontal="center"/>
    </xf>
    <xf numFmtId="49" fontId="116" fillId="33" borderId="112" xfId="0" applyNumberFormat="1" applyFont="1" applyFill="1" applyBorder="1" applyAlignment="1">
      <alignment vertical="top" wrapText="1"/>
    </xf>
    <xf numFmtId="10" fontId="117" fillId="0" borderId="0" xfId="0" applyNumberFormat="1" applyFont="1" applyAlignment="1">
      <alignment wrapText="1"/>
    </xf>
    <xf numFmtId="0" fontId="118" fillId="0" borderId="113" xfId="0" applyFont="1" applyBorder="1" applyAlignment="1">
      <alignment horizontal="center"/>
    </xf>
    <xf numFmtId="0" fontId="119" fillId="34" borderId="114" xfId="0" applyFont="1" applyFill="1" applyBorder="1" applyAlignment="1">
      <alignment horizontal="center"/>
    </xf>
    <xf numFmtId="0" fontId="120" fillId="35" borderId="115" xfId="0" applyFont="1" applyFill="1" applyBorder="1" applyAlignment="1">
      <alignment horizontal="center"/>
    </xf>
    <xf numFmtId="0" fontId="121" fillId="36" borderId="116" xfId="0" applyFont="1" applyFill="1" applyBorder="1" applyAlignment="1">
      <alignment horizontal="left" vertical="top"/>
    </xf>
    <xf numFmtId="0" fontId="0" fillId="0" borderId="117" xfId="0" applyBorder="1" applyAlignment="1">
      <alignment wrapText="1"/>
    </xf>
    <xf numFmtId="0" fontId="122" fillId="0" borderId="118" xfId="0" applyFont="1" applyBorder="1"/>
    <xf numFmtId="2" fontId="123" fillId="0" borderId="0" xfId="0" applyNumberFormat="1" applyFont="1"/>
    <xf numFmtId="0" fontId="124" fillId="37" borderId="119" xfId="0" applyFont="1" applyFill="1" applyBorder="1" applyAlignment="1">
      <alignment horizontal="left" vertical="top"/>
    </xf>
    <xf numFmtId="0" fontId="125" fillId="0" borderId="120" xfId="0" applyFont="1" applyBorder="1"/>
    <xf numFmtId="0" fontId="126" fillId="0" borderId="121" xfId="0" applyFont="1" applyBorder="1"/>
    <xf numFmtId="0" fontId="127" fillId="0" borderId="122" xfId="0" applyFont="1" applyBorder="1" applyAlignment="1">
      <alignment horizontal="center" wrapText="1"/>
    </xf>
    <xf numFmtId="0" fontId="128" fillId="0" borderId="123" xfId="0" applyFont="1" applyBorder="1" applyAlignment="1">
      <alignment horizontal="center"/>
    </xf>
    <xf numFmtId="0" fontId="129" fillId="0" borderId="124" xfId="0" applyFont="1" applyBorder="1" applyAlignment="1">
      <alignment horizontal="right" wrapText="1"/>
    </xf>
    <xf numFmtId="1" fontId="130" fillId="38" borderId="125" xfId="0" applyNumberFormat="1" applyFont="1" applyFill="1" applyBorder="1" applyAlignment="1">
      <alignment horizontal="right" vertical="top"/>
    </xf>
    <xf numFmtId="167" fontId="131" fillId="0" borderId="126" xfId="0" applyNumberFormat="1" applyFont="1" applyBorder="1" applyAlignment="1">
      <alignment horizontal="center"/>
    </xf>
    <xf numFmtId="0" fontId="132" fillId="39" borderId="127" xfId="0" applyFont="1" applyFill="1" applyBorder="1" applyAlignment="1">
      <alignment horizontal="right" vertical="top"/>
    </xf>
    <xf numFmtId="0" fontId="0" fillId="0" borderId="128" xfId="0" applyBorder="1" applyAlignment="1">
      <alignment wrapText="1"/>
    </xf>
    <xf numFmtId="0" fontId="42" fillId="0" borderId="42" xfId="0" applyFont="1" applyBorder="1" applyAlignment="1">
      <alignment horizontal="left"/>
    </xf>
    <xf numFmtId="0" fontId="32" fillId="0" borderId="34" xfId="0" applyFont="1" applyBorder="1" applyAlignment="1">
      <alignment horizontal="left"/>
    </xf>
    <xf numFmtId="0" fontId="98" fillId="0" borderId="0" xfId="0" applyFont="1" applyAlignment="1">
      <alignment horizontal="left"/>
    </xf>
    <xf numFmtId="0" fontId="54" fillId="0" borderId="53" xfId="0" applyFont="1" applyBorder="1" applyAlignment="1">
      <alignment horizontal="left"/>
    </xf>
    <xf numFmtId="0" fontId="0" fillId="0" borderId="0" xfId="0" applyAlignment="1">
      <alignment horizontal="left" wrapText="1"/>
    </xf>
    <xf numFmtId="0" fontId="94" fillId="0" borderId="91" xfId="0" applyFont="1" applyBorder="1" applyAlignment="1">
      <alignment horizontal="center"/>
    </xf>
    <xf numFmtId="0" fontId="122" fillId="0" borderId="118" xfId="0" applyFont="1" applyBorder="1" applyAlignment="1">
      <alignment horizontal="center"/>
    </xf>
    <xf numFmtId="0" fontId="0" fillId="0" borderId="0" xfId="0" applyAlignment="1">
      <alignment horizontal="center" wrapText="1"/>
    </xf>
    <xf numFmtId="0" fontId="92" fillId="26" borderId="89" xfId="0" applyFont="1" applyFill="1" applyBorder="1" applyAlignment="1">
      <alignment horizontal="center"/>
    </xf>
    <xf numFmtId="0" fontId="98" fillId="0" borderId="59" xfId="0" applyFont="1" applyBorder="1" applyAlignment="1">
      <alignment horizontal="left"/>
    </xf>
    <xf numFmtId="0" fontId="95" fillId="0" borderId="0" xfId="0" applyFont="1" applyBorder="1" applyAlignment="1">
      <alignment horizontal="left"/>
    </xf>
    <xf numFmtId="0" fontId="98" fillId="0" borderId="92" xfId="0" applyFont="1" applyBorder="1" applyAlignment="1">
      <alignment horizontal="left"/>
    </xf>
    <xf numFmtId="0" fontId="61" fillId="0" borderId="0" xfId="0" applyFont="1" applyBorder="1" applyAlignment="1">
      <alignment horizontal="left"/>
    </xf>
    <xf numFmtId="0" fontId="98" fillId="0" borderId="61" xfId="0" applyFont="1" applyBorder="1" applyAlignment="1">
      <alignment horizontal="left"/>
    </xf>
    <xf numFmtId="0" fontId="102" fillId="0" borderId="53" xfId="0" applyFont="1" applyBorder="1" applyAlignment="1">
      <alignment horizontal="left"/>
    </xf>
    <xf numFmtId="0" fontId="54" fillId="0" borderId="100" xfId="0" applyFont="1" applyBorder="1" applyAlignment="1">
      <alignment horizontal="left"/>
    </xf>
    <xf numFmtId="0" fontId="51" fillId="0" borderId="53" xfId="0" applyFont="1" applyBorder="1" applyAlignment="1">
      <alignment horizontal="left"/>
    </xf>
    <xf numFmtId="0" fontId="92" fillId="26" borderId="54" xfId="0" applyFont="1" applyFill="1" applyBorder="1" applyAlignment="1">
      <alignment horizontal="center"/>
    </xf>
    <xf numFmtId="0" fontId="55" fillId="16" borderId="89" xfId="0" applyFont="1" applyFill="1" applyBorder="1" applyAlignment="1">
      <alignment horizontal="center"/>
    </xf>
    <xf numFmtId="0" fontId="49" fillId="0" borderId="54" xfId="0" applyFont="1" applyBorder="1" applyAlignment="1">
      <alignment horizontal="center"/>
    </xf>
    <xf numFmtId="0" fontId="55" fillId="16" borderId="48" xfId="0" applyFont="1" applyFill="1" applyBorder="1" applyAlignment="1">
      <alignment horizontal="center"/>
    </xf>
    <xf numFmtId="0" fontId="92" fillId="26" borderId="48" xfId="0" applyFont="1" applyFill="1" applyBorder="1" applyAlignment="1">
      <alignment horizontal="center"/>
    </xf>
    <xf numFmtId="0" fontId="92" fillId="26" borderId="68" xfId="0" applyFont="1" applyFill="1" applyBorder="1" applyAlignment="1">
      <alignment horizontal="center"/>
    </xf>
    <xf numFmtId="0" fontId="70" fillId="20" borderId="54" xfId="0" applyFont="1" applyFill="1" applyBorder="1" applyAlignment="1">
      <alignment horizontal="center"/>
    </xf>
    <xf numFmtId="0" fontId="98" fillId="0" borderId="0" xfId="0" applyFont="1" applyBorder="1" applyAlignment="1">
      <alignment horizontal="left"/>
    </xf>
    <xf numFmtId="0" fontId="38" fillId="0" borderId="38" xfId="0" applyFont="1" applyBorder="1" applyAlignment="1"/>
    <xf numFmtId="0" fontId="2" fillId="0" borderId="4" xfId="0" applyFont="1" applyBorder="1" applyAlignment="1"/>
  </cellXfs>
  <cellStyles count="1">
    <cellStyle name="Normal" xfId="0" builtinId="0"/>
  </cellStyles>
  <dxfs count="12">
    <dxf>
      <font>
        <color rgb="FF000000"/>
      </font>
      <fill>
        <patternFill patternType="solid">
          <bgColor rgb="FFFF99CC"/>
        </patternFill>
      </fill>
    </dxf>
    <dxf>
      <font>
        <color rgb="FF000000"/>
      </font>
      <fill>
        <patternFill patternType="solid">
          <bgColor rgb="FFFF99CC"/>
        </patternFill>
      </fill>
    </dxf>
    <dxf>
      <font>
        <color rgb="FF000000"/>
      </font>
      <fill>
        <patternFill patternType="solid">
          <bgColor rgb="FFCCFFCC"/>
        </patternFill>
      </fill>
    </dxf>
    <dxf>
      <font>
        <color rgb="FF000000"/>
      </font>
      <fill>
        <patternFill patternType="solid">
          <bgColor rgb="FFFF99CC"/>
        </patternFill>
      </fill>
    </dxf>
    <dxf>
      <font>
        <color rgb="FF000000"/>
      </font>
      <fill>
        <patternFill patternType="solid">
          <bgColor rgb="FFFF99CC"/>
        </patternFill>
      </fill>
    </dxf>
    <dxf>
      <font>
        <color rgb="FF000000"/>
      </font>
    </dxf>
    <dxf>
      <font>
        <color rgb="FFFFFFFF"/>
      </font>
      <fill>
        <patternFill patternType="solid">
          <bgColor rgb="FFDD0806"/>
        </patternFill>
      </fill>
    </dxf>
    <dxf>
      <font>
        <color rgb="FF000000"/>
      </font>
      <fill>
        <patternFill patternType="solid">
          <bgColor rgb="FF1FB714"/>
        </patternFill>
      </fill>
    </dxf>
    <dxf>
      <font>
        <color rgb="FFFFFFFF"/>
      </font>
      <fill>
        <patternFill patternType="solid">
          <bgColor rgb="FFDD0806"/>
        </patternFill>
      </fill>
    </dxf>
    <dxf>
      <font>
        <color rgb="FF000000"/>
      </font>
      <fill>
        <patternFill patternType="solid">
          <bgColor rgb="FF1FB714"/>
        </patternFill>
      </fill>
    </dxf>
    <dxf>
      <font>
        <color rgb="FFFFFFFF"/>
      </font>
      <fill>
        <patternFill patternType="solid">
          <bgColor rgb="FFDD0806"/>
        </patternFill>
      </fill>
    </dxf>
    <dxf>
      <font>
        <color rgb="FF000000"/>
      </font>
      <fill>
        <patternFill patternType="solid">
          <bgColor rgb="FF1FB71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workbookViewId="0">
      <pane ySplit="1" topLeftCell="A2" activePane="bottomLeft" state="frozen"/>
      <selection pane="bottomLeft" activeCell="A2" sqref="A2"/>
    </sheetView>
  </sheetViews>
  <sheetFormatPr defaultRowHeight="12.75" x14ac:dyDescent="0.2"/>
  <cols>
    <col min="1" max="1" width="12.85546875" style="155" bestFit="1" customWidth="1"/>
    <col min="2" max="2" width="10.7109375" style="155" bestFit="1" customWidth="1"/>
    <col min="3" max="4" width="7.7109375" style="158" bestFit="1" customWidth="1"/>
    <col min="5" max="5" width="6.140625" style="158" bestFit="1" customWidth="1"/>
    <col min="6" max="6" width="5.7109375" bestFit="1" customWidth="1"/>
    <col min="7" max="7" width="11.5703125" style="158" bestFit="1" customWidth="1"/>
    <col min="8" max="8" width="5.140625" style="158" bestFit="1" customWidth="1"/>
    <col min="9" max="9" width="7" style="158" bestFit="1" customWidth="1"/>
    <col min="10" max="10" width="8.5703125" style="158" bestFit="1" customWidth="1"/>
    <col min="11" max="11" width="9.140625" style="158"/>
  </cols>
  <sheetData>
    <row r="1" spans="1:11" ht="25.5" x14ac:dyDescent="0.2">
      <c r="A1" s="151" t="s">
        <v>25</v>
      </c>
      <c r="B1" s="152" t="s">
        <v>26</v>
      </c>
      <c r="C1" s="156" t="s">
        <v>27</v>
      </c>
      <c r="D1" s="68" t="s">
        <v>28</v>
      </c>
      <c r="E1" s="136" t="s">
        <v>29</v>
      </c>
      <c r="F1" s="176" t="s">
        <v>30</v>
      </c>
      <c r="G1" s="50" t="s">
        <v>31</v>
      </c>
      <c r="H1" s="1" t="s">
        <v>32</v>
      </c>
      <c r="I1" s="52" t="s">
        <v>33</v>
      </c>
      <c r="J1" s="157" t="s">
        <v>34</v>
      </c>
      <c r="K1" s="158" t="s">
        <v>762</v>
      </c>
    </row>
    <row r="2" spans="1:11" x14ac:dyDescent="0.2">
      <c r="A2" s="164" t="s">
        <v>213</v>
      </c>
      <c r="B2" s="154" t="s">
        <v>104</v>
      </c>
      <c r="C2" s="169"/>
      <c r="D2" s="82">
        <v>575</v>
      </c>
      <c r="E2" s="82">
        <v>569</v>
      </c>
      <c r="F2" s="4">
        <v>6</v>
      </c>
      <c r="G2" s="34"/>
      <c r="H2" s="57">
        <v>3</v>
      </c>
      <c r="I2" s="57">
        <v>1</v>
      </c>
      <c r="J2" s="57">
        <v>12</v>
      </c>
      <c r="K2" s="158">
        <f>VLOOKUP(A2,'High Run Race'!A:E,5,FALSE)</f>
        <v>28.28</v>
      </c>
    </row>
    <row r="3" spans="1:11" x14ac:dyDescent="0.2">
      <c r="A3" s="175" t="s">
        <v>214</v>
      </c>
      <c r="B3" s="154" t="s">
        <v>215</v>
      </c>
      <c r="C3" s="66"/>
      <c r="D3" s="82">
        <v>505</v>
      </c>
      <c r="E3" s="82">
        <v>508</v>
      </c>
      <c r="F3" s="177">
        <v>-3</v>
      </c>
      <c r="G3" s="34"/>
      <c r="H3" s="57">
        <v>0</v>
      </c>
      <c r="I3" s="57">
        <v>1</v>
      </c>
      <c r="J3" s="57">
        <v>0</v>
      </c>
      <c r="K3" s="158">
        <f>VLOOKUP(A3,'High Run Race'!A:E,5,FALSE)</f>
        <v>22.64</v>
      </c>
    </row>
    <row r="4" spans="1:11" x14ac:dyDescent="0.2">
      <c r="A4" s="153" t="s">
        <v>177</v>
      </c>
      <c r="B4" s="167" t="s">
        <v>97</v>
      </c>
      <c r="C4" s="66"/>
      <c r="D4" s="82">
        <v>733</v>
      </c>
      <c r="E4" s="82">
        <v>727</v>
      </c>
      <c r="F4" s="177">
        <v>6</v>
      </c>
      <c r="G4" s="34"/>
      <c r="H4" s="57">
        <v>10</v>
      </c>
      <c r="I4" s="57">
        <v>8</v>
      </c>
      <c r="J4" s="57">
        <v>33</v>
      </c>
      <c r="K4" s="158">
        <f>VLOOKUP(A4,'High Run Race'!A:E,5,FALSE)</f>
        <v>73.12</v>
      </c>
    </row>
    <row r="5" spans="1:11" x14ac:dyDescent="0.2">
      <c r="A5" s="153" t="s">
        <v>99</v>
      </c>
      <c r="B5" s="154" t="s">
        <v>100</v>
      </c>
      <c r="C5" s="66"/>
      <c r="D5" s="82">
        <v>538</v>
      </c>
      <c r="E5" s="82">
        <v>541</v>
      </c>
      <c r="F5" s="177">
        <v>-3</v>
      </c>
      <c r="G5" s="34"/>
      <c r="H5" s="57">
        <v>0</v>
      </c>
      <c r="I5" s="57">
        <v>1</v>
      </c>
      <c r="J5" s="57">
        <v>0</v>
      </c>
      <c r="K5" s="158">
        <f>VLOOKUP(A5,'High Run Race'!A:E,5,FALSE)</f>
        <v>25.28</v>
      </c>
    </row>
    <row r="6" spans="1:11" ht="15" x14ac:dyDescent="0.2">
      <c r="A6" s="153" t="s">
        <v>131</v>
      </c>
      <c r="B6" s="154" t="s">
        <v>132</v>
      </c>
      <c r="C6" s="174"/>
      <c r="D6" s="82">
        <v>659</v>
      </c>
      <c r="E6" s="82">
        <v>665</v>
      </c>
      <c r="F6" s="177">
        <v>-6</v>
      </c>
      <c r="G6" s="34"/>
      <c r="H6" s="57">
        <v>0</v>
      </c>
      <c r="I6" s="57">
        <v>2</v>
      </c>
      <c r="J6" s="57">
        <v>0</v>
      </c>
      <c r="K6" s="158">
        <f>VLOOKUP(A6,'High Run Race'!A:E,5,FALSE)</f>
        <v>48.2</v>
      </c>
    </row>
    <row r="7" spans="1:11" x14ac:dyDescent="0.2">
      <c r="A7" s="160" t="s">
        <v>56</v>
      </c>
      <c r="B7" s="154" t="s">
        <v>57</v>
      </c>
      <c r="C7" s="66"/>
      <c r="D7" s="82">
        <v>764</v>
      </c>
      <c r="E7" s="82">
        <v>761</v>
      </c>
      <c r="F7" s="177">
        <v>3</v>
      </c>
      <c r="G7" s="34"/>
      <c r="H7" s="57">
        <v>1</v>
      </c>
      <c r="I7" s="57">
        <v>0</v>
      </c>
      <c r="J7" s="57">
        <v>0</v>
      </c>
      <c r="K7" s="158">
        <f>VLOOKUP(A7,'High Run Race'!A:E,5,FALSE)</f>
        <v>92.16</v>
      </c>
    </row>
    <row r="8" spans="1:11" x14ac:dyDescent="0.2">
      <c r="A8" s="162" t="s">
        <v>201</v>
      </c>
      <c r="B8" s="154" t="s">
        <v>202</v>
      </c>
      <c r="C8" s="66"/>
      <c r="D8" s="82">
        <v>656</v>
      </c>
      <c r="E8" s="82">
        <v>659</v>
      </c>
      <c r="F8" s="177">
        <v>-3</v>
      </c>
      <c r="G8" s="34"/>
      <c r="H8" s="57">
        <v>0</v>
      </c>
      <c r="I8" s="57">
        <v>1</v>
      </c>
      <c r="J8" s="57">
        <v>0</v>
      </c>
      <c r="K8" s="158">
        <f>VLOOKUP(A8,'High Run Race'!A:E,5,FALSE)</f>
        <v>46.52</v>
      </c>
    </row>
    <row r="9" spans="1:11" x14ac:dyDescent="0.2">
      <c r="A9" s="164" t="s">
        <v>52</v>
      </c>
      <c r="B9" s="166" t="s">
        <v>53</v>
      </c>
      <c r="C9" s="169"/>
      <c r="D9" s="82">
        <v>601</v>
      </c>
      <c r="E9" s="82">
        <v>598</v>
      </c>
      <c r="F9" s="177">
        <v>3</v>
      </c>
      <c r="G9" s="34"/>
      <c r="H9" s="57">
        <v>1</v>
      </c>
      <c r="I9" s="57">
        <v>0</v>
      </c>
      <c r="J9" s="57">
        <v>13</v>
      </c>
      <c r="K9" s="158">
        <f>VLOOKUP(A9,'High Run Race'!A:E,5,FALSE)</f>
        <v>31.76</v>
      </c>
    </row>
    <row r="10" spans="1:11" x14ac:dyDescent="0.2">
      <c r="A10" s="163" t="s">
        <v>196</v>
      </c>
      <c r="B10" s="154" t="s">
        <v>132</v>
      </c>
      <c r="C10" s="159"/>
      <c r="D10" s="82">
        <v>772</v>
      </c>
      <c r="E10" s="82">
        <v>778</v>
      </c>
      <c r="F10" s="177">
        <v>-6</v>
      </c>
      <c r="G10" s="34"/>
      <c r="H10" s="57">
        <v>9</v>
      </c>
      <c r="I10" s="57">
        <v>11</v>
      </c>
      <c r="J10" s="57">
        <v>56</v>
      </c>
      <c r="K10" s="158">
        <f>VLOOKUP(A10,'High Run Race'!A:E,5,FALSE)</f>
        <v>101.68</v>
      </c>
    </row>
    <row r="11" spans="1:11" x14ac:dyDescent="0.2">
      <c r="A11" s="153" t="s">
        <v>121</v>
      </c>
      <c r="B11" s="154" t="s">
        <v>122</v>
      </c>
      <c r="C11" s="66"/>
      <c r="D11" s="82">
        <v>703</v>
      </c>
      <c r="E11" s="82">
        <v>703</v>
      </c>
      <c r="F11" s="177">
        <v>0</v>
      </c>
      <c r="G11" s="34"/>
      <c r="H11" s="57">
        <v>1</v>
      </c>
      <c r="I11" s="57">
        <v>1</v>
      </c>
      <c r="J11" s="57">
        <v>12</v>
      </c>
      <c r="K11" s="158">
        <f>VLOOKUP(A11,'High Run Race'!A:E,5,FALSE)</f>
        <v>59.68</v>
      </c>
    </row>
    <row r="12" spans="1:11" x14ac:dyDescent="0.2">
      <c r="A12" s="153" t="s">
        <v>236</v>
      </c>
      <c r="B12" s="154" t="s">
        <v>237</v>
      </c>
      <c r="C12" s="66"/>
      <c r="D12" s="82">
        <v>574</v>
      </c>
      <c r="E12" s="82">
        <v>580</v>
      </c>
      <c r="F12" s="177">
        <v>-6</v>
      </c>
      <c r="G12" s="34"/>
      <c r="H12" s="57">
        <v>14</v>
      </c>
      <c r="I12" s="57">
        <v>16</v>
      </c>
      <c r="J12" s="57">
        <v>10</v>
      </c>
      <c r="K12" s="158">
        <f>VLOOKUP(A12,'High Run Race'!A:E,5,FALSE)</f>
        <v>29.6</v>
      </c>
    </row>
    <row r="13" spans="1:11" x14ac:dyDescent="0.2">
      <c r="A13" s="153" t="s">
        <v>81</v>
      </c>
      <c r="B13" s="154" t="s">
        <v>82</v>
      </c>
      <c r="C13" s="172"/>
      <c r="D13" s="82">
        <v>453</v>
      </c>
      <c r="E13" s="82">
        <v>456</v>
      </c>
      <c r="F13" s="177">
        <v>-3</v>
      </c>
      <c r="G13" s="34"/>
      <c r="H13" s="57">
        <v>0</v>
      </c>
      <c r="I13" s="57">
        <v>1</v>
      </c>
      <c r="J13" s="57">
        <v>0</v>
      </c>
      <c r="K13" s="158">
        <f>VLOOKUP(A13,'High Run Race'!A:E,5,FALSE)</f>
        <v>20.239999999999998</v>
      </c>
    </row>
    <row r="14" spans="1:11" x14ac:dyDescent="0.2">
      <c r="A14" s="153" t="s">
        <v>220</v>
      </c>
      <c r="B14" s="154" t="s">
        <v>221</v>
      </c>
      <c r="C14" s="159"/>
      <c r="D14" s="82">
        <v>560</v>
      </c>
      <c r="E14" s="82">
        <v>554</v>
      </c>
      <c r="F14" s="177">
        <v>6</v>
      </c>
      <c r="G14" s="34"/>
      <c r="H14" s="57">
        <v>3</v>
      </c>
      <c r="I14" s="57">
        <v>1</v>
      </c>
      <c r="J14" s="57">
        <v>0</v>
      </c>
      <c r="K14" s="158">
        <f>VLOOKUP(A14,'High Run Race'!A:E,5,FALSE)</f>
        <v>26.48</v>
      </c>
    </row>
    <row r="15" spans="1:11" x14ac:dyDescent="0.2">
      <c r="A15" s="163" t="s">
        <v>209</v>
      </c>
      <c r="B15" s="165" t="s">
        <v>210</v>
      </c>
      <c r="C15" s="159"/>
      <c r="D15" s="82">
        <v>513</v>
      </c>
      <c r="E15" s="82">
        <v>522</v>
      </c>
      <c r="F15" s="177">
        <v>-9</v>
      </c>
      <c r="G15" s="34"/>
      <c r="H15" s="57">
        <v>2</v>
      </c>
      <c r="I15" s="57">
        <v>5</v>
      </c>
      <c r="J15" s="57">
        <v>10</v>
      </c>
      <c r="K15" s="158">
        <f>VLOOKUP(A15,'High Run Race'!A:E,5,FALSE)</f>
        <v>23.76</v>
      </c>
    </row>
    <row r="16" spans="1:11" x14ac:dyDescent="0.2">
      <c r="A16" s="175" t="s">
        <v>231</v>
      </c>
      <c r="B16" s="154" t="s">
        <v>222</v>
      </c>
      <c r="C16" s="171"/>
      <c r="D16" s="82">
        <v>654</v>
      </c>
      <c r="E16" s="82">
        <v>670</v>
      </c>
      <c r="F16" s="4">
        <v>-6</v>
      </c>
      <c r="G16" s="34">
        <v>-10</v>
      </c>
      <c r="H16" s="57">
        <v>15</v>
      </c>
      <c r="I16" s="57">
        <v>17</v>
      </c>
      <c r="J16" s="57">
        <v>19</v>
      </c>
      <c r="K16" s="158">
        <f>VLOOKUP(A16,'High Run Race'!A:E,5,FALSE)</f>
        <v>49.6</v>
      </c>
    </row>
    <row r="17" spans="1:11" x14ac:dyDescent="0.2">
      <c r="A17" s="153" t="s">
        <v>218</v>
      </c>
      <c r="B17" s="154" t="s">
        <v>219</v>
      </c>
      <c r="C17" s="159"/>
      <c r="D17" s="82">
        <v>494</v>
      </c>
      <c r="E17" s="82">
        <v>497</v>
      </c>
      <c r="F17" s="177">
        <v>-3</v>
      </c>
      <c r="G17" s="34"/>
      <c r="H17" s="57">
        <v>0</v>
      </c>
      <c r="I17" s="57">
        <v>1</v>
      </c>
      <c r="J17" s="57">
        <v>0</v>
      </c>
      <c r="K17" s="158">
        <f>VLOOKUP(A17,'High Run Race'!A:E,5,FALSE)</f>
        <v>21.88</v>
      </c>
    </row>
    <row r="18" spans="1:11" x14ac:dyDescent="0.2">
      <c r="A18" s="153" t="s">
        <v>249</v>
      </c>
      <c r="B18" s="154" t="s">
        <v>47</v>
      </c>
      <c r="C18" s="66"/>
      <c r="D18" s="82">
        <v>638</v>
      </c>
      <c r="E18" s="82">
        <v>590</v>
      </c>
      <c r="F18" s="177">
        <v>18</v>
      </c>
      <c r="G18" s="34">
        <v>30</v>
      </c>
      <c r="H18" s="57">
        <v>12</v>
      </c>
      <c r="I18" s="57">
        <v>6</v>
      </c>
      <c r="J18" s="57">
        <v>16</v>
      </c>
      <c r="K18" s="158">
        <f>VLOOKUP(A18,'High Run Race'!A:E,5,FALSE)</f>
        <v>30.8</v>
      </c>
    </row>
    <row r="19" spans="1:11" x14ac:dyDescent="0.2">
      <c r="A19" s="175" t="s">
        <v>245</v>
      </c>
      <c r="B19" s="154" t="s">
        <v>246</v>
      </c>
      <c r="C19" s="159"/>
      <c r="D19" s="82">
        <v>487</v>
      </c>
      <c r="E19" s="82">
        <v>490</v>
      </c>
      <c r="F19" s="177">
        <v>-3</v>
      </c>
      <c r="G19" s="34"/>
      <c r="H19" s="57">
        <v>0</v>
      </c>
      <c r="I19" s="57">
        <v>1</v>
      </c>
      <c r="J19" s="57">
        <v>0</v>
      </c>
      <c r="K19" s="158">
        <f>VLOOKUP(A19,'High Run Race'!A:E,5,FALSE)</f>
        <v>21.6</v>
      </c>
    </row>
    <row r="20" spans="1:11" x14ac:dyDescent="0.2">
      <c r="A20" s="175" t="s">
        <v>250</v>
      </c>
      <c r="B20" s="154" t="s">
        <v>251</v>
      </c>
      <c r="C20" s="66"/>
      <c r="D20" s="82">
        <v>556</v>
      </c>
      <c r="E20" s="82">
        <v>550</v>
      </c>
      <c r="F20" s="177">
        <v>6</v>
      </c>
      <c r="G20" s="34"/>
      <c r="H20" s="57">
        <v>2</v>
      </c>
      <c r="I20" s="57">
        <v>0</v>
      </c>
      <c r="J20" s="57">
        <v>0</v>
      </c>
      <c r="K20" s="158">
        <f>VLOOKUP(A20,'High Run Race'!A:E,5,FALSE)</f>
        <v>26</v>
      </c>
    </row>
    <row r="21" spans="1:11" x14ac:dyDescent="0.2">
      <c r="A21" s="175" t="s">
        <v>165</v>
      </c>
      <c r="B21" s="154" t="s">
        <v>100</v>
      </c>
      <c r="C21" s="66"/>
      <c r="D21" s="82">
        <v>530</v>
      </c>
      <c r="E21" s="82">
        <v>533</v>
      </c>
      <c r="F21" s="177">
        <v>-3</v>
      </c>
      <c r="G21" s="34"/>
      <c r="H21" s="57">
        <v>6</v>
      </c>
      <c r="I21" s="57">
        <v>7</v>
      </c>
      <c r="J21" s="57">
        <v>14</v>
      </c>
      <c r="K21" s="158">
        <f>VLOOKUP(A21,'High Run Race'!A:E,5,FALSE)</f>
        <v>24.64</v>
      </c>
    </row>
    <row r="22" spans="1:11" x14ac:dyDescent="0.2">
      <c r="A22" s="153" t="s">
        <v>178</v>
      </c>
      <c r="B22" s="154" t="s">
        <v>179</v>
      </c>
      <c r="C22" s="170"/>
      <c r="D22" s="82">
        <v>503</v>
      </c>
      <c r="E22" s="82">
        <v>491</v>
      </c>
      <c r="F22" s="177">
        <v>12</v>
      </c>
      <c r="G22" s="34"/>
      <c r="H22" s="57">
        <v>6</v>
      </c>
      <c r="I22" s="57">
        <v>2</v>
      </c>
      <c r="J22" s="57">
        <v>5</v>
      </c>
      <c r="K22" s="158">
        <f>VLOOKUP(A22,'High Run Race'!A:E,5,FALSE)</f>
        <v>21.64</v>
      </c>
    </row>
    <row r="23" spans="1:11" x14ac:dyDescent="0.2">
      <c r="A23" s="175" t="s">
        <v>254</v>
      </c>
      <c r="B23" s="154" t="s">
        <v>114</v>
      </c>
      <c r="C23" s="169"/>
      <c r="D23" s="82">
        <v>397</v>
      </c>
      <c r="E23" s="82">
        <v>400</v>
      </c>
      <c r="F23" s="177">
        <v>-3</v>
      </c>
      <c r="G23" s="34"/>
      <c r="H23" s="57">
        <v>0</v>
      </c>
      <c r="I23" s="57">
        <v>1</v>
      </c>
      <c r="J23" s="57">
        <v>0</v>
      </c>
      <c r="K23" s="158">
        <f>VLOOKUP(A23,'High Run Race'!A:E,5,FALSE)</f>
        <v>18</v>
      </c>
    </row>
    <row r="24" spans="1:11" x14ac:dyDescent="0.2">
      <c r="A24" s="175" t="s">
        <v>54</v>
      </c>
      <c r="B24" s="154" t="s">
        <v>55</v>
      </c>
      <c r="C24" s="66"/>
      <c r="D24" s="82">
        <v>733</v>
      </c>
      <c r="E24" s="82">
        <v>720</v>
      </c>
      <c r="F24" s="177">
        <v>3</v>
      </c>
      <c r="G24" s="34">
        <v>10</v>
      </c>
      <c r="H24" s="57">
        <v>8</v>
      </c>
      <c r="I24" s="57">
        <v>7</v>
      </c>
      <c r="J24" s="57">
        <v>62</v>
      </c>
      <c r="K24" s="158">
        <f>VLOOKUP(A24,'High Run Race'!A:E,5,FALSE)</f>
        <v>69.2</v>
      </c>
    </row>
    <row r="25" spans="1:11" x14ac:dyDescent="0.2">
      <c r="A25" s="161" t="s">
        <v>194</v>
      </c>
      <c r="B25" s="154" t="s">
        <v>195</v>
      </c>
      <c r="C25" s="168"/>
      <c r="D25" s="82">
        <v>569</v>
      </c>
      <c r="E25" s="82">
        <v>578</v>
      </c>
      <c r="F25" s="177">
        <v>-9</v>
      </c>
      <c r="G25" s="34"/>
      <c r="H25" s="57">
        <v>1</v>
      </c>
      <c r="I25" s="57">
        <v>4</v>
      </c>
      <c r="J25" s="57">
        <v>10</v>
      </c>
      <c r="K25" s="158">
        <f>VLOOKUP(A25,'High Run Race'!A:E,5,FALSE)</f>
        <v>29.36</v>
      </c>
    </row>
    <row r="26" spans="1:11" x14ac:dyDescent="0.2">
      <c r="A26" s="153" t="s">
        <v>141</v>
      </c>
      <c r="B26" s="154" t="s">
        <v>142</v>
      </c>
      <c r="C26" s="66"/>
      <c r="D26" s="82">
        <v>623</v>
      </c>
      <c r="E26" s="82">
        <v>626</v>
      </c>
      <c r="F26" s="177">
        <v>-3</v>
      </c>
      <c r="G26" s="34"/>
      <c r="H26" s="57">
        <v>1</v>
      </c>
      <c r="I26" s="57">
        <v>2</v>
      </c>
      <c r="J26" s="57">
        <v>11</v>
      </c>
      <c r="K26" s="158">
        <f>VLOOKUP(A26,'High Run Race'!A:E,5,FALSE)</f>
        <v>38.24</v>
      </c>
    </row>
    <row r="27" spans="1:11" x14ac:dyDescent="0.2">
      <c r="A27" s="153" t="s">
        <v>233</v>
      </c>
      <c r="B27" s="154" t="s">
        <v>130</v>
      </c>
      <c r="C27" s="173"/>
      <c r="D27" s="82">
        <v>680</v>
      </c>
      <c r="E27" s="82">
        <v>658</v>
      </c>
      <c r="F27" s="177">
        <v>12</v>
      </c>
      <c r="G27" s="34">
        <v>10</v>
      </c>
      <c r="H27" s="57">
        <v>18</v>
      </c>
      <c r="I27" s="57">
        <v>14</v>
      </c>
      <c r="J27" s="57">
        <v>25</v>
      </c>
      <c r="K27" s="158">
        <f>VLOOKUP(A27,'High Run Race'!A:E,5,FALSE)</f>
        <v>46.24</v>
      </c>
    </row>
    <row r="28" spans="1:11" x14ac:dyDescent="0.2">
      <c r="A28" s="153" t="s">
        <v>242</v>
      </c>
      <c r="B28" s="154" t="s">
        <v>243</v>
      </c>
      <c r="C28" s="159"/>
      <c r="D28" s="82">
        <v>671</v>
      </c>
      <c r="E28" s="82">
        <v>659</v>
      </c>
      <c r="F28" s="177">
        <v>12</v>
      </c>
      <c r="G28" s="34"/>
      <c r="H28" s="57">
        <v>4</v>
      </c>
      <c r="I28" s="57">
        <v>0</v>
      </c>
      <c r="J28" s="57">
        <v>15</v>
      </c>
      <c r="K28" s="158">
        <f>VLOOKUP(A28,'High Run Race'!A:E,5,FALSE)</f>
        <v>46.52</v>
      </c>
    </row>
    <row r="29" spans="1:11" x14ac:dyDescent="0.2">
      <c r="A29" s="153" t="s">
        <v>247</v>
      </c>
      <c r="B29" s="154" t="s">
        <v>248</v>
      </c>
      <c r="C29" s="168"/>
      <c r="D29" s="82">
        <v>533</v>
      </c>
      <c r="E29" s="82">
        <v>530</v>
      </c>
      <c r="F29" s="177">
        <v>3</v>
      </c>
      <c r="G29" s="34"/>
      <c r="H29" s="57">
        <v>1</v>
      </c>
      <c r="I29" s="57">
        <v>0</v>
      </c>
      <c r="J29" s="57">
        <v>0</v>
      </c>
      <c r="K29" s="158">
        <f>VLOOKUP(A29,'High Run Race'!A:E,5,FALSE)</f>
        <v>24.4</v>
      </c>
    </row>
    <row r="30" spans="1:11" x14ac:dyDescent="0.2">
      <c r="A30" s="153" t="s">
        <v>40</v>
      </c>
      <c r="B30" s="154" t="s">
        <v>41</v>
      </c>
      <c r="C30" s="159"/>
      <c r="D30" s="82">
        <v>630</v>
      </c>
      <c r="E30" s="82">
        <v>645</v>
      </c>
      <c r="F30" s="177">
        <v>-15</v>
      </c>
      <c r="G30" s="34"/>
      <c r="H30" s="57">
        <v>4</v>
      </c>
      <c r="I30" s="57">
        <v>9</v>
      </c>
      <c r="J30" s="57">
        <v>24</v>
      </c>
      <c r="K30" s="158">
        <f>VLOOKUP(A30,'High Run Race'!A:E,5,FALSE)</f>
        <v>42.8</v>
      </c>
    </row>
    <row r="31" spans="1:11" x14ac:dyDescent="0.2">
      <c r="A31" s="153" t="s">
        <v>123</v>
      </c>
      <c r="B31" s="165" t="s">
        <v>124</v>
      </c>
      <c r="C31" s="169"/>
      <c r="D31" s="82">
        <v>724</v>
      </c>
      <c r="E31" s="82">
        <v>718</v>
      </c>
      <c r="F31" s="177">
        <v>6</v>
      </c>
      <c r="G31" s="34"/>
      <c r="H31" s="57">
        <v>4</v>
      </c>
      <c r="I31" s="57">
        <v>2</v>
      </c>
      <c r="J31" s="57">
        <v>40</v>
      </c>
      <c r="K31" s="158">
        <f>VLOOKUP(A31,'High Run Race'!A:E,5,FALSE)</f>
        <v>68.08</v>
      </c>
    </row>
    <row r="32" spans="1:11" x14ac:dyDescent="0.2">
      <c r="A32" s="153" t="s">
        <v>48</v>
      </c>
      <c r="B32" s="154" t="s">
        <v>49</v>
      </c>
      <c r="C32" s="66"/>
      <c r="D32" s="82">
        <v>643</v>
      </c>
      <c r="E32" s="82">
        <v>643</v>
      </c>
      <c r="F32" s="177">
        <v>0</v>
      </c>
      <c r="G32" s="34"/>
      <c r="H32" s="57">
        <v>9</v>
      </c>
      <c r="I32" s="57">
        <v>9</v>
      </c>
      <c r="J32" s="57">
        <v>14</v>
      </c>
      <c r="K32" s="158">
        <f>VLOOKUP(A32,'High Run Race'!A:E,5,FALSE)</f>
        <v>42.32</v>
      </c>
    </row>
    <row r="33" spans="1:11" x14ac:dyDescent="0.2">
      <c r="A33" s="153" t="s">
        <v>109</v>
      </c>
      <c r="B33" s="154" t="s">
        <v>104</v>
      </c>
      <c r="C33" s="170"/>
      <c r="D33" s="82">
        <v>727</v>
      </c>
      <c r="E33" s="82">
        <v>733</v>
      </c>
      <c r="F33" s="177">
        <v>-6</v>
      </c>
      <c r="G33" s="34"/>
      <c r="H33" s="57">
        <v>8</v>
      </c>
      <c r="I33" s="57">
        <v>10</v>
      </c>
      <c r="J33" s="57">
        <v>36</v>
      </c>
      <c r="K33" s="158">
        <f>VLOOKUP(A33,'High Run Race'!A:E,5,FALSE)</f>
        <v>76.48</v>
      </c>
    </row>
    <row r="34" spans="1:11" x14ac:dyDescent="0.2">
      <c r="A34" s="175" t="s">
        <v>88</v>
      </c>
      <c r="B34" s="154" t="s">
        <v>89</v>
      </c>
      <c r="C34" s="66"/>
      <c r="D34" s="82">
        <v>554</v>
      </c>
      <c r="E34" s="82">
        <v>557</v>
      </c>
      <c r="F34" s="177">
        <v>-3</v>
      </c>
      <c r="G34" s="34"/>
      <c r="H34" s="57">
        <v>0</v>
      </c>
      <c r="I34" s="57">
        <v>1</v>
      </c>
      <c r="J34" s="57">
        <v>0</v>
      </c>
      <c r="K34" s="158">
        <f>VLOOKUP(A34,'High Run Race'!A:E,5,FALSE)</f>
        <v>26.84</v>
      </c>
    </row>
    <row r="35" spans="1:11" x14ac:dyDescent="0.2">
      <c r="A35" s="153" t="s">
        <v>60</v>
      </c>
      <c r="B35" s="154" t="s">
        <v>61</v>
      </c>
      <c r="C35" s="66"/>
      <c r="D35" s="82">
        <v>568</v>
      </c>
      <c r="E35" s="82">
        <v>565</v>
      </c>
      <c r="F35" s="177">
        <v>3</v>
      </c>
      <c r="G35" s="34"/>
      <c r="H35" s="57">
        <v>8</v>
      </c>
      <c r="I35" s="57">
        <v>7</v>
      </c>
      <c r="J35" s="57">
        <v>11</v>
      </c>
      <c r="K35" s="158">
        <f>VLOOKUP(A35,'High Run Race'!A:E,5,FALSE)</f>
        <v>27.8</v>
      </c>
    </row>
  </sheetData>
  <sortState ref="A2:K122">
    <sortCondition ref="A1"/>
  </sortState>
  <conditionalFormatting sqref="F2:G35">
    <cfRule type="cellIs" dxfId="11" priority="3" stopIfTrue="1" operator="greaterThan">
      <formula>0</formula>
    </cfRule>
    <cfRule type="cellIs" dxfId="10" priority="4" stopIfTrue="1" operator="lessThan">
      <formula>0</formula>
    </cfRule>
  </conditionalFormatting>
  <conditionalFormatting sqref="F1:G1">
    <cfRule type="cellIs" dxfId="9" priority="1" stopIfTrue="1" operator="greaterThan">
      <formula>0</formula>
    </cfRule>
    <cfRule type="cellIs" dxfId="8" priority="2" stopIfTrue="1" operator="lessThan">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pane ySplit="3" topLeftCell="A4" activePane="bottomLeft" state="frozen"/>
      <selection pane="bottomLeft" activeCell="A4" sqref="A4"/>
    </sheetView>
  </sheetViews>
  <sheetFormatPr defaultColWidth="9.140625" defaultRowHeight="12.75" customHeight="1" x14ac:dyDescent="0.2"/>
  <cols>
    <col min="1" max="1" width="13.28515625" customWidth="1"/>
    <col min="2" max="2" width="11.7109375" customWidth="1"/>
    <col min="3" max="3" width="0.42578125" customWidth="1"/>
    <col min="4" max="4" width="1" customWidth="1"/>
    <col min="5" max="5" width="33" customWidth="1"/>
    <col min="6" max="6" width="0.7109375" customWidth="1"/>
    <col min="7" max="7" width="17.42578125" customWidth="1"/>
    <col min="8" max="8" width="0.85546875" customWidth="1"/>
    <col min="9" max="9" width="10" customWidth="1"/>
    <col min="10" max="10" width="48.28515625" customWidth="1"/>
  </cols>
  <sheetData>
    <row r="1" spans="1:10" x14ac:dyDescent="0.2">
      <c r="A1" s="72" t="s">
        <v>25</v>
      </c>
      <c r="B1" s="72" t="s">
        <v>26</v>
      </c>
      <c r="E1" s="40" t="s">
        <v>310</v>
      </c>
      <c r="G1" s="6" t="s">
        <v>311</v>
      </c>
      <c r="I1" s="72" t="s">
        <v>312</v>
      </c>
      <c r="J1" s="72" t="s">
        <v>313</v>
      </c>
    </row>
    <row r="2" spans="1:10" x14ac:dyDescent="0.2">
      <c r="A2" s="86"/>
      <c r="B2" s="86"/>
      <c r="C2" s="86"/>
      <c r="D2" s="86"/>
      <c r="E2" s="12"/>
      <c r="F2" s="86"/>
      <c r="G2" s="48"/>
      <c r="H2" s="48"/>
      <c r="I2" s="86"/>
      <c r="J2" s="86"/>
    </row>
    <row r="3" spans="1:10" ht="13.5" customHeight="1" x14ac:dyDescent="0.2">
      <c r="A3" s="3"/>
      <c r="B3" s="3"/>
      <c r="C3" s="3"/>
      <c r="D3" s="3"/>
      <c r="E3" s="3"/>
      <c r="F3" s="3"/>
      <c r="G3" s="3"/>
      <c r="H3" s="3"/>
      <c r="I3" s="3"/>
      <c r="J3" s="3"/>
    </row>
    <row r="4" spans="1:10" x14ac:dyDescent="0.2">
      <c r="A4" s="71" t="s">
        <v>314</v>
      </c>
      <c r="B4" s="71" t="s">
        <v>235</v>
      </c>
      <c r="C4" s="71"/>
      <c r="D4" s="71" t="s">
        <v>315</v>
      </c>
      <c r="E4" s="12"/>
      <c r="F4" s="86"/>
      <c r="G4" s="48"/>
      <c r="H4" s="48"/>
      <c r="I4" s="13"/>
    </row>
    <row r="5" spans="1:10" x14ac:dyDescent="0.2">
      <c r="A5" s="109" t="s">
        <v>316</v>
      </c>
      <c r="B5" s="109" t="s">
        <v>317</v>
      </c>
      <c r="C5" s="109"/>
      <c r="D5" s="109"/>
      <c r="E5" s="102"/>
      <c r="F5" s="139"/>
      <c r="G5" s="85"/>
      <c r="H5" s="85"/>
      <c r="I5" s="126">
        <v>573</v>
      </c>
    </row>
    <row r="6" spans="1:10" x14ac:dyDescent="0.2">
      <c r="A6" s="109" t="s">
        <v>318</v>
      </c>
      <c r="B6" s="109" t="s">
        <v>319</v>
      </c>
      <c r="C6" s="109"/>
      <c r="D6" s="109"/>
      <c r="E6" s="102"/>
      <c r="F6" s="139"/>
      <c r="G6" s="85"/>
      <c r="H6" s="85"/>
      <c r="I6" s="126">
        <v>594</v>
      </c>
    </row>
    <row r="7" spans="1:10" x14ac:dyDescent="0.2">
      <c r="A7" s="109" t="s">
        <v>320</v>
      </c>
      <c r="B7" s="109" t="s">
        <v>321</v>
      </c>
      <c r="C7" s="109"/>
      <c r="D7" s="109"/>
      <c r="E7" s="102"/>
      <c r="F7" s="139"/>
      <c r="G7" s="85"/>
      <c r="H7" s="85"/>
      <c r="I7" s="126">
        <v>770</v>
      </c>
    </row>
    <row r="8" spans="1:10" x14ac:dyDescent="0.2">
      <c r="A8" s="109" t="s">
        <v>322</v>
      </c>
      <c r="B8" s="109" t="s">
        <v>323</v>
      </c>
      <c r="C8" s="109"/>
      <c r="D8" s="109"/>
      <c r="E8" s="102"/>
      <c r="F8" s="139"/>
      <c r="G8" s="85"/>
      <c r="H8" s="85"/>
      <c r="I8" s="126">
        <v>628</v>
      </c>
    </row>
    <row r="9" spans="1:10" x14ac:dyDescent="0.2">
      <c r="A9" s="109" t="s">
        <v>324</v>
      </c>
      <c r="B9" s="109" t="s">
        <v>325</v>
      </c>
      <c r="C9" s="109"/>
      <c r="D9" s="109"/>
      <c r="E9" s="102"/>
      <c r="F9" s="139"/>
      <c r="G9" s="85"/>
      <c r="H9" s="85"/>
      <c r="I9" s="126">
        <v>583</v>
      </c>
    </row>
    <row r="10" spans="1:10" x14ac:dyDescent="0.2">
      <c r="A10" s="109" t="s">
        <v>326</v>
      </c>
      <c r="B10" s="109" t="s">
        <v>327</v>
      </c>
      <c r="C10" s="109"/>
      <c r="D10" s="109"/>
      <c r="E10" s="102"/>
      <c r="F10" s="139"/>
      <c r="G10" s="85"/>
      <c r="H10" s="85"/>
      <c r="I10" s="126">
        <v>637</v>
      </c>
    </row>
    <row r="11" spans="1:10" x14ac:dyDescent="0.2">
      <c r="A11" s="109" t="s">
        <v>205</v>
      </c>
      <c r="B11" s="109" t="s">
        <v>206</v>
      </c>
      <c r="C11" s="109"/>
      <c r="D11" s="109" t="s">
        <v>315</v>
      </c>
      <c r="E11" s="102"/>
      <c r="F11" s="139"/>
      <c r="G11" s="85"/>
      <c r="H11" s="85">
        <v>93</v>
      </c>
      <c r="I11" s="126">
        <f>VLOOKUP(H11,'Scores-LSB'!A:E,5,FALSE)</f>
        <v>471</v>
      </c>
    </row>
    <row r="12" spans="1:10" x14ac:dyDescent="0.2">
      <c r="A12" s="109" t="s">
        <v>328</v>
      </c>
      <c r="B12" s="109" t="s">
        <v>317</v>
      </c>
      <c r="C12" s="109"/>
      <c r="D12" s="109"/>
      <c r="E12" s="102"/>
      <c r="F12" s="139"/>
      <c r="G12" s="85"/>
      <c r="H12" s="85"/>
      <c r="I12" s="126">
        <v>623</v>
      </c>
    </row>
    <row r="13" spans="1:10" x14ac:dyDescent="0.2">
      <c r="A13" s="74" t="s">
        <v>329</v>
      </c>
      <c r="B13" s="109" t="s">
        <v>330</v>
      </c>
      <c r="C13" s="109"/>
      <c r="D13" s="109" t="s">
        <v>315</v>
      </c>
      <c r="E13" s="102"/>
      <c r="F13" s="139"/>
      <c r="G13" s="85"/>
      <c r="H13" s="85"/>
      <c r="I13" s="126">
        <v>563</v>
      </c>
    </row>
    <row r="14" spans="1:10" x14ac:dyDescent="0.2">
      <c r="A14" s="113" t="s">
        <v>213</v>
      </c>
      <c r="B14" s="109" t="s">
        <v>206</v>
      </c>
      <c r="C14" s="109"/>
      <c r="D14" s="109" t="s">
        <v>315</v>
      </c>
      <c r="E14" s="102"/>
      <c r="F14" s="139"/>
      <c r="G14" s="85"/>
      <c r="H14" s="85">
        <v>97</v>
      </c>
      <c r="I14" s="126">
        <f>VLOOKUP(H14,'Scores-LSB'!A:E,5,FALSE)</f>
        <v>575</v>
      </c>
    </row>
    <row r="15" spans="1:10" x14ac:dyDescent="0.2">
      <c r="A15" s="71" t="s">
        <v>331</v>
      </c>
      <c r="B15" s="109" t="s">
        <v>332</v>
      </c>
      <c r="C15" s="109"/>
      <c r="D15" s="109"/>
      <c r="E15" s="102"/>
      <c r="F15" s="139"/>
      <c r="G15" s="85"/>
      <c r="H15" s="85"/>
      <c r="I15" s="126">
        <v>653</v>
      </c>
    </row>
    <row r="16" spans="1:10" x14ac:dyDescent="0.2">
      <c r="A16" s="109" t="s">
        <v>224</v>
      </c>
      <c r="B16" s="109" t="s">
        <v>45</v>
      </c>
      <c r="C16" s="109"/>
      <c r="D16" s="109" t="s">
        <v>315</v>
      </c>
      <c r="E16" s="102"/>
      <c r="F16" s="139"/>
      <c r="G16" s="85"/>
      <c r="H16" s="85"/>
      <c r="I16" s="126">
        <v>561</v>
      </c>
    </row>
    <row r="17" spans="1:10" x14ac:dyDescent="0.2">
      <c r="A17" s="109" t="s">
        <v>173</v>
      </c>
      <c r="B17" s="109" t="s">
        <v>333</v>
      </c>
      <c r="C17" s="109"/>
      <c r="D17" s="109" t="s">
        <v>315</v>
      </c>
      <c r="E17" s="102"/>
      <c r="F17" s="139"/>
      <c r="G17" s="85"/>
      <c r="H17" s="85">
        <v>75</v>
      </c>
      <c r="I17" s="126">
        <f>VLOOKUP(H17,'Scores-LSB'!A:E,5,FALSE)</f>
        <v>514</v>
      </c>
    </row>
    <row r="18" spans="1:10" x14ac:dyDescent="0.2">
      <c r="A18" s="109" t="s">
        <v>146</v>
      </c>
      <c r="B18" s="109" t="s">
        <v>147</v>
      </c>
      <c r="C18" s="109"/>
      <c r="D18" s="109" t="s">
        <v>315</v>
      </c>
      <c r="E18" s="102"/>
      <c r="F18" s="139"/>
      <c r="G18" s="85"/>
      <c r="H18" s="85">
        <v>60</v>
      </c>
      <c r="I18" s="126">
        <f>VLOOKUP(H18,'Scores-LSB'!A:E,5,FALSE)</f>
        <v>685</v>
      </c>
      <c r="J18" s="88" t="s">
        <v>334</v>
      </c>
    </row>
    <row r="19" spans="1:10" x14ac:dyDescent="0.2">
      <c r="A19" s="109" t="s">
        <v>127</v>
      </c>
      <c r="B19" s="109" t="s">
        <v>128</v>
      </c>
      <c r="C19" s="109"/>
      <c r="D19" s="109" t="s">
        <v>315</v>
      </c>
      <c r="E19" s="97"/>
      <c r="F19" s="139"/>
      <c r="G19" s="85"/>
      <c r="H19" s="85">
        <v>49</v>
      </c>
      <c r="I19" s="126">
        <f>VLOOKUP(H19,'Scores-LSB'!A:E,5,FALSE)</f>
        <v>510</v>
      </c>
    </row>
    <row r="20" spans="1:10" x14ac:dyDescent="0.2">
      <c r="A20" s="109" t="s">
        <v>335</v>
      </c>
      <c r="B20" s="109" t="s">
        <v>135</v>
      </c>
      <c r="C20" s="109"/>
      <c r="D20" s="109" t="s">
        <v>315</v>
      </c>
      <c r="E20" s="102"/>
      <c r="F20" s="139"/>
      <c r="G20" s="85"/>
      <c r="H20" s="85"/>
      <c r="I20" s="126">
        <v>569</v>
      </c>
    </row>
    <row r="21" spans="1:10" x14ac:dyDescent="0.2">
      <c r="A21" s="109" t="s">
        <v>336</v>
      </c>
      <c r="B21" s="109" t="s">
        <v>337</v>
      </c>
      <c r="C21" s="109"/>
      <c r="D21" s="109"/>
      <c r="E21" s="102"/>
      <c r="F21" s="139"/>
      <c r="G21" s="85"/>
      <c r="H21" s="85"/>
      <c r="I21" s="126">
        <v>560</v>
      </c>
    </row>
    <row r="22" spans="1:10" x14ac:dyDescent="0.2">
      <c r="A22" s="109" t="s">
        <v>171</v>
      </c>
      <c r="B22" s="109" t="s">
        <v>172</v>
      </c>
      <c r="C22" s="109"/>
      <c r="D22" s="109" t="s">
        <v>315</v>
      </c>
      <c r="E22" s="102"/>
      <c r="F22" s="139"/>
      <c r="G22" s="85"/>
      <c r="H22" s="85"/>
      <c r="I22" s="126">
        <v>547</v>
      </c>
    </row>
    <row r="23" spans="1:10" x14ac:dyDescent="0.2">
      <c r="A23" s="109" t="s">
        <v>338</v>
      </c>
      <c r="B23" s="109" t="s">
        <v>339</v>
      </c>
      <c r="C23" s="109"/>
      <c r="D23" s="109"/>
      <c r="E23" s="102"/>
      <c r="F23" s="139"/>
      <c r="G23" s="85"/>
      <c r="H23" s="85"/>
      <c r="I23" s="126">
        <v>477</v>
      </c>
    </row>
    <row r="24" spans="1:10" x14ac:dyDescent="0.2">
      <c r="A24" s="109" t="s">
        <v>66</v>
      </c>
      <c r="B24" s="109" t="s">
        <v>67</v>
      </c>
      <c r="C24" s="109"/>
      <c r="D24" s="109" t="s">
        <v>315</v>
      </c>
      <c r="E24" s="97"/>
      <c r="F24" s="139"/>
      <c r="G24" s="85"/>
      <c r="H24" s="85">
        <v>16</v>
      </c>
      <c r="I24" s="126">
        <f>VLOOKUP(H24,'Scores-LSB'!A:E,5,FALSE)</f>
        <v>621</v>
      </c>
      <c r="J24" s="88" t="s">
        <v>340</v>
      </c>
    </row>
    <row r="25" spans="1:10" x14ac:dyDescent="0.2">
      <c r="A25" s="109" t="s">
        <v>341</v>
      </c>
      <c r="B25" s="109" t="s">
        <v>167</v>
      </c>
      <c r="C25" s="109"/>
      <c r="D25" s="109"/>
      <c r="E25" s="102"/>
      <c r="F25" s="139"/>
      <c r="G25" s="85"/>
      <c r="H25" s="85"/>
      <c r="I25" s="126">
        <v>586</v>
      </c>
    </row>
    <row r="26" spans="1:10" x14ac:dyDescent="0.2">
      <c r="A26" s="109" t="s">
        <v>342</v>
      </c>
      <c r="B26" s="109" t="s">
        <v>343</v>
      </c>
      <c r="C26" s="109"/>
      <c r="D26" s="109" t="s">
        <v>315</v>
      </c>
      <c r="E26" s="102"/>
      <c r="F26" s="139"/>
      <c r="G26" s="85"/>
      <c r="H26" s="85"/>
      <c r="I26" s="126">
        <v>638</v>
      </c>
    </row>
    <row r="27" spans="1:10" x14ac:dyDescent="0.2">
      <c r="A27" s="109" t="s">
        <v>344</v>
      </c>
      <c r="B27" s="109" t="s">
        <v>200</v>
      </c>
      <c r="C27" s="109"/>
      <c r="D27" s="109"/>
      <c r="E27" s="102"/>
      <c r="F27" s="139"/>
      <c r="G27" s="85"/>
      <c r="H27" s="85"/>
      <c r="I27" s="126">
        <v>822</v>
      </c>
    </row>
    <row r="28" spans="1:10" x14ac:dyDescent="0.2">
      <c r="A28" s="109" t="s">
        <v>207</v>
      </c>
      <c r="B28" s="109" t="s">
        <v>221</v>
      </c>
      <c r="C28" s="109"/>
      <c r="D28" s="109" t="s">
        <v>315</v>
      </c>
      <c r="E28" s="102"/>
      <c r="F28" s="139"/>
      <c r="G28" s="85"/>
      <c r="H28" s="85"/>
      <c r="I28" s="126" t="e">
        <f>VLOOKUP(H28,'Scores-LSB'!A:E,5,FALSE)</f>
        <v>#N/A</v>
      </c>
    </row>
    <row r="29" spans="1:10" x14ac:dyDescent="0.2">
      <c r="A29" s="109" t="s">
        <v>345</v>
      </c>
      <c r="B29" s="109" t="s">
        <v>346</v>
      </c>
      <c r="C29" s="109"/>
      <c r="D29" s="109" t="s">
        <v>315</v>
      </c>
      <c r="E29" s="102"/>
      <c r="F29" s="139"/>
      <c r="G29" s="85"/>
      <c r="H29" s="85"/>
      <c r="I29" s="126"/>
    </row>
    <row r="30" spans="1:10" x14ac:dyDescent="0.2">
      <c r="A30" s="109" t="s">
        <v>347</v>
      </c>
      <c r="B30" s="109" t="s">
        <v>348</v>
      </c>
      <c r="C30" s="109"/>
      <c r="D30" s="109"/>
      <c r="E30" s="102"/>
      <c r="F30" s="139"/>
      <c r="G30" s="85"/>
      <c r="H30" s="85"/>
      <c r="I30" s="126">
        <v>646</v>
      </c>
    </row>
    <row r="31" spans="1:10" x14ac:dyDescent="0.2">
      <c r="A31" s="109" t="s">
        <v>349</v>
      </c>
      <c r="B31" s="109" t="s">
        <v>159</v>
      </c>
      <c r="C31" s="109"/>
      <c r="D31" s="109" t="s">
        <v>315</v>
      </c>
      <c r="E31" s="20"/>
      <c r="F31" s="139"/>
      <c r="G31" s="85"/>
      <c r="H31" s="85">
        <v>66</v>
      </c>
      <c r="I31" s="126">
        <f>VLOOKUP(H31,'Scores-LSB'!A:E,5,FALSE)</f>
        <v>534</v>
      </c>
    </row>
    <row r="32" spans="1:10" x14ac:dyDescent="0.2">
      <c r="A32" s="109" t="s">
        <v>350</v>
      </c>
      <c r="B32" s="109" t="s">
        <v>351</v>
      </c>
      <c r="C32" s="109"/>
      <c r="D32" s="109"/>
      <c r="E32" s="97"/>
      <c r="F32" s="139"/>
      <c r="G32" s="85"/>
      <c r="H32" s="85"/>
      <c r="I32" s="126">
        <v>678</v>
      </c>
      <c r="J32" s="88" t="s">
        <v>352</v>
      </c>
    </row>
    <row r="33" spans="1:9" x14ac:dyDescent="0.2">
      <c r="A33" s="109" t="s">
        <v>353</v>
      </c>
      <c r="B33" s="109" t="s">
        <v>354</v>
      </c>
      <c r="C33" s="109"/>
      <c r="D33" s="109"/>
      <c r="E33" s="102"/>
      <c r="F33" s="139"/>
      <c r="G33" s="85"/>
      <c r="H33" s="85"/>
      <c r="I33" s="126">
        <v>644</v>
      </c>
    </row>
    <row r="34" spans="1:9" x14ac:dyDescent="0.2">
      <c r="A34" s="109" t="s">
        <v>355</v>
      </c>
      <c r="B34" s="109" t="s">
        <v>356</v>
      </c>
      <c r="C34" s="109"/>
      <c r="D34" s="109"/>
      <c r="E34" s="102"/>
      <c r="F34" s="139"/>
      <c r="G34" s="85"/>
      <c r="H34" s="85"/>
      <c r="I34" s="126">
        <v>657</v>
      </c>
    </row>
    <row r="35" spans="1:9" x14ac:dyDescent="0.2">
      <c r="A35" s="109" t="s">
        <v>152</v>
      </c>
      <c r="B35" s="109" t="s">
        <v>153</v>
      </c>
      <c r="C35" s="109"/>
      <c r="D35" s="109" t="s">
        <v>315</v>
      </c>
      <c r="E35" s="97"/>
      <c r="F35" s="139"/>
      <c r="G35" s="85"/>
      <c r="H35" s="85">
        <v>63</v>
      </c>
      <c r="I35" s="126">
        <f>VLOOKUP(H35,'Scores-LSB'!A:E,5,FALSE)</f>
        <v>494</v>
      </c>
    </row>
    <row r="36" spans="1:9" x14ac:dyDescent="0.2">
      <c r="A36" s="109" t="s">
        <v>357</v>
      </c>
      <c r="B36" s="109" t="s">
        <v>358</v>
      </c>
      <c r="C36" s="109"/>
      <c r="D36" s="109"/>
      <c r="E36" s="102"/>
      <c r="F36" s="139"/>
      <c r="G36" s="85"/>
      <c r="H36" s="85"/>
      <c r="I36" s="126">
        <v>740</v>
      </c>
    </row>
    <row r="37" spans="1:9" x14ac:dyDescent="0.2">
      <c r="A37" s="109" t="s">
        <v>359</v>
      </c>
      <c r="B37" s="109" t="s">
        <v>164</v>
      </c>
      <c r="C37" s="109"/>
      <c r="D37" s="109"/>
      <c r="E37" s="102"/>
      <c r="F37" s="139"/>
      <c r="G37" s="85"/>
      <c r="H37" s="85"/>
      <c r="I37" s="126">
        <v>671</v>
      </c>
    </row>
    <row r="38" spans="1:9" x14ac:dyDescent="0.2">
      <c r="A38" s="109" t="s">
        <v>145</v>
      </c>
      <c r="B38" s="109" t="s">
        <v>130</v>
      </c>
      <c r="C38" s="109"/>
      <c r="D38" s="109" t="s">
        <v>315</v>
      </c>
      <c r="E38" s="97"/>
      <c r="F38" s="139"/>
      <c r="G38" s="85"/>
      <c r="H38" s="85">
        <v>59</v>
      </c>
      <c r="I38" s="126">
        <f>VLOOKUP(H38,'Scores-LSB'!A:E,5,FALSE)</f>
        <v>528</v>
      </c>
    </row>
    <row r="39" spans="1:9" x14ac:dyDescent="0.2">
      <c r="A39" s="109" t="s">
        <v>360</v>
      </c>
      <c r="B39" s="109" t="s">
        <v>45</v>
      </c>
      <c r="C39" s="109"/>
      <c r="D39" s="109"/>
      <c r="E39" s="102"/>
      <c r="F39" s="139"/>
      <c r="G39" s="85"/>
      <c r="H39" s="85"/>
      <c r="I39" s="126">
        <v>644</v>
      </c>
    </row>
    <row r="40" spans="1:9" x14ac:dyDescent="0.2">
      <c r="A40" s="109" t="s">
        <v>125</v>
      </c>
      <c r="B40" s="109" t="s">
        <v>126</v>
      </c>
      <c r="C40" s="109"/>
      <c r="D40" s="109" t="s">
        <v>315</v>
      </c>
      <c r="E40" s="102"/>
      <c r="F40" s="139"/>
      <c r="G40" s="85"/>
      <c r="H40" s="85">
        <v>48</v>
      </c>
      <c r="I40" s="126">
        <f>VLOOKUP(H40,'Scores-LSB'!A:E,5,FALSE)</f>
        <v>548</v>
      </c>
    </row>
    <row r="41" spans="1:9" x14ac:dyDescent="0.2">
      <c r="A41" s="109" t="s">
        <v>361</v>
      </c>
      <c r="B41" s="109" t="s">
        <v>362</v>
      </c>
      <c r="C41" s="109"/>
      <c r="D41" s="109"/>
      <c r="E41" s="102"/>
      <c r="F41" s="139"/>
      <c r="G41" s="85"/>
      <c r="H41" s="85"/>
      <c r="I41" s="126">
        <v>572</v>
      </c>
    </row>
    <row r="42" spans="1:9" x14ac:dyDescent="0.2">
      <c r="A42" s="109" t="s">
        <v>111</v>
      </c>
      <c r="B42" s="109" t="s">
        <v>112</v>
      </c>
      <c r="C42" s="109"/>
      <c r="D42" s="109" t="s">
        <v>315</v>
      </c>
      <c r="E42" s="97"/>
      <c r="F42" s="139"/>
      <c r="G42" s="85"/>
      <c r="H42" s="85">
        <v>41</v>
      </c>
      <c r="I42" s="126">
        <f>VLOOKUP(H42,'Scores-LSB'!A:E,5,FALSE)</f>
        <v>550</v>
      </c>
    </row>
    <row r="43" spans="1:9" x14ac:dyDescent="0.2">
      <c r="A43" s="109" t="s">
        <v>363</v>
      </c>
      <c r="B43" s="109" t="s">
        <v>364</v>
      </c>
      <c r="C43" s="109"/>
      <c r="D43" s="109"/>
      <c r="E43" s="102"/>
      <c r="F43" s="139"/>
      <c r="G43" s="85"/>
      <c r="H43" s="85"/>
      <c r="I43" s="126">
        <v>573</v>
      </c>
    </row>
    <row r="44" spans="1:9" x14ac:dyDescent="0.2">
      <c r="A44" s="109" t="s">
        <v>365</v>
      </c>
      <c r="B44" s="109"/>
      <c r="C44" s="109"/>
      <c r="D44" s="109"/>
      <c r="E44" s="102"/>
      <c r="F44" s="139"/>
      <c r="G44" s="85"/>
      <c r="H44" s="85"/>
      <c r="I44" s="126">
        <v>581</v>
      </c>
    </row>
    <row r="45" spans="1:9" x14ac:dyDescent="0.2">
      <c r="A45" s="109" t="s">
        <v>214</v>
      </c>
      <c r="B45" s="109" t="s">
        <v>215</v>
      </c>
      <c r="C45" s="109"/>
      <c r="D45" s="109" t="s">
        <v>315</v>
      </c>
      <c r="E45" s="102"/>
      <c r="F45" s="139"/>
      <c r="G45" s="85"/>
      <c r="H45" s="85">
        <v>98</v>
      </c>
      <c r="I45" s="126">
        <f>VLOOKUP(H45,'Scores-LSB'!A:E,5,FALSE)</f>
        <v>505</v>
      </c>
    </row>
    <row r="46" spans="1:9" x14ac:dyDescent="0.2">
      <c r="A46" s="109" t="s">
        <v>366</v>
      </c>
      <c r="B46" s="109" t="s">
        <v>235</v>
      </c>
      <c r="C46" s="109"/>
      <c r="D46" s="109" t="s">
        <v>315</v>
      </c>
      <c r="E46" s="102"/>
      <c r="F46" s="139"/>
      <c r="G46" s="85"/>
      <c r="H46" s="85"/>
      <c r="I46" s="126">
        <v>756</v>
      </c>
    </row>
    <row r="47" spans="1:9" x14ac:dyDescent="0.2">
      <c r="A47" s="109" t="s">
        <v>183</v>
      </c>
      <c r="B47" s="109" t="s">
        <v>184</v>
      </c>
      <c r="C47" s="109"/>
      <c r="D47" s="109"/>
      <c r="E47" s="102"/>
      <c r="F47" s="139"/>
      <c r="G47" s="85"/>
      <c r="H47" s="85">
        <v>81</v>
      </c>
      <c r="I47" s="126">
        <f>VLOOKUP(H47,'Scores-LSB'!A:E,5,FALSE)</f>
        <v>583</v>
      </c>
    </row>
    <row r="48" spans="1:9" x14ac:dyDescent="0.2">
      <c r="A48" s="109" t="s">
        <v>183</v>
      </c>
      <c r="B48" s="109" t="s">
        <v>185</v>
      </c>
      <c r="C48" s="109"/>
      <c r="D48" s="109"/>
      <c r="E48" s="102"/>
      <c r="F48" s="139"/>
      <c r="G48" s="85"/>
      <c r="H48" s="85">
        <v>82</v>
      </c>
      <c r="I48" s="126">
        <f>VLOOKUP(H48,'Scores-LSB'!A:E,5,FALSE)</f>
        <v>490</v>
      </c>
    </row>
    <row r="49" spans="1:9" x14ac:dyDescent="0.2">
      <c r="A49" s="109" t="s">
        <v>367</v>
      </c>
      <c r="B49" s="109" t="s">
        <v>368</v>
      </c>
      <c r="C49" s="109"/>
      <c r="D49" s="109"/>
      <c r="E49" s="102"/>
      <c r="F49" s="139"/>
      <c r="G49" s="85"/>
      <c r="H49" s="85"/>
      <c r="I49" s="126">
        <v>598</v>
      </c>
    </row>
    <row r="50" spans="1:9" x14ac:dyDescent="0.2">
      <c r="A50" s="109" t="s">
        <v>369</v>
      </c>
      <c r="B50" s="109" t="s">
        <v>45</v>
      </c>
      <c r="C50" s="109"/>
      <c r="D50" s="109" t="s">
        <v>315</v>
      </c>
      <c r="E50" s="102"/>
      <c r="F50" s="139"/>
      <c r="G50" s="85"/>
      <c r="H50" s="85"/>
      <c r="I50" s="126">
        <v>646</v>
      </c>
    </row>
    <row r="51" spans="1:9" x14ac:dyDescent="0.2">
      <c r="A51" s="109" t="s">
        <v>370</v>
      </c>
      <c r="B51" s="109" t="s">
        <v>67</v>
      </c>
      <c r="C51" s="109"/>
      <c r="D51" s="109"/>
      <c r="E51" s="102"/>
      <c r="F51" s="139"/>
      <c r="G51" s="85"/>
      <c r="H51" s="85"/>
      <c r="I51" s="126">
        <v>582</v>
      </c>
    </row>
    <row r="52" spans="1:9" x14ac:dyDescent="0.2">
      <c r="A52" s="109" t="s">
        <v>371</v>
      </c>
      <c r="B52" s="109" t="s">
        <v>372</v>
      </c>
      <c r="C52" s="109"/>
      <c r="D52" s="109"/>
      <c r="E52" s="102"/>
      <c r="F52" s="139"/>
      <c r="G52" s="85"/>
      <c r="H52" s="85"/>
      <c r="I52" s="126">
        <v>544</v>
      </c>
    </row>
    <row r="53" spans="1:9" x14ac:dyDescent="0.2">
      <c r="A53" s="109" t="s">
        <v>373</v>
      </c>
      <c r="B53" s="109" t="s">
        <v>374</v>
      </c>
      <c r="C53" s="109"/>
      <c r="D53" s="109"/>
      <c r="E53" s="102"/>
      <c r="F53" s="139"/>
      <c r="G53" s="85"/>
      <c r="H53" s="85"/>
      <c r="I53" s="126">
        <v>625</v>
      </c>
    </row>
    <row r="54" spans="1:9" x14ac:dyDescent="0.2">
      <c r="A54" s="109" t="s">
        <v>375</v>
      </c>
      <c r="B54" s="109" t="s">
        <v>376</v>
      </c>
      <c r="C54" s="109"/>
      <c r="D54" s="109" t="s">
        <v>315</v>
      </c>
      <c r="E54" s="97"/>
      <c r="F54" s="139"/>
      <c r="G54" s="85"/>
      <c r="H54" s="85">
        <v>49</v>
      </c>
      <c r="I54" s="126">
        <v>686</v>
      </c>
    </row>
    <row r="55" spans="1:9" x14ac:dyDescent="0.2">
      <c r="A55" s="109" t="s">
        <v>377</v>
      </c>
      <c r="B55" s="109" t="s">
        <v>100</v>
      </c>
      <c r="C55" s="109"/>
      <c r="D55" s="109" t="s">
        <v>315</v>
      </c>
      <c r="E55" s="97"/>
      <c r="F55" s="139"/>
      <c r="G55" s="85"/>
      <c r="H55" s="85"/>
      <c r="I55" s="126">
        <v>556</v>
      </c>
    </row>
    <row r="56" spans="1:9" x14ac:dyDescent="0.2">
      <c r="A56" s="109" t="s">
        <v>378</v>
      </c>
      <c r="B56" s="109" t="s">
        <v>63</v>
      </c>
      <c r="C56" s="109"/>
      <c r="D56" s="109"/>
      <c r="E56" s="102"/>
      <c r="F56" s="139"/>
      <c r="G56" s="85"/>
      <c r="H56" s="85"/>
      <c r="I56" s="126">
        <v>650</v>
      </c>
    </row>
    <row r="57" spans="1:9" x14ac:dyDescent="0.2">
      <c r="A57" s="109" t="s">
        <v>379</v>
      </c>
      <c r="B57" s="109" t="s">
        <v>380</v>
      </c>
      <c r="C57" s="109"/>
      <c r="D57" s="109"/>
      <c r="E57" s="102"/>
      <c r="F57" s="139"/>
      <c r="G57" s="85"/>
      <c r="H57" s="85"/>
      <c r="I57" s="126">
        <v>543</v>
      </c>
    </row>
    <row r="58" spans="1:9" x14ac:dyDescent="0.2">
      <c r="A58" s="109" t="s">
        <v>379</v>
      </c>
      <c r="B58" s="109" t="s">
        <v>43</v>
      </c>
      <c r="C58" s="109"/>
      <c r="D58" s="109"/>
      <c r="E58" s="102"/>
      <c r="F58" s="139"/>
      <c r="G58" s="85"/>
      <c r="H58" s="85"/>
      <c r="I58" s="126">
        <v>537</v>
      </c>
    </row>
    <row r="59" spans="1:9" x14ac:dyDescent="0.2">
      <c r="A59" s="109" t="s">
        <v>103</v>
      </c>
      <c r="B59" s="109" t="s">
        <v>104</v>
      </c>
      <c r="C59" s="109"/>
      <c r="D59" s="109"/>
      <c r="E59" s="102"/>
      <c r="F59" s="139"/>
      <c r="G59" s="85"/>
      <c r="H59" s="85">
        <v>36</v>
      </c>
      <c r="I59" s="126">
        <f>VLOOKUP(H59,'Scores-LSB'!A:E,5,FALSE)</f>
        <v>546</v>
      </c>
    </row>
    <row r="60" spans="1:9" x14ac:dyDescent="0.2">
      <c r="A60" s="109" t="s">
        <v>381</v>
      </c>
      <c r="B60" s="109" t="s">
        <v>382</v>
      </c>
      <c r="C60" s="109"/>
      <c r="D60" s="109"/>
      <c r="E60" s="102"/>
      <c r="F60" s="139"/>
      <c r="G60" s="85"/>
      <c r="H60" s="85"/>
      <c r="I60" s="126">
        <v>674</v>
      </c>
    </row>
    <row r="61" spans="1:9" x14ac:dyDescent="0.2">
      <c r="A61" s="109" t="s">
        <v>383</v>
      </c>
      <c r="B61" s="109" t="s">
        <v>384</v>
      </c>
      <c r="C61" s="109"/>
      <c r="D61" s="109"/>
      <c r="E61" s="102"/>
      <c r="F61" s="139"/>
      <c r="G61" s="85"/>
      <c r="H61" s="85"/>
      <c r="I61" s="126">
        <v>704</v>
      </c>
    </row>
    <row r="62" spans="1:9" x14ac:dyDescent="0.2">
      <c r="A62" s="109" t="s">
        <v>385</v>
      </c>
      <c r="B62" s="109" t="s">
        <v>132</v>
      </c>
      <c r="C62" s="109"/>
      <c r="D62" s="109"/>
      <c r="E62" s="102"/>
      <c r="F62" s="139"/>
      <c r="G62" s="85"/>
      <c r="H62" s="85"/>
      <c r="I62" s="126">
        <v>655</v>
      </c>
    </row>
    <row r="63" spans="1:9" x14ac:dyDescent="0.2">
      <c r="A63" s="109" t="s">
        <v>386</v>
      </c>
      <c r="B63" s="109" t="s">
        <v>387</v>
      </c>
      <c r="C63" s="109"/>
      <c r="D63" s="109"/>
      <c r="E63" s="102"/>
      <c r="F63" s="139"/>
      <c r="G63" s="85"/>
      <c r="H63" s="85"/>
      <c r="I63" s="126">
        <v>487</v>
      </c>
    </row>
    <row r="64" spans="1:9" x14ac:dyDescent="0.2">
      <c r="A64" s="109" t="s">
        <v>388</v>
      </c>
      <c r="B64" s="109" t="s">
        <v>389</v>
      </c>
      <c r="C64" s="109"/>
      <c r="D64" s="109"/>
      <c r="E64" s="102"/>
      <c r="F64" s="139"/>
      <c r="G64" s="85"/>
      <c r="H64" s="85"/>
      <c r="I64" s="126">
        <v>697</v>
      </c>
    </row>
    <row r="65" spans="1:9" x14ac:dyDescent="0.2">
      <c r="A65" s="109" t="s">
        <v>390</v>
      </c>
      <c r="B65" s="109" t="s">
        <v>137</v>
      </c>
      <c r="C65" s="109"/>
      <c r="D65" s="109"/>
      <c r="E65" s="102"/>
      <c r="F65" s="139"/>
      <c r="G65" s="85"/>
      <c r="H65" s="85"/>
      <c r="I65" s="126">
        <v>503</v>
      </c>
    </row>
    <row r="66" spans="1:9" x14ac:dyDescent="0.2">
      <c r="A66" s="109" t="s">
        <v>391</v>
      </c>
      <c r="B66" s="109" t="s">
        <v>114</v>
      </c>
      <c r="C66" s="109"/>
      <c r="D66" s="109"/>
      <c r="E66" s="102"/>
      <c r="F66" s="139"/>
      <c r="G66" s="85"/>
      <c r="H66" s="85"/>
      <c r="I66" s="126">
        <v>569</v>
      </c>
    </row>
    <row r="67" spans="1:9" x14ac:dyDescent="0.2">
      <c r="A67" s="109" t="s">
        <v>177</v>
      </c>
      <c r="B67" s="109" t="s">
        <v>69</v>
      </c>
      <c r="C67" s="109"/>
      <c r="D67" s="109"/>
      <c r="E67" s="102"/>
      <c r="F67" s="139"/>
      <c r="G67" s="85"/>
      <c r="H67" s="85"/>
      <c r="I67" s="126">
        <v>551</v>
      </c>
    </row>
    <row r="68" spans="1:9" x14ac:dyDescent="0.2">
      <c r="A68" s="109" t="s">
        <v>177</v>
      </c>
      <c r="B68" s="109" t="s">
        <v>97</v>
      </c>
      <c r="C68" s="109"/>
      <c r="D68" s="109"/>
      <c r="E68" s="102"/>
      <c r="F68" s="139"/>
      <c r="G68" s="85"/>
      <c r="H68" s="85">
        <v>77</v>
      </c>
      <c r="I68" s="126">
        <f>VLOOKUP(H68,'Scores-LSB'!A:E,5,FALSE)</f>
        <v>733</v>
      </c>
    </row>
    <row r="69" spans="1:9" x14ac:dyDescent="0.2">
      <c r="A69" s="109" t="s">
        <v>140</v>
      </c>
      <c r="B69" s="109" t="s">
        <v>106</v>
      </c>
      <c r="C69" s="109"/>
      <c r="D69" s="109" t="s">
        <v>315</v>
      </c>
      <c r="E69" s="102"/>
      <c r="F69" s="139"/>
      <c r="G69" s="85"/>
      <c r="H69" s="85">
        <v>56</v>
      </c>
      <c r="I69" s="126">
        <f>VLOOKUP(H69,'Scores-LSB'!A:E,5,FALSE)</f>
        <v>496</v>
      </c>
    </row>
    <row r="70" spans="1:9" x14ac:dyDescent="0.2">
      <c r="A70" s="109" t="s">
        <v>83</v>
      </c>
      <c r="B70" s="109" t="s">
        <v>84</v>
      </c>
      <c r="C70" s="109"/>
      <c r="D70" s="109" t="s">
        <v>315</v>
      </c>
      <c r="E70" s="102"/>
      <c r="F70" s="139"/>
      <c r="G70" s="85"/>
      <c r="H70" s="85">
        <v>25</v>
      </c>
      <c r="I70" s="126">
        <f>VLOOKUP(H70,'Scores-LSB'!A:E,5,FALSE)</f>
        <v>633</v>
      </c>
    </row>
    <row r="71" spans="1:9" x14ac:dyDescent="0.2">
      <c r="A71" s="109" t="s">
        <v>392</v>
      </c>
      <c r="B71" s="109" t="s">
        <v>393</v>
      </c>
      <c r="C71" s="109"/>
      <c r="D71" s="109" t="s">
        <v>315</v>
      </c>
      <c r="E71" s="102"/>
      <c r="F71" s="139"/>
      <c r="G71" s="85"/>
      <c r="H71" s="85"/>
      <c r="I71" s="126">
        <v>491</v>
      </c>
    </row>
    <row r="72" spans="1:9" x14ac:dyDescent="0.2">
      <c r="A72" s="109" t="s">
        <v>394</v>
      </c>
      <c r="B72" s="109" t="s">
        <v>395</v>
      </c>
      <c r="C72" s="109"/>
      <c r="D72" s="109" t="s">
        <v>315</v>
      </c>
      <c r="E72" s="102"/>
      <c r="F72" s="139"/>
      <c r="G72" s="85"/>
      <c r="H72" s="85"/>
      <c r="I72" s="126"/>
    </row>
    <row r="73" spans="1:9" x14ac:dyDescent="0.2">
      <c r="A73" s="109" t="s">
        <v>396</v>
      </c>
      <c r="B73" s="109" t="s">
        <v>397</v>
      </c>
      <c r="C73" s="109"/>
      <c r="D73" s="109"/>
      <c r="E73" s="102"/>
      <c r="F73" s="139"/>
      <c r="G73" s="85"/>
      <c r="H73" s="85"/>
      <c r="I73" s="126">
        <v>533</v>
      </c>
    </row>
    <row r="74" spans="1:9" x14ac:dyDescent="0.2">
      <c r="A74" s="109" t="s">
        <v>398</v>
      </c>
      <c r="B74" s="109" t="s">
        <v>137</v>
      </c>
      <c r="C74" s="109"/>
      <c r="D74" s="109"/>
      <c r="E74" s="102"/>
      <c r="F74" s="139"/>
      <c r="G74" s="85"/>
      <c r="H74" s="85"/>
      <c r="I74" s="126">
        <v>605</v>
      </c>
    </row>
    <row r="75" spans="1:9" x14ac:dyDescent="0.2">
      <c r="A75" s="109" t="s">
        <v>38</v>
      </c>
      <c r="B75" s="109" t="s">
        <v>39</v>
      </c>
      <c r="C75" s="109"/>
      <c r="D75" s="109" t="s">
        <v>315</v>
      </c>
      <c r="E75" s="97"/>
      <c r="F75" s="139"/>
      <c r="G75" s="85"/>
      <c r="H75" s="85">
        <v>2</v>
      </c>
      <c r="I75" s="126">
        <f>VLOOKUP(H75,'Scores-LSB'!A:E,5,FALSE)</f>
        <v>694</v>
      </c>
    </row>
    <row r="76" spans="1:9" x14ac:dyDescent="0.2">
      <c r="A76" s="109" t="s">
        <v>92</v>
      </c>
      <c r="B76" s="109" t="s">
        <v>93</v>
      </c>
      <c r="C76" s="109"/>
      <c r="D76" s="109" t="s">
        <v>315</v>
      </c>
      <c r="E76" s="102"/>
      <c r="F76" s="139"/>
      <c r="G76" s="85"/>
      <c r="H76" s="85">
        <v>30</v>
      </c>
      <c r="I76" s="126">
        <f>VLOOKUP(H76,'Scores-LSB'!A:E,5,FALSE)</f>
        <v>596</v>
      </c>
    </row>
    <row r="77" spans="1:9" x14ac:dyDescent="0.2">
      <c r="A77" s="109" t="s">
        <v>399</v>
      </c>
      <c r="B77" s="109" t="s">
        <v>215</v>
      </c>
      <c r="C77" s="109"/>
      <c r="D77" s="109"/>
      <c r="E77" s="102"/>
      <c r="F77" s="139"/>
      <c r="G77" s="85"/>
      <c r="H77" s="85"/>
      <c r="I77" s="126">
        <v>570</v>
      </c>
    </row>
    <row r="78" spans="1:9" x14ac:dyDescent="0.2">
      <c r="A78" s="109" t="s">
        <v>399</v>
      </c>
      <c r="B78" s="109" t="s">
        <v>47</v>
      </c>
      <c r="C78" s="109"/>
      <c r="D78" s="109"/>
      <c r="E78" s="102"/>
      <c r="F78" s="139"/>
      <c r="G78" s="85"/>
      <c r="H78" s="85"/>
      <c r="I78" s="126">
        <v>564</v>
      </c>
    </row>
    <row r="79" spans="1:9" x14ac:dyDescent="0.2">
      <c r="A79" s="109" t="s">
        <v>400</v>
      </c>
      <c r="B79" s="109" t="s">
        <v>49</v>
      </c>
      <c r="C79" s="109"/>
      <c r="D79" s="109"/>
      <c r="E79" s="102"/>
      <c r="F79" s="139"/>
      <c r="G79" s="85"/>
      <c r="H79" s="85"/>
      <c r="I79" s="126">
        <v>643</v>
      </c>
    </row>
    <row r="80" spans="1:9" x14ac:dyDescent="0.2">
      <c r="A80" s="109" t="s">
        <v>401</v>
      </c>
      <c r="B80" s="109" t="s">
        <v>402</v>
      </c>
      <c r="C80" s="109"/>
      <c r="D80" s="109"/>
      <c r="E80" s="102"/>
      <c r="F80" s="139"/>
      <c r="G80" s="85"/>
      <c r="H80" s="85"/>
      <c r="I80" s="126">
        <v>597</v>
      </c>
    </row>
    <row r="81" spans="1:9" x14ac:dyDescent="0.2">
      <c r="A81" s="109" t="s">
        <v>403</v>
      </c>
      <c r="B81" s="109" t="s">
        <v>130</v>
      </c>
      <c r="C81" s="109"/>
      <c r="D81" s="109"/>
      <c r="E81" s="102"/>
      <c r="F81" s="139"/>
      <c r="G81" s="85"/>
      <c r="H81" s="85"/>
      <c r="I81" s="126">
        <v>700</v>
      </c>
    </row>
    <row r="82" spans="1:9" x14ac:dyDescent="0.2">
      <c r="A82" s="109" t="s">
        <v>404</v>
      </c>
      <c r="B82" s="109" t="s">
        <v>405</v>
      </c>
      <c r="C82" s="109"/>
      <c r="D82" s="109"/>
      <c r="E82" s="102"/>
      <c r="F82" s="139"/>
      <c r="G82" s="85"/>
      <c r="H82" s="85">
        <v>33</v>
      </c>
      <c r="I82" s="126">
        <f>VLOOKUP(H82,'Scores-LSB'!A:E,5,FALSE)</f>
        <v>427</v>
      </c>
    </row>
    <row r="83" spans="1:9" x14ac:dyDescent="0.2">
      <c r="A83" s="109" t="s">
        <v>406</v>
      </c>
      <c r="B83" s="109" t="s">
        <v>100</v>
      </c>
      <c r="C83" s="109"/>
      <c r="D83" s="109"/>
      <c r="E83" s="102"/>
      <c r="F83" s="139"/>
      <c r="G83" s="85"/>
      <c r="H83" s="85"/>
      <c r="I83" s="126">
        <v>597</v>
      </c>
    </row>
    <row r="84" spans="1:9" x14ac:dyDescent="0.2">
      <c r="A84" s="109" t="s">
        <v>407</v>
      </c>
      <c r="B84" s="109" t="s">
        <v>408</v>
      </c>
      <c r="C84" s="109"/>
      <c r="D84" s="109"/>
      <c r="E84" s="102"/>
      <c r="F84" s="139"/>
      <c r="G84" s="85"/>
      <c r="H84" s="85"/>
      <c r="I84" s="126">
        <v>560</v>
      </c>
    </row>
    <row r="85" spans="1:9" x14ac:dyDescent="0.2">
      <c r="A85" s="109" t="s">
        <v>409</v>
      </c>
      <c r="B85" s="109" t="s">
        <v>100</v>
      </c>
      <c r="C85" s="109"/>
      <c r="D85" s="109" t="s">
        <v>315</v>
      </c>
      <c r="E85" s="102"/>
      <c r="F85" s="139"/>
      <c r="G85" s="85"/>
      <c r="H85" s="85"/>
      <c r="I85" s="126">
        <v>609</v>
      </c>
    </row>
    <row r="86" spans="1:9" x14ac:dyDescent="0.2">
      <c r="A86" s="109" t="s">
        <v>410</v>
      </c>
      <c r="B86" s="109" t="s">
        <v>45</v>
      </c>
      <c r="C86" s="109"/>
      <c r="D86" s="109"/>
      <c r="E86" s="102"/>
      <c r="F86" s="139"/>
      <c r="G86" s="85"/>
      <c r="H86" s="85"/>
      <c r="I86" s="126">
        <v>550</v>
      </c>
    </row>
    <row r="87" spans="1:9" x14ac:dyDescent="0.2">
      <c r="A87" s="109" t="s">
        <v>44</v>
      </c>
      <c r="B87" s="109" t="s">
        <v>45</v>
      </c>
      <c r="C87" s="109"/>
      <c r="D87" s="109" t="s">
        <v>315</v>
      </c>
      <c r="E87" s="102"/>
      <c r="F87" s="139"/>
      <c r="G87" s="85"/>
      <c r="H87" s="85">
        <v>5</v>
      </c>
      <c r="I87" s="126">
        <f>VLOOKUP(H87,'Scores-LSB'!A:E,5,FALSE)</f>
        <v>640</v>
      </c>
    </row>
    <row r="88" spans="1:9" x14ac:dyDescent="0.2">
      <c r="A88" s="109" t="s">
        <v>411</v>
      </c>
      <c r="B88" s="109" t="s">
        <v>235</v>
      </c>
      <c r="C88" s="109"/>
      <c r="D88" s="109"/>
      <c r="E88" s="102"/>
      <c r="F88" s="139"/>
      <c r="G88" s="85"/>
      <c r="H88" s="85"/>
      <c r="I88" s="126">
        <v>551</v>
      </c>
    </row>
    <row r="89" spans="1:9" x14ac:dyDescent="0.2">
      <c r="A89" s="109" t="s">
        <v>68</v>
      </c>
      <c r="B89" s="109" t="s">
        <v>69</v>
      </c>
      <c r="C89" s="109"/>
      <c r="D89" s="109" t="s">
        <v>315</v>
      </c>
      <c r="E89" s="97"/>
      <c r="F89" s="139"/>
      <c r="G89" s="85"/>
      <c r="H89" s="85">
        <v>17</v>
      </c>
      <c r="I89" s="126">
        <f>VLOOKUP(H89,'Scores-LSB'!A:E,5,FALSE)</f>
        <v>560</v>
      </c>
    </row>
    <row r="90" spans="1:9" x14ac:dyDescent="0.2">
      <c r="A90" s="109" t="s">
        <v>412</v>
      </c>
      <c r="B90" s="109" t="s">
        <v>413</v>
      </c>
      <c r="C90" s="109"/>
      <c r="D90" s="109"/>
      <c r="E90" s="102"/>
      <c r="F90" s="139"/>
      <c r="G90" s="85"/>
      <c r="H90" s="85"/>
      <c r="I90" s="126">
        <v>560</v>
      </c>
    </row>
    <row r="91" spans="1:9" x14ac:dyDescent="0.2">
      <c r="A91" s="109" t="s">
        <v>99</v>
      </c>
      <c r="B91" s="109" t="s">
        <v>69</v>
      </c>
      <c r="C91" s="109"/>
      <c r="D91" s="109" t="s">
        <v>315</v>
      </c>
      <c r="E91" s="102"/>
      <c r="F91" s="139"/>
      <c r="G91" s="85"/>
      <c r="H91" s="85">
        <v>34</v>
      </c>
      <c r="I91" s="126">
        <f>VLOOKUP(H91,'Scores-LSB'!A:E,5,FALSE)</f>
        <v>538</v>
      </c>
    </row>
    <row r="92" spans="1:9" x14ac:dyDescent="0.2">
      <c r="A92" s="109" t="s">
        <v>186</v>
      </c>
      <c r="B92" s="109" t="s">
        <v>187</v>
      </c>
      <c r="C92" s="109"/>
      <c r="D92" s="109" t="s">
        <v>315</v>
      </c>
      <c r="E92" s="102"/>
      <c r="F92" s="139"/>
      <c r="G92" s="85"/>
      <c r="H92" s="85">
        <v>83</v>
      </c>
      <c r="I92" s="126">
        <f>VLOOKUP(H92,'Scores-LSB'!A:E,5,FALSE)</f>
        <v>547</v>
      </c>
    </row>
    <row r="93" spans="1:9" x14ac:dyDescent="0.2">
      <c r="A93" s="109" t="s">
        <v>414</v>
      </c>
      <c r="B93" s="109" t="s">
        <v>415</v>
      </c>
      <c r="C93" s="109"/>
      <c r="D93" s="109" t="s">
        <v>315</v>
      </c>
      <c r="E93" s="102"/>
      <c r="F93" s="139"/>
      <c r="G93" s="85"/>
      <c r="H93" s="85"/>
      <c r="I93" s="126">
        <v>524</v>
      </c>
    </row>
    <row r="94" spans="1:9" x14ac:dyDescent="0.2">
      <c r="A94" s="109" t="s">
        <v>416</v>
      </c>
      <c r="B94" s="109" t="s">
        <v>226</v>
      </c>
      <c r="C94" s="109"/>
      <c r="D94" s="109" t="s">
        <v>315</v>
      </c>
      <c r="E94" s="97"/>
      <c r="F94" s="139"/>
      <c r="G94" s="85"/>
      <c r="H94" s="85"/>
      <c r="I94" s="126">
        <v>712</v>
      </c>
    </row>
    <row r="95" spans="1:9" x14ac:dyDescent="0.2">
      <c r="A95" s="109" t="s">
        <v>417</v>
      </c>
      <c r="B95" s="109" t="s">
        <v>418</v>
      </c>
      <c r="C95" s="109"/>
      <c r="D95" s="109"/>
      <c r="E95" s="102"/>
      <c r="F95" s="139"/>
      <c r="G95" s="85"/>
      <c r="H95" s="85"/>
      <c r="I95" s="126">
        <v>600</v>
      </c>
    </row>
    <row r="96" spans="1:9" x14ac:dyDescent="0.2">
      <c r="A96" s="109" t="s">
        <v>419</v>
      </c>
      <c r="B96" s="109" t="s">
        <v>130</v>
      </c>
      <c r="C96" s="109"/>
      <c r="D96" s="109" t="s">
        <v>315</v>
      </c>
      <c r="E96" s="97"/>
      <c r="F96" s="139"/>
      <c r="G96" s="85"/>
      <c r="H96" s="85"/>
      <c r="I96" s="126">
        <v>552</v>
      </c>
    </row>
    <row r="97" spans="1:9" x14ac:dyDescent="0.2">
      <c r="A97" s="109" t="s">
        <v>420</v>
      </c>
      <c r="B97" s="109" t="s">
        <v>421</v>
      </c>
      <c r="C97" s="109"/>
      <c r="D97" s="109"/>
      <c r="E97" s="102"/>
      <c r="F97" s="139"/>
      <c r="G97" s="85"/>
      <c r="H97" s="85"/>
      <c r="I97" s="126">
        <v>573</v>
      </c>
    </row>
    <row r="98" spans="1:9" x14ac:dyDescent="0.2">
      <c r="A98" s="109" t="s">
        <v>422</v>
      </c>
      <c r="B98" s="109" t="s">
        <v>114</v>
      </c>
      <c r="C98" s="109"/>
      <c r="D98" s="109" t="s">
        <v>315</v>
      </c>
      <c r="E98" s="97"/>
      <c r="F98" s="139"/>
      <c r="G98" s="85"/>
      <c r="H98" s="85"/>
      <c r="I98" s="126">
        <v>530</v>
      </c>
    </row>
    <row r="99" spans="1:9" x14ac:dyDescent="0.2">
      <c r="A99" s="109" t="s">
        <v>184</v>
      </c>
      <c r="B99" s="109" t="s">
        <v>423</v>
      </c>
      <c r="C99" s="109"/>
      <c r="D99" s="109"/>
      <c r="E99" s="102"/>
      <c r="F99" s="139"/>
      <c r="G99" s="85"/>
      <c r="H99" s="85"/>
      <c r="I99" s="126">
        <v>690</v>
      </c>
    </row>
    <row r="100" spans="1:9" x14ac:dyDescent="0.2">
      <c r="A100" s="109" t="s">
        <v>184</v>
      </c>
      <c r="B100" s="109" t="s">
        <v>424</v>
      </c>
      <c r="C100" s="109"/>
      <c r="D100" s="109"/>
      <c r="E100" s="102"/>
      <c r="F100" s="139"/>
      <c r="G100" s="85"/>
      <c r="H100" s="85"/>
      <c r="I100" s="126">
        <v>568</v>
      </c>
    </row>
    <row r="101" spans="1:9" x14ac:dyDescent="0.2">
      <c r="A101" s="109" t="s">
        <v>425</v>
      </c>
      <c r="B101" s="109" t="s">
        <v>380</v>
      </c>
      <c r="C101" s="109"/>
      <c r="D101" s="109"/>
      <c r="E101" s="102"/>
      <c r="F101" s="139"/>
      <c r="G101" s="85"/>
      <c r="H101" s="85"/>
      <c r="I101" s="126">
        <v>700</v>
      </c>
    </row>
    <row r="102" spans="1:9" x14ac:dyDescent="0.2">
      <c r="A102" s="109" t="s">
        <v>107</v>
      </c>
      <c r="B102" s="109" t="s">
        <v>108</v>
      </c>
      <c r="C102" s="109"/>
      <c r="D102" s="109" t="s">
        <v>315</v>
      </c>
      <c r="E102" s="97"/>
      <c r="F102" s="139"/>
      <c r="G102" s="85"/>
      <c r="H102" s="85">
        <v>38</v>
      </c>
      <c r="I102" s="126">
        <f>VLOOKUP(H102,'Scores-LSB'!A:E,5,FALSE)</f>
        <v>598</v>
      </c>
    </row>
    <row r="103" spans="1:9" x14ac:dyDescent="0.2">
      <c r="A103" s="109" t="s">
        <v>426</v>
      </c>
      <c r="B103" s="109" t="s">
        <v>215</v>
      </c>
      <c r="C103" s="109"/>
      <c r="D103" s="109"/>
      <c r="E103" s="102"/>
      <c r="F103" s="139"/>
      <c r="G103" s="85"/>
      <c r="H103" s="85"/>
      <c r="I103" s="126">
        <v>553</v>
      </c>
    </row>
    <row r="104" spans="1:9" x14ac:dyDescent="0.2">
      <c r="A104" s="109" t="s">
        <v>50</v>
      </c>
      <c r="B104" s="109" t="s">
        <v>51</v>
      </c>
      <c r="C104" s="109"/>
      <c r="D104" s="109" t="s">
        <v>315</v>
      </c>
      <c r="E104" s="97"/>
      <c r="F104" s="139"/>
      <c r="G104" s="85"/>
      <c r="H104" s="85">
        <v>8</v>
      </c>
      <c r="I104" s="126">
        <f>VLOOKUP(H104,'Scores-LSB'!A:E,5,FALSE)</f>
        <v>598</v>
      </c>
    </row>
    <row r="105" spans="1:9" x14ac:dyDescent="0.2">
      <c r="A105" s="109" t="s">
        <v>427</v>
      </c>
      <c r="B105" s="109" t="s">
        <v>169</v>
      </c>
      <c r="C105" s="109"/>
      <c r="D105" s="109"/>
      <c r="E105" s="102"/>
      <c r="F105" s="139"/>
      <c r="G105" s="85"/>
      <c r="H105" s="85"/>
      <c r="I105" s="126">
        <v>625</v>
      </c>
    </row>
    <row r="106" spans="1:9" x14ac:dyDescent="0.2">
      <c r="A106" s="109" t="s">
        <v>428</v>
      </c>
      <c r="B106" s="109" t="s">
        <v>104</v>
      </c>
      <c r="C106" s="109"/>
      <c r="D106" s="109"/>
      <c r="E106" s="102"/>
      <c r="F106" s="139"/>
      <c r="G106" s="85"/>
      <c r="H106" s="85"/>
      <c r="I106" s="126">
        <v>636</v>
      </c>
    </row>
    <row r="107" spans="1:9" x14ac:dyDescent="0.2">
      <c r="A107" s="109" t="s">
        <v>131</v>
      </c>
      <c r="B107" s="109" t="s">
        <v>132</v>
      </c>
      <c r="C107" s="109"/>
      <c r="D107" s="109" t="s">
        <v>315</v>
      </c>
      <c r="E107" s="102"/>
      <c r="F107" s="139"/>
      <c r="G107" s="85"/>
      <c r="H107" s="85">
        <v>51</v>
      </c>
      <c r="I107" s="126">
        <f>VLOOKUP(H107,'Scores-LSB'!A:E,5,FALSE)</f>
        <v>659</v>
      </c>
    </row>
    <row r="108" spans="1:9" x14ac:dyDescent="0.2">
      <c r="A108" s="109" t="s">
        <v>429</v>
      </c>
      <c r="B108" s="109" t="s">
        <v>132</v>
      </c>
      <c r="C108" s="109"/>
      <c r="D108" s="109"/>
      <c r="E108" s="102"/>
      <c r="F108" s="139"/>
      <c r="G108" s="85"/>
      <c r="H108" s="85"/>
      <c r="I108" s="126">
        <v>657</v>
      </c>
    </row>
    <row r="109" spans="1:9" x14ac:dyDescent="0.2">
      <c r="A109" s="109" t="s">
        <v>430</v>
      </c>
      <c r="B109" s="109" t="s">
        <v>431</v>
      </c>
      <c r="C109" s="109"/>
      <c r="D109" s="109"/>
      <c r="E109" s="102"/>
      <c r="F109" s="139"/>
      <c r="G109" s="85"/>
      <c r="H109" s="85"/>
      <c r="I109" s="126">
        <v>605</v>
      </c>
    </row>
    <row r="110" spans="1:9" x14ac:dyDescent="0.2">
      <c r="A110" s="109" t="s">
        <v>56</v>
      </c>
      <c r="B110" s="109" t="s">
        <v>57</v>
      </c>
      <c r="C110" s="109"/>
      <c r="D110" s="109" t="s">
        <v>315</v>
      </c>
      <c r="E110" s="43"/>
      <c r="F110" s="139"/>
      <c r="G110" s="85"/>
      <c r="H110" s="85">
        <v>11</v>
      </c>
      <c r="I110" s="126">
        <f>VLOOKUP(H110,'Scores-LSB'!A:E,5,FALSE)</f>
        <v>764</v>
      </c>
    </row>
    <row r="111" spans="1:9" x14ac:dyDescent="0.2">
      <c r="A111" s="109" t="s">
        <v>432</v>
      </c>
      <c r="B111" s="109" t="s">
        <v>433</v>
      </c>
      <c r="C111" s="109"/>
      <c r="D111" s="109"/>
      <c r="E111" s="102"/>
      <c r="F111" s="139"/>
      <c r="G111" s="85"/>
      <c r="H111" s="85"/>
      <c r="I111" s="126">
        <v>585</v>
      </c>
    </row>
    <row r="112" spans="1:9" x14ac:dyDescent="0.2">
      <c r="A112" s="109" t="s">
        <v>434</v>
      </c>
      <c r="B112" s="109" t="s">
        <v>208</v>
      </c>
      <c r="C112" s="109"/>
      <c r="D112" s="109"/>
      <c r="E112" s="102"/>
      <c r="F112" s="139"/>
      <c r="G112" s="85"/>
      <c r="H112" s="85"/>
      <c r="I112" s="126">
        <v>637</v>
      </c>
    </row>
    <row r="113" spans="1:10" x14ac:dyDescent="0.2">
      <c r="A113" s="109" t="s">
        <v>435</v>
      </c>
      <c r="B113" s="109" t="s">
        <v>436</v>
      </c>
      <c r="C113" s="109"/>
      <c r="D113" s="109" t="s">
        <v>315</v>
      </c>
      <c r="E113" s="102"/>
      <c r="F113" s="139"/>
      <c r="G113" s="85"/>
      <c r="H113" s="85"/>
      <c r="I113" s="126">
        <v>547</v>
      </c>
    </row>
    <row r="114" spans="1:10" x14ac:dyDescent="0.2">
      <c r="A114" s="109" t="s">
        <v>437</v>
      </c>
      <c r="B114" s="109" t="s">
        <v>137</v>
      </c>
      <c r="C114" s="109"/>
      <c r="D114" s="109"/>
      <c r="E114" s="102"/>
      <c r="F114" s="139"/>
      <c r="G114" s="85"/>
      <c r="H114" s="85"/>
      <c r="I114" s="126">
        <v>584</v>
      </c>
    </row>
    <row r="115" spans="1:10" x14ac:dyDescent="0.2">
      <c r="A115" s="109" t="s">
        <v>438</v>
      </c>
      <c r="B115" s="109" t="s">
        <v>439</v>
      </c>
      <c r="C115" s="109"/>
      <c r="D115" s="109" t="s">
        <v>315</v>
      </c>
      <c r="E115" s="102"/>
      <c r="F115" s="139"/>
      <c r="G115" s="85"/>
      <c r="H115" s="85"/>
      <c r="I115" s="126"/>
    </row>
    <row r="116" spans="1:10" x14ac:dyDescent="0.2">
      <c r="A116" s="109" t="s">
        <v>440</v>
      </c>
      <c r="B116" s="109" t="s">
        <v>441</v>
      </c>
      <c r="C116" s="109"/>
      <c r="D116" s="109"/>
      <c r="E116" s="102"/>
      <c r="F116" s="139"/>
      <c r="G116" s="85"/>
      <c r="H116" s="85"/>
      <c r="I116" s="126">
        <v>565</v>
      </c>
    </row>
    <row r="117" spans="1:10" x14ac:dyDescent="0.2">
      <c r="A117" s="109" t="s">
        <v>442</v>
      </c>
      <c r="B117" s="109" t="s">
        <v>423</v>
      </c>
      <c r="C117" s="109"/>
      <c r="D117" s="109"/>
      <c r="E117" s="102"/>
      <c r="F117" s="139"/>
      <c r="G117" s="85"/>
      <c r="H117" s="85"/>
      <c r="I117" s="126">
        <v>587</v>
      </c>
    </row>
    <row r="118" spans="1:10" x14ac:dyDescent="0.2">
      <c r="A118" s="109" t="s">
        <v>443</v>
      </c>
      <c r="B118" s="109" t="s">
        <v>423</v>
      </c>
      <c r="C118" s="109"/>
      <c r="D118" s="109"/>
      <c r="E118" s="102"/>
      <c r="F118" s="139"/>
      <c r="G118" s="85"/>
      <c r="H118" s="85"/>
      <c r="I118" s="126">
        <v>553</v>
      </c>
    </row>
    <row r="119" spans="1:10" x14ac:dyDescent="0.2">
      <c r="A119" s="109" t="s">
        <v>160</v>
      </c>
      <c r="B119" s="109" t="s">
        <v>161</v>
      </c>
      <c r="C119" s="109"/>
      <c r="D119" s="109" t="s">
        <v>315</v>
      </c>
      <c r="E119" s="97"/>
      <c r="F119" s="139"/>
      <c r="G119" s="85"/>
      <c r="H119" s="85">
        <v>67</v>
      </c>
      <c r="I119" s="126">
        <f>VLOOKUP(H119,'Scores-LSB'!A:E,5,FALSE)</f>
        <v>578</v>
      </c>
    </row>
    <row r="120" spans="1:10" x14ac:dyDescent="0.2">
      <c r="A120" s="109" t="s">
        <v>90</v>
      </c>
      <c r="B120" s="109" t="s">
        <v>91</v>
      </c>
      <c r="C120" s="109"/>
      <c r="D120" s="109" t="s">
        <v>315</v>
      </c>
      <c r="E120" s="97"/>
      <c r="F120" s="139"/>
      <c r="G120" s="85"/>
      <c r="H120" s="85">
        <v>29</v>
      </c>
      <c r="I120" s="126">
        <f>VLOOKUP(H120,'Scores-LSB'!A:E,5,FALSE)</f>
        <v>517</v>
      </c>
    </row>
    <row r="121" spans="1:10" x14ac:dyDescent="0.2">
      <c r="A121" s="109" t="s">
        <v>444</v>
      </c>
      <c r="B121" s="109" t="s">
        <v>445</v>
      </c>
      <c r="C121" s="109"/>
      <c r="D121" s="109"/>
      <c r="E121" s="102"/>
      <c r="F121" s="139"/>
      <c r="G121" s="85"/>
      <c r="H121" s="85"/>
      <c r="I121" s="126">
        <v>607</v>
      </c>
    </row>
    <row r="122" spans="1:10" x14ac:dyDescent="0.2">
      <c r="A122" s="109" t="s">
        <v>446</v>
      </c>
      <c r="B122" s="109" t="s">
        <v>402</v>
      </c>
      <c r="C122" s="109"/>
      <c r="D122" s="109"/>
      <c r="E122" s="102"/>
      <c r="F122" s="139"/>
      <c r="G122" s="85"/>
      <c r="H122" s="85"/>
      <c r="I122" s="126">
        <v>538</v>
      </c>
    </row>
    <row r="123" spans="1:10" x14ac:dyDescent="0.2">
      <c r="A123" s="109" t="s">
        <v>447</v>
      </c>
      <c r="B123" s="109" t="s">
        <v>208</v>
      </c>
      <c r="C123" s="109"/>
      <c r="D123" s="109"/>
      <c r="E123" s="102"/>
      <c r="F123" s="139"/>
      <c r="G123" s="85"/>
      <c r="H123" s="85"/>
      <c r="I123" s="126">
        <v>701</v>
      </c>
    </row>
    <row r="124" spans="1:10" x14ac:dyDescent="0.2">
      <c r="A124" s="109" t="s">
        <v>448</v>
      </c>
      <c r="B124" s="109" t="s">
        <v>63</v>
      </c>
      <c r="C124" s="109"/>
      <c r="D124" s="109" t="s">
        <v>315</v>
      </c>
      <c r="E124" s="102"/>
      <c r="F124" s="139"/>
      <c r="G124" s="85"/>
      <c r="H124" s="85">
        <v>40</v>
      </c>
      <c r="I124" s="126">
        <f>VLOOKUP(H124,'Scores-LSB'!A:E,5,FALSE)</f>
        <v>554</v>
      </c>
    </row>
    <row r="125" spans="1:10" x14ac:dyDescent="0.2">
      <c r="A125" s="109" t="s">
        <v>93</v>
      </c>
      <c r="B125" s="109" t="s">
        <v>449</v>
      </c>
      <c r="C125" s="109"/>
      <c r="D125" s="109" t="s">
        <v>315</v>
      </c>
      <c r="E125" s="102"/>
      <c r="F125" s="139"/>
      <c r="G125" s="85"/>
      <c r="H125" s="85"/>
      <c r="I125" s="126"/>
    </row>
    <row r="126" spans="1:10" x14ac:dyDescent="0.2">
      <c r="A126" s="109" t="s">
        <v>62</v>
      </c>
      <c r="B126" s="109" t="s">
        <v>63</v>
      </c>
      <c r="C126" s="109"/>
      <c r="D126" s="109" t="s">
        <v>315</v>
      </c>
      <c r="E126" s="102"/>
      <c r="F126" s="139"/>
      <c r="G126" s="85"/>
      <c r="H126" s="85">
        <v>14</v>
      </c>
      <c r="I126" s="126">
        <f>VLOOKUP(H126,'Scores-LSB'!A:E,5,FALSE)</f>
        <v>700</v>
      </c>
      <c r="J126" s="88" t="s">
        <v>450</v>
      </c>
    </row>
    <row r="127" spans="1:10" x14ac:dyDescent="0.2">
      <c r="A127" s="109" t="s">
        <v>451</v>
      </c>
      <c r="B127" s="109" t="s">
        <v>452</v>
      </c>
      <c r="C127" s="109"/>
      <c r="D127" s="109"/>
      <c r="E127" s="102"/>
      <c r="F127" s="139"/>
      <c r="G127" s="85"/>
      <c r="H127" s="85"/>
      <c r="I127" s="126">
        <v>702</v>
      </c>
    </row>
    <row r="128" spans="1:10" x14ac:dyDescent="0.2">
      <c r="A128" s="109" t="s">
        <v>169</v>
      </c>
      <c r="B128" s="109" t="s">
        <v>100</v>
      </c>
      <c r="C128" s="109"/>
      <c r="D128" s="109"/>
      <c r="E128" s="102"/>
      <c r="F128" s="139"/>
      <c r="G128" s="85"/>
      <c r="H128" s="85"/>
      <c r="I128" s="126">
        <v>704</v>
      </c>
    </row>
    <row r="129" spans="1:9" x14ac:dyDescent="0.2">
      <c r="A129" s="109" t="s">
        <v>52</v>
      </c>
      <c r="B129" s="109" t="s">
        <v>53</v>
      </c>
      <c r="C129" s="109"/>
      <c r="D129" s="109" t="s">
        <v>315</v>
      </c>
      <c r="E129" s="102"/>
      <c r="F129" s="139"/>
      <c r="G129" s="85"/>
      <c r="H129" s="85">
        <v>9</v>
      </c>
      <c r="I129" s="126">
        <f>VLOOKUP(H129,'Scores-LSB'!A:E,5,FALSE)</f>
        <v>601</v>
      </c>
    </row>
    <row r="130" spans="1:9" x14ac:dyDescent="0.2">
      <c r="A130" s="109" t="s">
        <v>453</v>
      </c>
      <c r="B130" s="109" t="s">
        <v>454</v>
      </c>
      <c r="C130" s="109"/>
      <c r="D130" s="109"/>
      <c r="E130" s="102"/>
      <c r="F130" s="139"/>
      <c r="G130" s="85"/>
      <c r="H130" s="85"/>
      <c r="I130" s="126">
        <v>680</v>
      </c>
    </row>
    <row r="131" spans="1:9" x14ac:dyDescent="0.2">
      <c r="A131" s="109" t="s">
        <v>196</v>
      </c>
      <c r="B131" s="109" t="s">
        <v>132</v>
      </c>
      <c r="C131" s="109"/>
      <c r="D131" s="109"/>
      <c r="E131" s="102"/>
      <c r="F131" s="139"/>
      <c r="G131" s="85"/>
      <c r="H131" s="85">
        <v>88</v>
      </c>
      <c r="I131" s="126">
        <f>VLOOKUP(H131,'Scores-LSB'!A:E,5,FALSE)</f>
        <v>772</v>
      </c>
    </row>
    <row r="132" spans="1:9" x14ac:dyDescent="0.2">
      <c r="A132" s="109" t="s">
        <v>129</v>
      </c>
      <c r="B132" s="109" t="s">
        <v>130</v>
      </c>
      <c r="C132" s="109"/>
      <c r="D132" s="109" t="s">
        <v>315</v>
      </c>
      <c r="E132" s="102"/>
      <c r="F132" s="139"/>
      <c r="G132" s="85"/>
      <c r="H132" s="85">
        <v>50</v>
      </c>
      <c r="I132" s="126">
        <f>VLOOKUP(H132,'Scores-LSB'!A:E,5,FALSE)</f>
        <v>678</v>
      </c>
    </row>
    <row r="133" spans="1:9" x14ac:dyDescent="0.2">
      <c r="A133" s="109" t="s">
        <v>129</v>
      </c>
      <c r="B133" s="109" t="s">
        <v>241</v>
      </c>
      <c r="C133" s="109"/>
      <c r="D133" s="109"/>
      <c r="E133" s="102"/>
      <c r="F133" s="139"/>
      <c r="G133" s="85"/>
      <c r="H133" s="85"/>
      <c r="I133" s="126">
        <v>590</v>
      </c>
    </row>
    <row r="134" spans="1:9" x14ac:dyDescent="0.2">
      <c r="A134" s="109" t="s">
        <v>216</v>
      </c>
      <c r="B134" s="109" t="s">
        <v>217</v>
      </c>
      <c r="C134" s="109"/>
      <c r="D134" s="109"/>
      <c r="E134" s="102"/>
      <c r="F134" s="139"/>
      <c r="G134" s="85"/>
      <c r="H134" s="85"/>
      <c r="I134" s="126">
        <v>600</v>
      </c>
    </row>
    <row r="135" spans="1:9" x14ac:dyDescent="0.2">
      <c r="A135" s="109" t="s">
        <v>455</v>
      </c>
      <c r="B135" s="109" t="s">
        <v>49</v>
      </c>
      <c r="C135" s="109"/>
      <c r="D135" s="109"/>
      <c r="E135" s="102"/>
      <c r="F135" s="139"/>
      <c r="G135" s="85"/>
      <c r="H135" s="85"/>
      <c r="I135" s="126">
        <v>590</v>
      </c>
    </row>
    <row r="136" spans="1:9" x14ac:dyDescent="0.2">
      <c r="A136" s="109" t="s">
        <v>95</v>
      </c>
      <c r="B136" s="109" t="s">
        <v>96</v>
      </c>
      <c r="C136" s="109"/>
      <c r="D136" s="109" t="s">
        <v>315</v>
      </c>
      <c r="E136" s="20"/>
      <c r="F136" s="139"/>
      <c r="G136" s="85"/>
      <c r="H136" s="85">
        <v>32</v>
      </c>
      <c r="I136" s="126">
        <f>VLOOKUP(H136,'Scores-LSB'!A:E,5,FALSE)</f>
        <v>535</v>
      </c>
    </row>
    <row r="137" spans="1:9" x14ac:dyDescent="0.2">
      <c r="A137" s="109" t="s">
        <v>75</v>
      </c>
      <c r="B137" s="109" t="s">
        <v>76</v>
      </c>
      <c r="C137" s="109"/>
      <c r="D137" s="109" t="s">
        <v>315</v>
      </c>
      <c r="E137" s="97"/>
      <c r="F137" s="139"/>
      <c r="G137" s="85"/>
      <c r="H137" s="85">
        <v>21</v>
      </c>
      <c r="I137" s="126">
        <f>VLOOKUP(H137,'Scores-LSB'!A:E,5,FALSE)</f>
        <v>533</v>
      </c>
    </row>
    <row r="138" spans="1:9" x14ac:dyDescent="0.2">
      <c r="A138" s="109" t="s">
        <v>75</v>
      </c>
      <c r="B138" s="109" t="s">
        <v>162</v>
      </c>
      <c r="C138" s="109"/>
      <c r="D138" s="109" t="s">
        <v>315</v>
      </c>
      <c r="E138" s="97"/>
      <c r="F138" s="139"/>
      <c r="G138" s="85"/>
      <c r="H138" s="85">
        <v>68</v>
      </c>
      <c r="I138" s="126">
        <f>VLOOKUP(H138,'Scores-LSB'!A:E,5,FALSE)</f>
        <v>437</v>
      </c>
    </row>
    <row r="139" spans="1:9" x14ac:dyDescent="0.2">
      <c r="A139" s="109" t="s">
        <v>188</v>
      </c>
      <c r="B139" s="109" t="s">
        <v>189</v>
      </c>
      <c r="C139" s="109"/>
      <c r="D139" s="109"/>
      <c r="E139" s="97"/>
      <c r="F139" s="139"/>
      <c r="G139" s="85"/>
      <c r="H139" s="85">
        <v>84</v>
      </c>
      <c r="I139" s="126">
        <f>VLOOKUP(H139,'Scores-LSB'!A:E,5,FALSE)</f>
        <v>567</v>
      </c>
    </row>
    <row r="140" spans="1:9" x14ac:dyDescent="0.2">
      <c r="A140" s="109" t="s">
        <v>222</v>
      </c>
      <c r="B140" s="109" t="s">
        <v>232</v>
      </c>
      <c r="C140" s="109"/>
      <c r="D140" s="109"/>
      <c r="E140" s="97"/>
      <c r="F140" s="139"/>
      <c r="G140" s="85"/>
      <c r="H140" s="85">
        <v>108</v>
      </c>
      <c r="I140" s="126">
        <f>VLOOKUP(H140,'Scores-LSB'!A:E,5,FALSE)</f>
        <v>594</v>
      </c>
    </row>
    <row r="141" spans="1:9" x14ac:dyDescent="0.2">
      <c r="A141" s="109" t="s">
        <v>86</v>
      </c>
      <c r="B141" s="109" t="s">
        <v>87</v>
      </c>
      <c r="C141" s="109"/>
      <c r="D141" s="109" t="s">
        <v>315</v>
      </c>
      <c r="E141" s="97"/>
      <c r="F141" s="139"/>
      <c r="G141" s="85"/>
      <c r="H141" s="85">
        <v>27</v>
      </c>
      <c r="I141" s="126">
        <f>VLOOKUP(H141,'Scores-LSB'!A:E,5,FALSE)</f>
        <v>623</v>
      </c>
    </row>
    <row r="142" spans="1:9" x14ac:dyDescent="0.2">
      <c r="A142" s="109" t="s">
        <v>86</v>
      </c>
      <c r="B142" s="109" t="s">
        <v>456</v>
      </c>
      <c r="C142" s="109"/>
      <c r="D142" s="109"/>
      <c r="E142" s="102"/>
      <c r="F142" s="139"/>
      <c r="G142" s="85"/>
      <c r="H142" s="85"/>
      <c r="I142" s="126">
        <v>550</v>
      </c>
    </row>
    <row r="143" spans="1:9" x14ac:dyDescent="0.2">
      <c r="A143" s="109" t="s">
        <v>457</v>
      </c>
      <c r="B143" s="109" t="s">
        <v>104</v>
      </c>
      <c r="C143" s="109"/>
      <c r="D143" s="109"/>
      <c r="E143" s="102"/>
      <c r="F143" s="139"/>
      <c r="G143" s="85"/>
      <c r="H143" s="85"/>
      <c r="I143" s="126">
        <v>531</v>
      </c>
    </row>
    <row r="144" spans="1:9" x14ac:dyDescent="0.2">
      <c r="A144" s="109" t="s">
        <v>181</v>
      </c>
      <c r="B144" s="109" t="s">
        <v>182</v>
      </c>
      <c r="C144" s="109"/>
      <c r="D144" s="109"/>
      <c r="E144" s="15"/>
      <c r="F144" s="139"/>
      <c r="G144" s="85"/>
      <c r="H144" s="85">
        <v>80</v>
      </c>
      <c r="I144" s="126">
        <f>VLOOKUP(H144,'Scores-LSB'!A:E,5,FALSE)</f>
        <v>553</v>
      </c>
    </row>
    <row r="145" spans="1:9" x14ac:dyDescent="0.2">
      <c r="A145" s="109" t="s">
        <v>121</v>
      </c>
      <c r="B145" s="109" t="s">
        <v>122</v>
      </c>
      <c r="C145" s="109"/>
      <c r="D145" s="109" t="s">
        <v>315</v>
      </c>
      <c r="E145" s="97"/>
      <c r="F145" s="139"/>
      <c r="G145" s="85"/>
      <c r="H145" s="85">
        <v>46</v>
      </c>
      <c r="I145" s="126">
        <f>VLOOKUP(H145,'Scores-LSB'!A:E,5,FALSE)</f>
        <v>703</v>
      </c>
    </row>
    <row r="146" spans="1:9" x14ac:dyDescent="0.2">
      <c r="A146" s="109" t="s">
        <v>458</v>
      </c>
      <c r="B146" s="109" t="s">
        <v>97</v>
      </c>
      <c r="C146" s="109"/>
      <c r="D146" s="109"/>
      <c r="E146" s="102"/>
      <c r="F146" s="139"/>
      <c r="G146" s="85"/>
      <c r="H146" s="85"/>
      <c r="I146" s="126">
        <v>645</v>
      </c>
    </row>
    <row r="147" spans="1:9" x14ac:dyDescent="0.2">
      <c r="A147" s="109" t="s">
        <v>459</v>
      </c>
      <c r="B147" s="109" t="s">
        <v>460</v>
      </c>
      <c r="C147" s="109"/>
      <c r="D147" s="109" t="s">
        <v>315</v>
      </c>
      <c r="E147" s="102"/>
      <c r="F147" s="139"/>
      <c r="G147" s="85"/>
      <c r="H147" s="85"/>
      <c r="I147" s="126">
        <v>619</v>
      </c>
    </row>
    <row r="148" spans="1:9" x14ac:dyDescent="0.2">
      <c r="A148" s="109" t="s">
        <v>79</v>
      </c>
      <c r="B148" s="109" t="s">
        <v>80</v>
      </c>
      <c r="C148" s="109"/>
      <c r="D148" s="109" t="s">
        <v>315</v>
      </c>
      <c r="E148" s="97"/>
      <c r="F148" s="139"/>
      <c r="G148" s="85"/>
      <c r="H148" s="85">
        <v>23</v>
      </c>
      <c r="I148" s="126">
        <f>VLOOKUP(H148,'Scores-LSB'!A:E,5,FALSE)</f>
        <v>553</v>
      </c>
    </row>
    <row r="149" spans="1:9" x14ac:dyDescent="0.2">
      <c r="A149" s="109" t="s">
        <v>461</v>
      </c>
      <c r="B149" s="109" t="s">
        <v>80</v>
      </c>
      <c r="C149" s="109"/>
      <c r="D149" s="109"/>
      <c r="E149" s="102"/>
      <c r="F149" s="139"/>
      <c r="G149" s="85"/>
      <c r="H149" s="85"/>
      <c r="I149" s="126">
        <v>489</v>
      </c>
    </row>
    <row r="150" spans="1:9" x14ac:dyDescent="0.2">
      <c r="A150" s="109" t="s">
        <v>462</v>
      </c>
      <c r="B150" s="109" t="s">
        <v>356</v>
      </c>
      <c r="C150" s="109"/>
      <c r="D150" s="109"/>
      <c r="E150" s="102"/>
      <c r="F150" s="139"/>
      <c r="G150" s="85"/>
      <c r="H150" s="85"/>
      <c r="I150" s="126">
        <v>594</v>
      </c>
    </row>
    <row r="151" spans="1:9" x14ac:dyDescent="0.2">
      <c r="A151" s="109" t="s">
        <v>148</v>
      </c>
      <c r="B151" s="109" t="s">
        <v>149</v>
      </c>
      <c r="C151" s="109"/>
      <c r="D151" s="109" t="s">
        <v>315</v>
      </c>
      <c r="E151" s="97"/>
      <c r="F151" s="139"/>
      <c r="G151" s="85"/>
      <c r="H151" s="85">
        <v>61</v>
      </c>
      <c r="I151" s="126">
        <f>VLOOKUP(H151,'Scores-LSB'!A:E,5,FALSE)</f>
        <v>531</v>
      </c>
    </row>
    <row r="152" spans="1:9" x14ac:dyDescent="0.2">
      <c r="A152" s="109" t="s">
        <v>148</v>
      </c>
      <c r="B152" s="109" t="s">
        <v>148</v>
      </c>
      <c r="C152" s="109"/>
      <c r="D152" s="109"/>
      <c r="E152" s="102"/>
      <c r="F152" s="139"/>
      <c r="G152" s="85"/>
      <c r="H152" s="85"/>
      <c r="I152" s="126">
        <v>584</v>
      </c>
    </row>
    <row r="153" spans="1:9" x14ac:dyDescent="0.2">
      <c r="A153" s="109" t="s">
        <v>463</v>
      </c>
      <c r="B153" s="109" t="s">
        <v>93</v>
      </c>
      <c r="C153" s="109"/>
      <c r="D153" s="109"/>
      <c r="E153" s="102"/>
      <c r="F153" s="139"/>
      <c r="G153" s="85"/>
      <c r="H153" s="85"/>
      <c r="I153" s="126">
        <v>633</v>
      </c>
    </row>
    <row r="154" spans="1:9" x14ac:dyDescent="0.2">
      <c r="A154" s="109" t="s">
        <v>166</v>
      </c>
      <c r="B154" s="109" t="s">
        <v>130</v>
      </c>
      <c r="C154" s="109"/>
      <c r="D154" s="109" t="s">
        <v>315</v>
      </c>
      <c r="E154" s="102"/>
      <c r="F154" s="139"/>
      <c r="G154" s="85"/>
      <c r="H154" s="85"/>
      <c r="I154" s="126">
        <v>660</v>
      </c>
    </row>
    <row r="155" spans="1:9" x14ac:dyDescent="0.2">
      <c r="A155" s="109" t="s">
        <v>464</v>
      </c>
      <c r="B155" s="109" t="s">
        <v>465</v>
      </c>
      <c r="C155" s="109"/>
      <c r="D155" s="109"/>
      <c r="E155" s="102"/>
      <c r="F155" s="139"/>
      <c r="G155" s="85"/>
      <c r="H155" s="85"/>
      <c r="I155" s="126">
        <v>483</v>
      </c>
    </row>
    <row r="156" spans="1:9" x14ac:dyDescent="0.2">
      <c r="A156" s="109" t="s">
        <v>117</v>
      </c>
      <c r="B156" s="109" t="s">
        <v>118</v>
      </c>
      <c r="C156" s="109"/>
      <c r="D156" s="109" t="s">
        <v>315</v>
      </c>
      <c r="E156" s="102"/>
      <c r="F156" s="139"/>
      <c r="G156" s="85"/>
      <c r="H156" s="85">
        <v>44</v>
      </c>
      <c r="I156" s="126">
        <f>VLOOKUP(H156,'Scores-LSB'!A:E,5,FALSE)</f>
        <v>623</v>
      </c>
    </row>
    <row r="157" spans="1:9" x14ac:dyDescent="0.2">
      <c r="A157" s="109" t="s">
        <v>466</v>
      </c>
      <c r="B157" s="109" t="s">
        <v>467</v>
      </c>
      <c r="C157" s="109"/>
      <c r="D157" s="109"/>
      <c r="E157" s="102"/>
      <c r="F157" s="139"/>
      <c r="G157" s="85"/>
      <c r="H157" s="85"/>
      <c r="I157" s="126">
        <v>618</v>
      </c>
    </row>
    <row r="158" spans="1:9" x14ac:dyDescent="0.2">
      <c r="A158" s="109" t="s">
        <v>154</v>
      </c>
      <c r="B158" s="109" t="s">
        <v>155</v>
      </c>
      <c r="C158" s="109"/>
      <c r="D158" s="109" t="s">
        <v>315</v>
      </c>
      <c r="E158" s="97"/>
      <c r="F158" s="139"/>
      <c r="G158" s="85"/>
      <c r="H158" s="85"/>
      <c r="I158" s="126"/>
    </row>
    <row r="159" spans="1:9" x14ac:dyDescent="0.2">
      <c r="A159" s="109" t="s">
        <v>468</v>
      </c>
      <c r="B159" s="109" t="s">
        <v>142</v>
      </c>
      <c r="C159" s="109"/>
      <c r="D159" s="109"/>
      <c r="E159" s="102"/>
      <c r="F159" s="139"/>
      <c r="G159" s="85"/>
      <c r="H159" s="85"/>
      <c r="I159" s="126">
        <v>547</v>
      </c>
    </row>
    <row r="160" spans="1:9" x14ac:dyDescent="0.2">
      <c r="A160" s="109" t="s">
        <v>101</v>
      </c>
      <c r="B160" s="109" t="s">
        <v>102</v>
      </c>
      <c r="C160" s="109"/>
      <c r="D160" s="109" t="s">
        <v>315</v>
      </c>
      <c r="E160" s="97"/>
      <c r="F160" s="139"/>
      <c r="G160" s="85"/>
      <c r="H160" s="85">
        <v>35</v>
      </c>
      <c r="I160" s="126">
        <f>VLOOKUP(H160,'Scores-LSB'!A:E,5,FALSE)</f>
        <v>617</v>
      </c>
    </row>
    <row r="161" spans="1:10" x14ac:dyDescent="0.2">
      <c r="A161" s="109" t="s">
        <v>469</v>
      </c>
      <c r="B161" s="109" t="s">
        <v>402</v>
      </c>
      <c r="C161" s="109"/>
      <c r="D161" s="109"/>
      <c r="E161" s="102"/>
      <c r="F161" s="139"/>
      <c r="G161" s="85"/>
      <c r="H161" s="85"/>
      <c r="I161" s="126">
        <v>636</v>
      </c>
    </row>
    <row r="162" spans="1:10" x14ac:dyDescent="0.2">
      <c r="A162" s="109" t="s">
        <v>168</v>
      </c>
      <c r="B162" s="109" t="s">
        <v>470</v>
      </c>
      <c r="C162" s="109"/>
      <c r="D162" s="109" t="s">
        <v>315</v>
      </c>
      <c r="E162" s="102"/>
      <c r="F162" s="139"/>
      <c r="G162" s="85"/>
      <c r="H162" s="85">
        <v>72</v>
      </c>
      <c r="I162" s="126">
        <f>VLOOKUP(H162,'Scores-LSB'!A:E,5,FALSE)</f>
        <v>518</v>
      </c>
    </row>
    <row r="163" spans="1:10" x14ac:dyDescent="0.2">
      <c r="A163" s="109" t="s">
        <v>168</v>
      </c>
      <c r="B163" s="109" t="s">
        <v>471</v>
      </c>
      <c r="C163" s="109"/>
      <c r="D163" s="109"/>
      <c r="E163" s="102"/>
      <c r="F163" s="139"/>
      <c r="G163" s="85"/>
      <c r="H163" s="85"/>
      <c r="I163" s="126">
        <v>598</v>
      </c>
    </row>
    <row r="164" spans="1:10" x14ac:dyDescent="0.2">
      <c r="A164" s="109" t="s">
        <v>472</v>
      </c>
      <c r="B164" s="109" t="s">
        <v>45</v>
      </c>
      <c r="C164" s="109"/>
      <c r="D164" s="109"/>
      <c r="E164" s="102"/>
      <c r="F164" s="139"/>
      <c r="G164" s="85"/>
      <c r="H164" s="85"/>
      <c r="I164" s="126">
        <v>650</v>
      </c>
    </row>
    <row r="165" spans="1:10" x14ac:dyDescent="0.2">
      <c r="A165" s="109" t="s">
        <v>473</v>
      </c>
      <c r="B165" s="109" t="s">
        <v>433</v>
      </c>
      <c r="C165" s="109"/>
      <c r="D165" s="109"/>
      <c r="E165" s="102"/>
      <c r="F165" s="139"/>
      <c r="G165" s="85"/>
      <c r="H165" s="85"/>
      <c r="I165" s="126">
        <v>634</v>
      </c>
    </row>
    <row r="166" spans="1:10" x14ac:dyDescent="0.2">
      <c r="A166" s="109" t="s">
        <v>136</v>
      </c>
      <c r="B166" s="109" t="s">
        <v>137</v>
      </c>
      <c r="C166" s="109"/>
      <c r="D166" s="109" t="s">
        <v>315</v>
      </c>
      <c r="E166" s="97"/>
      <c r="F166" s="139"/>
      <c r="G166" s="85"/>
      <c r="H166" s="85">
        <v>54</v>
      </c>
      <c r="I166" s="126">
        <f>VLOOKUP(H166,'Scores-LSB'!A:E,5,FALSE)</f>
        <v>553</v>
      </c>
    </row>
    <row r="167" spans="1:10" x14ac:dyDescent="0.2">
      <c r="A167" s="109" t="s">
        <v>474</v>
      </c>
      <c r="B167" s="109" t="s">
        <v>114</v>
      </c>
      <c r="C167" s="109"/>
      <c r="D167" s="109"/>
      <c r="E167" s="102"/>
      <c r="F167" s="139"/>
      <c r="G167" s="85"/>
      <c r="H167" s="85"/>
      <c r="I167" s="126">
        <v>570</v>
      </c>
    </row>
    <row r="168" spans="1:10" x14ac:dyDescent="0.2">
      <c r="A168" s="109" t="s">
        <v>232</v>
      </c>
      <c r="B168" s="109" t="s">
        <v>69</v>
      </c>
      <c r="C168" s="109"/>
      <c r="D168" s="109"/>
      <c r="E168" s="102"/>
      <c r="F168" s="139"/>
      <c r="G168" s="85"/>
      <c r="H168" s="85"/>
      <c r="I168" s="126">
        <v>654</v>
      </c>
    </row>
    <row r="169" spans="1:10" x14ac:dyDescent="0.2">
      <c r="A169" s="109" t="s">
        <v>238</v>
      </c>
      <c r="B169" s="109" t="s">
        <v>239</v>
      </c>
      <c r="C169" s="109"/>
      <c r="D169" s="109" t="s">
        <v>315</v>
      </c>
      <c r="E169" s="102"/>
      <c r="F169" s="139"/>
      <c r="G169" s="85"/>
      <c r="H169" s="85">
        <v>112</v>
      </c>
      <c r="I169" s="126">
        <f>VLOOKUP(H169,'Scores-LSB'!A:E,5,FALSE)</f>
        <v>544</v>
      </c>
    </row>
    <row r="170" spans="1:10" x14ac:dyDescent="0.2">
      <c r="A170" s="109" t="s">
        <v>475</v>
      </c>
      <c r="B170" s="109" t="s">
        <v>476</v>
      </c>
      <c r="C170" s="109"/>
      <c r="D170" s="109"/>
      <c r="E170" s="102"/>
      <c r="F170" s="139"/>
      <c r="G170" s="85"/>
      <c r="H170" s="85"/>
      <c r="I170" s="126">
        <v>557</v>
      </c>
    </row>
    <row r="171" spans="1:10" x14ac:dyDescent="0.2">
      <c r="A171" s="109" t="s">
        <v>477</v>
      </c>
      <c r="B171" s="109" t="s">
        <v>478</v>
      </c>
      <c r="C171" s="109"/>
      <c r="D171" s="109"/>
      <c r="E171" s="102"/>
      <c r="F171" s="139"/>
      <c r="G171" s="85"/>
      <c r="H171" s="85"/>
      <c r="I171" s="126">
        <v>624</v>
      </c>
    </row>
    <row r="172" spans="1:10" x14ac:dyDescent="0.2">
      <c r="A172" s="109" t="s">
        <v>479</v>
      </c>
      <c r="B172" s="109" t="s">
        <v>480</v>
      </c>
      <c r="C172" s="109"/>
      <c r="D172" s="109"/>
      <c r="E172" s="102"/>
      <c r="F172" s="139"/>
      <c r="G172" s="85"/>
      <c r="H172" s="85"/>
      <c r="I172" s="126">
        <v>715</v>
      </c>
    </row>
    <row r="173" spans="1:10" x14ac:dyDescent="0.2">
      <c r="A173" s="109" t="s">
        <v>481</v>
      </c>
      <c r="B173" s="109" t="s">
        <v>482</v>
      </c>
      <c r="C173" s="109"/>
      <c r="D173" s="109"/>
      <c r="E173" s="102"/>
      <c r="F173" s="139"/>
      <c r="G173" s="85"/>
      <c r="H173" s="85"/>
      <c r="I173" s="126">
        <v>537</v>
      </c>
    </row>
    <row r="174" spans="1:10" x14ac:dyDescent="0.2">
      <c r="A174" s="109" t="s">
        <v>483</v>
      </c>
      <c r="B174" s="109" t="s">
        <v>200</v>
      </c>
      <c r="C174" s="109"/>
      <c r="D174" s="109"/>
      <c r="E174" s="102"/>
      <c r="F174" s="139"/>
      <c r="G174" s="85"/>
      <c r="H174" s="85"/>
      <c r="I174" s="126">
        <v>547</v>
      </c>
    </row>
    <row r="175" spans="1:10" x14ac:dyDescent="0.2">
      <c r="A175" s="109" t="s">
        <v>484</v>
      </c>
      <c r="B175" s="109" t="s">
        <v>221</v>
      </c>
      <c r="C175" s="109"/>
      <c r="D175" s="109"/>
      <c r="E175" s="102"/>
      <c r="F175" s="139"/>
      <c r="G175" s="85"/>
      <c r="H175" s="85"/>
      <c r="I175" s="126">
        <v>584</v>
      </c>
    </row>
    <row r="176" spans="1:10" x14ac:dyDescent="0.2">
      <c r="A176" s="109" t="s">
        <v>485</v>
      </c>
      <c r="B176" s="109" t="s">
        <v>486</v>
      </c>
      <c r="C176" s="109"/>
      <c r="D176" s="109"/>
      <c r="E176" s="97"/>
      <c r="F176" s="139"/>
      <c r="G176" s="85"/>
      <c r="H176" s="85"/>
      <c r="I176" s="126">
        <v>701</v>
      </c>
      <c r="J176" s="88" t="s">
        <v>487</v>
      </c>
    </row>
    <row r="177" spans="1:10" x14ac:dyDescent="0.2">
      <c r="A177" s="109" t="s">
        <v>488</v>
      </c>
      <c r="B177" s="109" t="s">
        <v>489</v>
      </c>
      <c r="C177" s="109"/>
      <c r="D177" s="109"/>
      <c r="E177" s="102"/>
      <c r="F177" s="139"/>
      <c r="G177" s="85"/>
      <c r="H177" s="85"/>
      <c r="I177" s="126">
        <v>616</v>
      </c>
    </row>
    <row r="178" spans="1:10" x14ac:dyDescent="0.2">
      <c r="A178" s="109" t="s">
        <v>490</v>
      </c>
      <c r="B178" s="109" t="s">
        <v>491</v>
      </c>
      <c r="C178" s="109"/>
      <c r="D178" s="109"/>
      <c r="E178" s="102"/>
      <c r="F178" s="139"/>
      <c r="G178" s="85"/>
      <c r="H178" s="85"/>
      <c r="I178" s="126">
        <v>547</v>
      </c>
    </row>
    <row r="179" spans="1:10" x14ac:dyDescent="0.2">
      <c r="A179" s="109" t="s">
        <v>81</v>
      </c>
      <c r="B179" s="109" t="s">
        <v>82</v>
      </c>
      <c r="C179" s="109"/>
      <c r="D179" s="109" t="s">
        <v>315</v>
      </c>
      <c r="E179" s="43"/>
      <c r="F179" s="139"/>
      <c r="G179" s="85"/>
      <c r="H179" s="85">
        <v>24</v>
      </c>
      <c r="I179" s="126">
        <f>VLOOKUP(H179,'Scores-LSB'!A:E,5,FALSE)</f>
        <v>453</v>
      </c>
    </row>
    <row r="180" spans="1:10" x14ac:dyDescent="0.2">
      <c r="A180" s="109" t="s">
        <v>77</v>
      </c>
      <c r="B180" s="109" t="s">
        <v>78</v>
      </c>
      <c r="C180" s="109"/>
      <c r="D180" s="109" t="s">
        <v>315</v>
      </c>
      <c r="E180" s="102"/>
      <c r="F180" s="139"/>
      <c r="G180" s="85"/>
      <c r="H180" s="85">
        <v>22</v>
      </c>
      <c r="I180" s="126">
        <f>VLOOKUP(H180,'Scores-LSB'!A:E,5,FALSE)</f>
        <v>606</v>
      </c>
    </row>
    <row r="181" spans="1:10" x14ac:dyDescent="0.2">
      <c r="A181" s="109" t="s">
        <v>97</v>
      </c>
      <c r="B181" s="109" t="s">
        <v>98</v>
      </c>
      <c r="C181" s="109"/>
      <c r="D181" s="109"/>
      <c r="E181" s="15"/>
      <c r="F181" s="139"/>
      <c r="G181" s="85"/>
      <c r="H181" s="85">
        <v>33</v>
      </c>
      <c r="I181" s="126">
        <f>VLOOKUP(H181,'Scores-LSB'!A:E,5,FALSE)</f>
        <v>427</v>
      </c>
    </row>
    <row r="182" spans="1:10" x14ac:dyDescent="0.2">
      <c r="A182" s="109" t="s">
        <v>180</v>
      </c>
      <c r="B182" s="109" t="s">
        <v>67</v>
      </c>
      <c r="C182" s="109"/>
      <c r="D182" s="109" t="s">
        <v>315</v>
      </c>
      <c r="E182" s="15"/>
      <c r="F182" s="139"/>
      <c r="G182" s="85"/>
      <c r="H182" s="85">
        <v>79</v>
      </c>
      <c r="I182" s="126">
        <f>VLOOKUP(H182,'Scores-LSB'!A:E,5,FALSE)</f>
        <v>650</v>
      </c>
    </row>
    <row r="183" spans="1:10" x14ac:dyDescent="0.2">
      <c r="A183" s="109" t="s">
        <v>133</v>
      </c>
      <c r="B183" s="109" t="s">
        <v>134</v>
      </c>
      <c r="C183" s="109"/>
      <c r="D183" s="109" t="s">
        <v>315</v>
      </c>
      <c r="E183" s="97"/>
      <c r="F183" s="139"/>
      <c r="G183" s="85"/>
      <c r="H183" s="85">
        <v>52</v>
      </c>
      <c r="I183" s="126">
        <f>VLOOKUP(H183,'Scores-LSB'!A:E,5,FALSE)</f>
        <v>485</v>
      </c>
    </row>
    <row r="184" spans="1:10" x14ac:dyDescent="0.2">
      <c r="A184" s="109" t="s">
        <v>492</v>
      </c>
      <c r="B184" s="109" t="s">
        <v>204</v>
      </c>
      <c r="C184" s="109"/>
      <c r="D184" s="109" t="s">
        <v>315</v>
      </c>
      <c r="E184" s="102"/>
      <c r="F184" s="139"/>
      <c r="G184" s="85"/>
      <c r="H184" s="85"/>
      <c r="I184" s="126"/>
    </row>
    <row r="185" spans="1:10" x14ac:dyDescent="0.2">
      <c r="A185" s="109" t="s">
        <v>493</v>
      </c>
      <c r="B185" s="109" t="s">
        <v>204</v>
      </c>
      <c r="C185" s="109"/>
      <c r="D185" s="109"/>
      <c r="E185" s="102"/>
      <c r="F185" s="139"/>
      <c r="G185" s="85"/>
      <c r="H185" s="85">
        <v>4</v>
      </c>
      <c r="I185" s="126">
        <v>664</v>
      </c>
      <c r="J185" s="88" t="s">
        <v>494</v>
      </c>
    </row>
    <row r="186" spans="1:10" x14ac:dyDescent="0.2">
      <c r="A186" s="109" t="s">
        <v>495</v>
      </c>
      <c r="B186" s="109" t="s">
        <v>496</v>
      </c>
      <c r="C186" s="109"/>
      <c r="D186" s="109"/>
      <c r="E186" s="102"/>
      <c r="F186" s="139"/>
      <c r="G186" s="85"/>
      <c r="H186" s="85">
        <v>2</v>
      </c>
      <c r="I186" s="126">
        <v>569</v>
      </c>
    </row>
    <row r="187" spans="1:10" x14ac:dyDescent="0.2">
      <c r="A187" s="109" t="s">
        <v>497</v>
      </c>
      <c r="B187" s="109" t="s">
        <v>498</v>
      </c>
      <c r="C187" s="109"/>
      <c r="D187" s="109"/>
      <c r="E187" s="102"/>
      <c r="F187" s="139"/>
      <c r="G187" s="85"/>
      <c r="H187" s="85"/>
      <c r="I187" s="126">
        <v>541</v>
      </c>
    </row>
    <row r="188" spans="1:10" x14ac:dyDescent="0.2">
      <c r="A188" s="109" t="s">
        <v>499</v>
      </c>
      <c r="B188" s="109" t="s">
        <v>114</v>
      </c>
      <c r="C188" s="109"/>
      <c r="D188" s="109"/>
      <c r="E188" s="102"/>
      <c r="F188" s="139"/>
      <c r="G188" s="85"/>
      <c r="H188" s="85"/>
      <c r="I188" s="126">
        <v>680</v>
      </c>
    </row>
    <row r="189" spans="1:10" x14ac:dyDescent="0.2">
      <c r="A189" s="109" t="s">
        <v>500</v>
      </c>
      <c r="B189" s="109" t="s">
        <v>476</v>
      </c>
      <c r="C189" s="109"/>
      <c r="D189" s="109"/>
      <c r="E189" s="102"/>
      <c r="F189" s="139"/>
      <c r="G189" s="85"/>
      <c r="H189" s="85"/>
      <c r="I189" s="126">
        <v>650</v>
      </c>
    </row>
    <row r="190" spans="1:10" x14ac:dyDescent="0.2">
      <c r="A190" s="109" t="s">
        <v>501</v>
      </c>
      <c r="B190" s="109" t="s">
        <v>402</v>
      </c>
      <c r="C190" s="109"/>
      <c r="D190" s="109"/>
      <c r="E190" s="102"/>
      <c r="F190" s="139"/>
      <c r="G190" s="85"/>
      <c r="H190" s="85"/>
      <c r="I190" s="126">
        <v>657</v>
      </c>
    </row>
    <row r="191" spans="1:10" x14ac:dyDescent="0.2">
      <c r="A191" s="109" t="s">
        <v>502</v>
      </c>
      <c r="B191" s="109" t="s">
        <v>503</v>
      </c>
      <c r="C191" s="109"/>
      <c r="D191" s="109"/>
      <c r="E191" s="102"/>
      <c r="F191" s="139"/>
      <c r="G191" s="85"/>
      <c r="H191" s="85"/>
      <c r="I191" s="126">
        <v>557</v>
      </c>
    </row>
    <row r="192" spans="1:10" x14ac:dyDescent="0.2">
      <c r="A192" s="109" t="s">
        <v>504</v>
      </c>
      <c r="B192" s="109" t="s">
        <v>317</v>
      </c>
      <c r="C192" s="109"/>
      <c r="D192" s="109"/>
      <c r="E192" s="102"/>
      <c r="F192" s="139"/>
      <c r="G192" s="85"/>
      <c r="H192" s="85"/>
      <c r="I192" s="126">
        <v>531</v>
      </c>
    </row>
    <row r="193" spans="1:9" x14ac:dyDescent="0.2">
      <c r="A193" s="109" t="s">
        <v>220</v>
      </c>
      <c r="B193" s="109" t="s">
        <v>221</v>
      </c>
      <c r="C193" s="109"/>
      <c r="D193" s="109" t="s">
        <v>315</v>
      </c>
      <c r="E193" s="102"/>
      <c r="F193" s="139"/>
      <c r="G193" s="85"/>
      <c r="H193" s="85">
        <v>101</v>
      </c>
      <c r="I193" s="126">
        <f>VLOOKUP(H193,'Scores-LSB'!A:E,5,FALSE)</f>
        <v>560</v>
      </c>
    </row>
    <row r="194" spans="1:9" x14ac:dyDescent="0.2">
      <c r="A194" s="109" t="s">
        <v>209</v>
      </c>
      <c r="B194" s="109" t="s">
        <v>210</v>
      </c>
      <c r="C194" s="109"/>
      <c r="D194" s="109" t="s">
        <v>315</v>
      </c>
      <c r="E194" s="102"/>
      <c r="F194" s="139"/>
      <c r="G194" s="85"/>
      <c r="H194" s="85">
        <v>95</v>
      </c>
      <c r="I194" s="126">
        <f>VLOOKUP(H194,'Scores-LSB'!A:E,5,FALSE)</f>
        <v>513</v>
      </c>
    </row>
    <row r="195" spans="1:9" x14ac:dyDescent="0.2">
      <c r="A195" s="109" t="s">
        <v>505</v>
      </c>
      <c r="B195" s="109" t="s">
        <v>63</v>
      </c>
      <c r="C195" s="109"/>
      <c r="D195" s="109"/>
      <c r="E195" s="102"/>
      <c r="F195" s="139"/>
      <c r="G195" s="85"/>
      <c r="H195" s="85"/>
      <c r="I195" s="126">
        <v>682</v>
      </c>
    </row>
    <row r="196" spans="1:9" x14ac:dyDescent="0.2">
      <c r="A196" s="109" t="s">
        <v>506</v>
      </c>
      <c r="B196" s="109" t="s">
        <v>332</v>
      </c>
      <c r="C196" s="109"/>
      <c r="D196" s="109"/>
      <c r="E196" s="102"/>
      <c r="F196" s="139"/>
      <c r="G196" s="85"/>
      <c r="H196" s="85"/>
      <c r="I196" s="126">
        <v>580</v>
      </c>
    </row>
    <row r="197" spans="1:9" x14ac:dyDescent="0.2">
      <c r="A197" s="109" t="s">
        <v>507</v>
      </c>
      <c r="B197" s="109" t="s">
        <v>317</v>
      </c>
      <c r="C197" s="109"/>
      <c r="D197" s="109"/>
      <c r="E197" s="102"/>
      <c r="F197" s="139"/>
      <c r="G197" s="85"/>
      <c r="H197" s="85"/>
      <c r="I197" s="126">
        <v>721</v>
      </c>
    </row>
    <row r="198" spans="1:9" x14ac:dyDescent="0.2">
      <c r="A198" s="109" t="s">
        <v>231</v>
      </c>
      <c r="B198" s="109" t="s">
        <v>222</v>
      </c>
      <c r="C198" s="109"/>
      <c r="D198" s="109"/>
      <c r="E198" s="102"/>
      <c r="F198" s="139"/>
      <c r="G198" s="85"/>
      <c r="H198" s="85"/>
      <c r="I198" s="126">
        <v>656</v>
      </c>
    </row>
    <row r="199" spans="1:9" x14ac:dyDescent="0.2">
      <c r="A199" s="109" t="s">
        <v>508</v>
      </c>
      <c r="B199" s="109" t="s">
        <v>509</v>
      </c>
      <c r="C199" s="109"/>
      <c r="D199" s="109"/>
      <c r="E199" s="102"/>
      <c r="F199" s="139"/>
      <c r="G199" s="85"/>
      <c r="H199" s="85"/>
      <c r="I199" s="126">
        <v>590</v>
      </c>
    </row>
    <row r="200" spans="1:9" x14ac:dyDescent="0.2">
      <c r="A200" s="109" t="s">
        <v>510</v>
      </c>
      <c r="B200" s="109" t="s">
        <v>67</v>
      </c>
      <c r="C200" s="109"/>
      <c r="D200" s="109" t="s">
        <v>315</v>
      </c>
      <c r="E200" s="102"/>
      <c r="F200" s="139"/>
      <c r="G200" s="85"/>
      <c r="H200" s="85"/>
      <c r="I200" s="126">
        <v>620</v>
      </c>
    </row>
    <row r="201" spans="1:9" x14ac:dyDescent="0.2">
      <c r="A201" s="109" t="s">
        <v>511</v>
      </c>
      <c r="B201" s="109" t="s">
        <v>164</v>
      </c>
      <c r="C201" s="109"/>
      <c r="D201" s="109"/>
      <c r="E201" s="102"/>
      <c r="F201" s="139"/>
      <c r="G201" s="85"/>
      <c r="H201" s="85"/>
      <c r="I201" s="126">
        <v>627</v>
      </c>
    </row>
    <row r="202" spans="1:9" x14ac:dyDescent="0.2">
      <c r="A202" s="109" t="s">
        <v>511</v>
      </c>
      <c r="B202" s="109" t="s">
        <v>204</v>
      </c>
      <c r="C202" s="109"/>
      <c r="D202" s="109"/>
      <c r="E202" s="102"/>
      <c r="F202" s="139"/>
      <c r="G202" s="85"/>
      <c r="H202" s="85"/>
      <c r="I202" s="126">
        <v>645</v>
      </c>
    </row>
    <row r="203" spans="1:9" x14ac:dyDescent="0.2">
      <c r="A203" s="109" t="s">
        <v>512</v>
      </c>
      <c r="B203" s="109" t="s">
        <v>489</v>
      </c>
      <c r="C203" s="109"/>
      <c r="D203" s="109" t="s">
        <v>315</v>
      </c>
      <c r="E203" s="97"/>
      <c r="F203" s="139"/>
      <c r="G203" s="85"/>
      <c r="H203" s="85"/>
      <c r="I203" s="126">
        <v>612</v>
      </c>
    </row>
    <row r="204" spans="1:9" x14ac:dyDescent="0.2">
      <c r="A204" s="109" t="s">
        <v>513</v>
      </c>
      <c r="B204" s="109" t="s">
        <v>514</v>
      </c>
      <c r="C204" s="109"/>
      <c r="D204" s="109"/>
      <c r="E204" s="102"/>
      <c r="F204" s="139"/>
      <c r="G204" s="85"/>
      <c r="H204" s="85"/>
      <c r="I204" s="126">
        <v>604</v>
      </c>
    </row>
    <row r="205" spans="1:9" x14ac:dyDescent="0.2">
      <c r="A205" s="109" t="s">
        <v>515</v>
      </c>
      <c r="B205" s="109" t="s">
        <v>516</v>
      </c>
      <c r="C205" s="109"/>
      <c r="D205" s="109" t="s">
        <v>315</v>
      </c>
      <c r="E205" s="102"/>
      <c r="F205" s="139"/>
      <c r="G205" s="85"/>
      <c r="H205" s="85">
        <v>56</v>
      </c>
      <c r="I205" s="126">
        <f>VLOOKUP(H205,'Scores-LSB'!A:E,5,FALSE)</f>
        <v>496</v>
      </c>
    </row>
    <row r="206" spans="1:9" x14ac:dyDescent="0.2">
      <c r="A206" s="109" t="s">
        <v>517</v>
      </c>
      <c r="B206" s="109" t="s">
        <v>518</v>
      </c>
      <c r="C206" s="109"/>
      <c r="D206" s="109"/>
      <c r="E206" s="102"/>
      <c r="F206" s="139"/>
      <c r="G206" s="85"/>
      <c r="H206" s="85"/>
      <c r="I206" s="126">
        <v>614</v>
      </c>
    </row>
    <row r="207" spans="1:9" x14ac:dyDescent="0.2">
      <c r="A207" s="109" t="s">
        <v>203</v>
      </c>
      <c r="B207" s="109" t="s">
        <v>228</v>
      </c>
      <c r="C207" s="109"/>
      <c r="D207" s="109" t="s">
        <v>315</v>
      </c>
      <c r="E207" s="102"/>
      <c r="F207" s="139"/>
      <c r="G207" s="85"/>
      <c r="H207" s="85"/>
      <c r="I207" s="126">
        <v>546</v>
      </c>
    </row>
    <row r="208" spans="1:9" x14ac:dyDescent="0.2">
      <c r="A208" s="109" t="s">
        <v>203</v>
      </c>
      <c r="B208" s="109" t="s">
        <v>204</v>
      </c>
      <c r="C208" s="109"/>
      <c r="D208" s="109" t="s">
        <v>315</v>
      </c>
      <c r="E208" s="102"/>
      <c r="F208" s="139"/>
      <c r="G208" s="85"/>
      <c r="H208" s="85">
        <v>92</v>
      </c>
      <c r="I208" s="126">
        <f>VLOOKUP(H208,'Scores-LSB'!A:E,5,FALSE)</f>
        <v>571</v>
      </c>
    </row>
    <row r="209" spans="1:10" x14ac:dyDescent="0.2">
      <c r="A209" s="74" t="s">
        <v>519</v>
      </c>
      <c r="B209" s="109" t="s">
        <v>164</v>
      </c>
      <c r="C209" s="109"/>
      <c r="D209" s="109" t="s">
        <v>315</v>
      </c>
      <c r="E209" s="97"/>
      <c r="F209" s="139"/>
      <c r="G209" s="85"/>
      <c r="H209" s="85"/>
      <c r="I209" s="126">
        <v>545</v>
      </c>
    </row>
    <row r="210" spans="1:10" x14ac:dyDescent="0.2">
      <c r="A210" s="113" t="s">
        <v>211</v>
      </c>
      <c r="B210" s="109" t="s">
        <v>212</v>
      </c>
      <c r="C210" s="109"/>
      <c r="D210" s="109" t="s">
        <v>315</v>
      </c>
      <c r="E210" s="15"/>
      <c r="F210" s="139"/>
      <c r="G210" s="85"/>
      <c r="H210" s="85">
        <v>96</v>
      </c>
      <c r="I210" s="126">
        <f>VLOOKUP(H210,'Scores-LSB'!A:E,5,FALSE)</f>
        <v>425</v>
      </c>
    </row>
    <row r="211" spans="1:10" x14ac:dyDescent="0.2">
      <c r="A211" s="71" t="s">
        <v>520</v>
      </c>
      <c r="B211" s="109" t="s">
        <v>215</v>
      </c>
      <c r="C211" s="109"/>
      <c r="D211" s="109"/>
      <c r="E211" s="102"/>
      <c r="F211" s="139"/>
      <c r="G211" s="85"/>
      <c r="H211" s="85"/>
      <c r="I211" s="126">
        <v>565</v>
      </c>
    </row>
    <row r="212" spans="1:10" x14ac:dyDescent="0.2">
      <c r="A212" s="109" t="s">
        <v>192</v>
      </c>
      <c r="B212" s="109" t="s">
        <v>193</v>
      </c>
      <c r="C212" s="109"/>
      <c r="D212" s="109" t="s">
        <v>315</v>
      </c>
      <c r="E212" s="15"/>
      <c r="F212" s="139"/>
      <c r="G212" s="85"/>
      <c r="H212" s="85">
        <v>86</v>
      </c>
      <c r="I212" s="126">
        <f>VLOOKUP(H212,'Scores-LSB'!A:E,5,FALSE)</f>
        <v>679</v>
      </c>
    </row>
    <row r="213" spans="1:10" x14ac:dyDescent="0.2">
      <c r="A213" s="109" t="s">
        <v>156</v>
      </c>
      <c r="B213" s="109" t="s">
        <v>157</v>
      </c>
      <c r="C213" s="109"/>
      <c r="D213" s="109" t="s">
        <v>315</v>
      </c>
      <c r="E213" s="97"/>
      <c r="F213" s="139"/>
      <c r="G213" s="85"/>
      <c r="H213" s="85">
        <v>65</v>
      </c>
      <c r="I213" s="126">
        <f>VLOOKUP(H213,'Scores-LSB'!A:E,5,FALSE)</f>
        <v>550</v>
      </c>
    </row>
    <row r="214" spans="1:10" x14ac:dyDescent="0.2">
      <c r="A214" s="109" t="s">
        <v>521</v>
      </c>
      <c r="B214" s="109" t="s">
        <v>69</v>
      </c>
      <c r="C214" s="109"/>
      <c r="D214" s="109"/>
      <c r="E214" s="102"/>
      <c r="F214" s="139"/>
      <c r="G214" s="85"/>
      <c r="H214" s="85"/>
      <c r="I214" s="126">
        <v>669</v>
      </c>
    </row>
    <row r="215" spans="1:10" x14ac:dyDescent="0.2">
      <c r="A215" s="109" t="s">
        <v>522</v>
      </c>
      <c r="B215" s="109" t="s">
        <v>523</v>
      </c>
      <c r="C215" s="109"/>
      <c r="D215" s="109" t="s">
        <v>315</v>
      </c>
      <c r="E215" s="102"/>
      <c r="F215" s="139"/>
      <c r="G215" s="85"/>
      <c r="H215" s="85"/>
      <c r="I215" s="126"/>
    </row>
    <row r="216" spans="1:10" x14ac:dyDescent="0.2">
      <c r="A216" s="109" t="s">
        <v>115</v>
      </c>
      <c r="B216" s="109" t="s">
        <v>116</v>
      </c>
      <c r="C216" s="109"/>
      <c r="D216" s="109" t="s">
        <v>315</v>
      </c>
      <c r="E216" s="97"/>
      <c r="F216" s="139"/>
      <c r="G216" s="85"/>
      <c r="H216" s="85">
        <v>43</v>
      </c>
      <c r="I216" s="126">
        <f>VLOOKUP(H216,'Scores-LSB'!A:E,5,FALSE)</f>
        <v>579</v>
      </c>
    </row>
    <row r="217" spans="1:10" x14ac:dyDescent="0.2">
      <c r="A217" s="109" t="s">
        <v>524</v>
      </c>
      <c r="B217" s="109" t="s">
        <v>525</v>
      </c>
      <c r="C217" s="109"/>
      <c r="D217" s="109" t="s">
        <v>315</v>
      </c>
      <c r="E217" s="97"/>
      <c r="F217" s="139"/>
      <c r="G217" s="85"/>
      <c r="H217" s="85"/>
      <c r="I217" s="126">
        <v>683</v>
      </c>
      <c r="J217" s="88" t="s">
        <v>526</v>
      </c>
    </row>
    <row r="218" spans="1:10" x14ac:dyDescent="0.2">
      <c r="A218" s="109" t="s">
        <v>527</v>
      </c>
      <c r="B218" s="109" t="s">
        <v>402</v>
      </c>
      <c r="C218" s="109"/>
      <c r="D218" s="109"/>
      <c r="E218" s="102"/>
      <c r="F218" s="139"/>
      <c r="G218" s="85"/>
      <c r="H218" s="85"/>
      <c r="I218" s="126">
        <v>660</v>
      </c>
    </row>
    <row r="219" spans="1:10" x14ac:dyDescent="0.2">
      <c r="A219" s="109" t="s">
        <v>528</v>
      </c>
      <c r="B219" s="109" t="s">
        <v>317</v>
      </c>
      <c r="C219" s="109"/>
      <c r="D219" s="109"/>
      <c r="E219" s="102"/>
      <c r="F219" s="139"/>
      <c r="G219" s="85"/>
      <c r="H219" s="85"/>
      <c r="I219" s="126">
        <v>654</v>
      </c>
    </row>
    <row r="220" spans="1:10" x14ac:dyDescent="0.2">
      <c r="A220" s="109" t="s">
        <v>529</v>
      </c>
      <c r="B220" s="109" t="s">
        <v>498</v>
      </c>
      <c r="C220" s="109"/>
      <c r="D220" s="109"/>
      <c r="E220" s="102"/>
      <c r="F220" s="139"/>
      <c r="G220" s="85"/>
      <c r="H220" s="85"/>
      <c r="I220" s="126">
        <v>627</v>
      </c>
    </row>
    <row r="221" spans="1:10" x14ac:dyDescent="0.2">
      <c r="A221" s="109" t="s">
        <v>530</v>
      </c>
      <c r="B221" s="109" t="s">
        <v>531</v>
      </c>
      <c r="C221" s="109"/>
      <c r="D221" s="109"/>
      <c r="E221" s="102"/>
      <c r="F221" s="139"/>
      <c r="G221" s="85"/>
      <c r="H221" s="85"/>
      <c r="I221" s="126">
        <v>572</v>
      </c>
    </row>
    <row r="222" spans="1:10" x14ac:dyDescent="0.2">
      <c r="A222" s="109" t="s">
        <v>218</v>
      </c>
      <c r="B222" s="109" t="s">
        <v>219</v>
      </c>
      <c r="C222" s="109"/>
      <c r="D222" s="109" t="s">
        <v>315</v>
      </c>
      <c r="E222" s="97"/>
      <c r="F222" s="139"/>
      <c r="G222" s="85"/>
      <c r="H222" s="85">
        <v>100</v>
      </c>
      <c r="I222" s="126">
        <f>VLOOKUP(H222,'Scores-LSB'!A:E,5,FALSE)</f>
        <v>494</v>
      </c>
    </row>
    <row r="223" spans="1:10" x14ac:dyDescent="0.2">
      <c r="A223" s="109" t="s">
        <v>532</v>
      </c>
      <c r="B223" s="109" t="s">
        <v>45</v>
      </c>
      <c r="C223" s="109"/>
      <c r="D223" s="109" t="s">
        <v>315</v>
      </c>
      <c r="E223" s="102"/>
      <c r="F223" s="139"/>
      <c r="G223" s="85"/>
      <c r="H223" s="85"/>
      <c r="I223" s="126">
        <v>487</v>
      </c>
      <c r="J223" s="88" t="s">
        <v>533</v>
      </c>
    </row>
    <row r="224" spans="1:10" x14ac:dyDescent="0.2">
      <c r="A224" s="109" t="s">
        <v>534</v>
      </c>
      <c r="B224" s="109" t="s">
        <v>47</v>
      </c>
      <c r="C224" s="109"/>
      <c r="D224" s="109" t="s">
        <v>315</v>
      </c>
      <c r="E224" s="97"/>
      <c r="F224" s="139"/>
      <c r="G224" s="85"/>
      <c r="H224" s="85"/>
      <c r="I224" s="126"/>
    </row>
    <row r="225" spans="1:10" x14ac:dyDescent="0.2">
      <c r="A225" s="109" t="s">
        <v>535</v>
      </c>
      <c r="B225" s="109" t="s">
        <v>536</v>
      </c>
      <c r="C225" s="109"/>
      <c r="D225" s="109"/>
      <c r="E225" s="102"/>
      <c r="F225" s="139"/>
      <c r="G225" s="85"/>
      <c r="H225" s="85"/>
      <c r="I225" s="126">
        <v>447</v>
      </c>
    </row>
    <row r="226" spans="1:10" x14ac:dyDescent="0.2">
      <c r="A226" s="109" t="s">
        <v>537</v>
      </c>
      <c r="B226" s="109" t="s">
        <v>538</v>
      </c>
      <c r="C226" s="109"/>
      <c r="D226" s="109"/>
      <c r="E226" s="102"/>
      <c r="F226" s="139"/>
      <c r="G226" s="85"/>
      <c r="H226" s="85"/>
      <c r="I226" s="126">
        <v>590</v>
      </c>
    </row>
    <row r="227" spans="1:10" x14ac:dyDescent="0.2">
      <c r="A227" s="109" t="s">
        <v>199</v>
      </c>
      <c r="B227" s="109" t="s">
        <v>200</v>
      </c>
      <c r="C227" s="109"/>
      <c r="D227" s="109" t="s">
        <v>315</v>
      </c>
      <c r="E227" s="15"/>
      <c r="F227" s="139"/>
      <c r="G227" s="85"/>
      <c r="H227" s="85">
        <v>90</v>
      </c>
      <c r="I227" s="126">
        <f>VLOOKUP(H227,'Scores-LSB'!A:E,5,FALSE)</f>
        <v>554</v>
      </c>
    </row>
    <row r="228" spans="1:10" x14ac:dyDescent="0.2">
      <c r="A228" s="109" t="s">
        <v>46</v>
      </c>
      <c r="B228" s="109" t="s">
        <v>47</v>
      </c>
      <c r="C228" s="109"/>
      <c r="D228" s="109" t="s">
        <v>315</v>
      </c>
      <c r="E228" s="97"/>
      <c r="F228" s="139"/>
      <c r="G228" s="85"/>
      <c r="H228" s="85">
        <v>6</v>
      </c>
      <c r="I228" s="126">
        <f>VLOOKUP(H228,'Scores-LSB'!A:E,5,FALSE)</f>
        <v>648</v>
      </c>
    </row>
    <row r="229" spans="1:10" x14ac:dyDescent="0.2">
      <c r="A229" s="109" t="s">
        <v>539</v>
      </c>
      <c r="B229" s="109" t="s">
        <v>100</v>
      </c>
      <c r="C229" s="109"/>
      <c r="D229" s="109"/>
      <c r="E229" s="102"/>
      <c r="F229" s="139"/>
      <c r="G229" s="85"/>
      <c r="H229" s="85"/>
      <c r="I229" s="126">
        <v>637</v>
      </c>
    </row>
    <row r="230" spans="1:10" x14ac:dyDescent="0.2">
      <c r="A230" s="109" t="s">
        <v>540</v>
      </c>
      <c r="B230" s="109" t="s">
        <v>541</v>
      </c>
      <c r="C230" s="109"/>
      <c r="D230" s="109"/>
      <c r="E230" s="102"/>
      <c r="F230" s="139"/>
      <c r="G230" s="85"/>
      <c r="H230" s="85"/>
      <c r="I230" s="126">
        <v>580</v>
      </c>
    </row>
    <row r="231" spans="1:10" x14ac:dyDescent="0.2">
      <c r="A231" s="109" t="s">
        <v>542</v>
      </c>
      <c r="B231" s="109" t="s">
        <v>69</v>
      </c>
      <c r="C231" s="109"/>
      <c r="D231" s="109"/>
      <c r="E231" s="102"/>
      <c r="F231" s="139"/>
      <c r="G231" s="85"/>
      <c r="H231" s="85"/>
      <c r="I231" s="126">
        <v>540</v>
      </c>
    </row>
    <row r="232" spans="1:10" x14ac:dyDescent="0.2">
      <c r="A232" s="109" t="s">
        <v>542</v>
      </c>
      <c r="B232" s="109" t="s">
        <v>543</v>
      </c>
      <c r="C232" s="109"/>
      <c r="D232" s="109"/>
      <c r="E232" s="102"/>
      <c r="F232" s="139"/>
      <c r="G232" s="85"/>
      <c r="H232" s="85"/>
      <c r="I232" s="126">
        <v>540</v>
      </c>
    </row>
    <row r="233" spans="1:10" x14ac:dyDescent="0.2">
      <c r="A233" s="109" t="s">
        <v>544</v>
      </c>
      <c r="B233" s="109" t="s">
        <v>545</v>
      </c>
      <c r="C233" s="109"/>
      <c r="D233" s="109"/>
      <c r="E233" s="102"/>
      <c r="F233" s="139"/>
      <c r="G233" s="85"/>
      <c r="H233" s="85"/>
      <c r="I233" s="126">
        <v>583</v>
      </c>
    </row>
    <row r="234" spans="1:10" x14ac:dyDescent="0.2">
      <c r="A234" s="109" t="s">
        <v>546</v>
      </c>
      <c r="B234" s="109" t="s">
        <v>73</v>
      </c>
      <c r="C234" s="109"/>
      <c r="D234" s="109"/>
      <c r="E234" s="102"/>
      <c r="F234" s="139"/>
      <c r="G234" s="85"/>
      <c r="H234" s="85"/>
      <c r="I234" s="126">
        <v>480</v>
      </c>
    </row>
    <row r="235" spans="1:10" x14ac:dyDescent="0.2">
      <c r="A235" s="109" t="s">
        <v>58</v>
      </c>
      <c r="B235" s="109" t="s">
        <v>59</v>
      </c>
      <c r="C235" s="109"/>
      <c r="D235" s="109" t="s">
        <v>315</v>
      </c>
      <c r="E235" s="102"/>
      <c r="F235" s="139"/>
      <c r="G235" s="85"/>
      <c r="H235" s="85">
        <v>12</v>
      </c>
      <c r="I235" s="126">
        <f>VLOOKUP(H235,'Scores-LSB'!A:E,5,FALSE)</f>
        <v>528</v>
      </c>
      <c r="J235" s="88" t="s">
        <v>547</v>
      </c>
    </row>
    <row r="236" spans="1:10" x14ac:dyDescent="0.2">
      <c r="A236" s="109" t="s">
        <v>165</v>
      </c>
      <c r="B236" s="109" t="s">
        <v>100</v>
      </c>
      <c r="C236" s="109"/>
      <c r="D236" s="109"/>
      <c r="E236" s="102"/>
      <c r="F236" s="139"/>
      <c r="G236" s="85"/>
      <c r="H236" s="85">
        <v>70</v>
      </c>
      <c r="I236" s="126">
        <f>VLOOKUP(H236,'Scores-LSB'!A:E,5,FALSE)</f>
        <v>530</v>
      </c>
    </row>
    <row r="237" spans="1:10" x14ac:dyDescent="0.2">
      <c r="A237" s="109" t="s">
        <v>548</v>
      </c>
      <c r="B237" s="109" t="s">
        <v>498</v>
      </c>
      <c r="C237" s="109"/>
      <c r="D237" s="109" t="s">
        <v>315</v>
      </c>
      <c r="E237" s="97"/>
      <c r="F237" s="139"/>
      <c r="G237" s="85"/>
      <c r="H237" s="85"/>
      <c r="I237" s="126"/>
    </row>
    <row r="238" spans="1:10" x14ac:dyDescent="0.2">
      <c r="A238" s="109" t="s">
        <v>549</v>
      </c>
      <c r="B238" s="109" t="s">
        <v>550</v>
      </c>
      <c r="C238" s="109"/>
      <c r="D238" s="109"/>
      <c r="E238" s="102"/>
      <c r="F238" s="139"/>
      <c r="G238" s="85"/>
      <c r="H238" s="85"/>
      <c r="I238" s="126">
        <v>597</v>
      </c>
    </row>
    <row r="239" spans="1:10" x14ac:dyDescent="0.2">
      <c r="A239" s="109" t="s">
        <v>551</v>
      </c>
      <c r="B239" s="109" t="s">
        <v>200</v>
      </c>
      <c r="C239" s="109"/>
      <c r="D239" s="109"/>
      <c r="E239" s="102"/>
      <c r="F239" s="139"/>
      <c r="G239" s="85"/>
      <c r="H239" s="85"/>
      <c r="I239" s="126">
        <v>556</v>
      </c>
    </row>
    <row r="240" spans="1:10" x14ac:dyDescent="0.2">
      <c r="A240" s="109" t="s">
        <v>552</v>
      </c>
      <c r="B240" s="109" t="s">
        <v>553</v>
      </c>
      <c r="C240" s="109"/>
      <c r="D240" s="109"/>
      <c r="E240" s="102"/>
      <c r="F240" s="139"/>
      <c r="G240" s="85"/>
      <c r="H240" s="85"/>
      <c r="I240" s="126">
        <v>576</v>
      </c>
    </row>
    <row r="241" spans="1:9" x14ac:dyDescent="0.2">
      <c r="A241" s="109" t="s">
        <v>554</v>
      </c>
      <c r="B241" s="109" t="s">
        <v>45</v>
      </c>
      <c r="C241" s="109"/>
      <c r="D241" s="109" t="s">
        <v>315</v>
      </c>
      <c r="E241" s="102"/>
      <c r="F241" s="139"/>
      <c r="G241" s="85"/>
      <c r="H241" s="85"/>
      <c r="I241" s="126"/>
    </row>
    <row r="242" spans="1:9" x14ac:dyDescent="0.2">
      <c r="A242" s="109" t="s">
        <v>72</v>
      </c>
      <c r="B242" s="109" t="s">
        <v>73</v>
      </c>
      <c r="C242" s="109"/>
      <c r="D242" s="109" t="s">
        <v>315</v>
      </c>
      <c r="E242" s="97"/>
      <c r="F242" s="139"/>
      <c r="G242" s="85"/>
      <c r="H242" s="85">
        <v>19</v>
      </c>
      <c r="I242" s="126">
        <f>VLOOKUP(H242,'Scores-LSB'!A:E,5,FALSE)</f>
        <v>640</v>
      </c>
    </row>
    <row r="243" spans="1:9" x14ac:dyDescent="0.2">
      <c r="A243" s="109" t="s">
        <v>555</v>
      </c>
      <c r="B243" s="109" t="s">
        <v>556</v>
      </c>
      <c r="C243" s="109"/>
      <c r="D243" s="109"/>
      <c r="E243" s="102"/>
      <c r="F243" s="139"/>
      <c r="G243" s="85"/>
      <c r="H243" s="85"/>
      <c r="I243" s="126">
        <v>630</v>
      </c>
    </row>
    <row r="244" spans="1:9" x14ac:dyDescent="0.2">
      <c r="A244" s="109" t="s">
        <v>557</v>
      </c>
      <c r="B244" s="109" t="s">
        <v>558</v>
      </c>
      <c r="C244" s="109"/>
      <c r="D244" s="109" t="s">
        <v>315</v>
      </c>
      <c r="E244" s="102"/>
      <c r="F244" s="139"/>
      <c r="G244" s="85"/>
      <c r="H244" s="85"/>
      <c r="I244" s="126"/>
    </row>
    <row r="245" spans="1:9" x14ac:dyDescent="0.2">
      <c r="A245" s="109" t="s">
        <v>559</v>
      </c>
      <c r="B245" s="109" t="s">
        <v>560</v>
      </c>
      <c r="C245" s="109"/>
      <c r="D245" s="109"/>
      <c r="E245" s="102"/>
      <c r="F245" s="139"/>
      <c r="G245" s="85"/>
      <c r="H245" s="85"/>
      <c r="I245" s="126">
        <v>573</v>
      </c>
    </row>
    <row r="246" spans="1:9" x14ac:dyDescent="0.2">
      <c r="A246" s="109" t="s">
        <v>178</v>
      </c>
      <c r="B246" s="109" t="s">
        <v>179</v>
      </c>
      <c r="C246" s="109"/>
      <c r="D246" s="109"/>
      <c r="E246" s="102"/>
      <c r="F246" s="139"/>
      <c r="G246" s="85"/>
      <c r="H246" s="85">
        <v>78</v>
      </c>
      <c r="I246" s="126">
        <f>VLOOKUP(H246,'Scores-LSB'!A:E,5,FALSE)</f>
        <v>503</v>
      </c>
    </row>
    <row r="247" spans="1:9" x14ac:dyDescent="0.2">
      <c r="A247" s="109" t="s">
        <v>561</v>
      </c>
      <c r="B247" s="109" t="s">
        <v>562</v>
      </c>
      <c r="C247" s="109"/>
      <c r="D247" s="109" t="s">
        <v>315</v>
      </c>
      <c r="E247" s="102"/>
      <c r="F247" s="139"/>
      <c r="G247" s="85"/>
      <c r="H247" s="85"/>
      <c r="I247" s="126"/>
    </row>
    <row r="248" spans="1:9" x14ac:dyDescent="0.2">
      <c r="A248" s="109" t="s">
        <v>42</v>
      </c>
      <c r="B248" s="109" t="s">
        <v>43</v>
      </c>
      <c r="C248" s="109"/>
      <c r="D248" s="109"/>
      <c r="E248" s="102"/>
      <c r="F248" s="139"/>
      <c r="G248" s="85"/>
      <c r="H248" s="85"/>
      <c r="I248" s="126">
        <v>663</v>
      </c>
    </row>
    <row r="249" spans="1:9" x14ac:dyDescent="0.2">
      <c r="A249" s="109" t="s">
        <v>563</v>
      </c>
      <c r="B249" s="109" t="s">
        <v>564</v>
      </c>
      <c r="C249" s="109"/>
      <c r="D249" s="109" t="s">
        <v>315</v>
      </c>
      <c r="E249" s="97"/>
      <c r="F249" s="139"/>
      <c r="G249" s="85"/>
      <c r="H249" s="85">
        <v>25</v>
      </c>
      <c r="I249" s="126">
        <f>VLOOKUP(H249,'Scores-LSB'!A:E,5,FALSE)</f>
        <v>633</v>
      </c>
    </row>
    <row r="250" spans="1:9" x14ac:dyDescent="0.2">
      <c r="A250" s="109" t="s">
        <v>54</v>
      </c>
      <c r="B250" s="109" t="s">
        <v>55</v>
      </c>
      <c r="C250" s="109"/>
      <c r="D250" s="109" t="s">
        <v>315</v>
      </c>
      <c r="E250" s="97"/>
      <c r="F250" s="139"/>
      <c r="G250" s="85"/>
      <c r="H250" s="85">
        <v>10</v>
      </c>
      <c r="I250" s="126">
        <f>VLOOKUP(H250,'Scores-LSB'!A:E,5,FALSE)</f>
        <v>733</v>
      </c>
    </row>
    <row r="251" spans="1:9" x14ac:dyDescent="0.2">
      <c r="A251" s="109" t="s">
        <v>565</v>
      </c>
      <c r="B251" s="109" t="s">
        <v>566</v>
      </c>
      <c r="C251" s="109"/>
      <c r="D251" s="109"/>
      <c r="E251" s="102"/>
      <c r="F251" s="139"/>
      <c r="G251" s="85"/>
      <c r="H251" s="85"/>
      <c r="I251" s="126">
        <v>590</v>
      </c>
    </row>
    <row r="252" spans="1:9" x14ac:dyDescent="0.2">
      <c r="A252" s="109" t="s">
        <v>567</v>
      </c>
      <c r="B252" s="109" t="s">
        <v>568</v>
      </c>
      <c r="C252" s="109"/>
      <c r="D252" s="109"/>
      <c r="E252" s="102"/>
      <c r="F252" s="139"/>
      <c r="G252" s="85"/>
      <c r="H252" s="85"/>
      <c r="I252" s="126">
        <v>547</v>
      </c>
    </row>
    <row r="253" spans="1:9" x14ac:dyDescent="0.2">
      <c r="A253" s="109" t="s">
        <v>569</v>
      </c>
      <c r="B253" s="109" t="s">
        <v>570</v>
      </c>
      <c r="C253" s="109"/>
      <c r="D253" s="109"/>
      <c r="E253" s="102"/>
      <c r="F253" s="139"/>
      <c r="G253" s="85"/>
      <c r="H253" s="85"/>
      <c r="I253" s="126">
        <v>612</v>
      </c>
    </row>
    <row r="254" spans="1:9" x14ac:dyDescent="0.2">
      <c r="A254" s="109" t="s">
        <v>569</v>
      </c>
      <c r="B254" s="109" t="s">
        <v>208</v>
      </c>
      <c r="C254" s="109"/>
      <c r="D254" s="109"/>
      <c r="E254" s="102"/>
      <c r="F254" s="139"/>
      <c r="G254" s="85"/>
      <c r="H254" s="85"/>
      <c r="I254" s="126">
        <v>512</v>
      </c>
    </row>
    <row r="255" spans="1:9" x14ac:dyDescent="0.2">
      <c r="A255" s="109" t="s">
        <v>571</v>
      </c>
      <c r="B255" s="109" t="s">
        <v>47</v>
      </c>
      <c r="C255" s="109"/>
      <c r="D255" s="109"/>
      <c r="E255" s="102"/>
      <c r="F255" s="139"/>
      <c r="G255" s="85"/>
      <c r="H255" s="85"/>
      <c r="I255" s="126">
        <v>626</v>
      </c>
    </row>
    <row r="256" spans="1:9" x14ac:dyDescent="0.2">
      <c r="A256" s="109" t="s">
        <v>572</v>
      </c>
      <c r="B256" s="109" t="s">
        <v>573</v>
      </c>
      <c r="C256" s="109"/>
      <c r="D256" s="109" t="s">
        <v>315</v>
      </c>
      <c r="E256" s="102"/>
      <c r="F256" s="139"/>
      <c r="G256" s="85"/>
      <c r="H256" s="85"/>
      <c r="I256" s="126"/>
    </row>
    <row r="257" spans="1:10" x14ac:dyDescent="0.2">
      <c r="A257" s="109" t="s">
        <v>574</v>
      </c>
      <c r="B257" s="109" t="s">
        <v>47</v>
      </c>
      <c r="C257" s="109"/>
      <c r="D257" s="109"/>
      <c r="E257" s="102"/>
      <c r="F257" s="139"/>
      <c r="G257" s="85"/>
      <c r="H257" s="85"/>
      <c r="I257" s="126">
        <v>550</v>
      </c>
    </row>
    <row r="258" spans="1:10" x14ac:dyDescent="0.2">
      <c r="A258" s="109" t="s">
        <v>575</v>
      </c>
      <c r="B258" s="109" t="s">
        <v>576</v>
      </c>
      <c r="C258" s="109"/>
      <c r="D258" s="109"/>
      <c r="E258" s="102"/>
      <c r="F258" s="139"/>
      <c r="G258" s="85"/>
      <c r="H258" s="85"/>
      <c r="I258" s="126">
        <v>609</v>
      </c>
    </row>
    <row r="259" spans="1:10" x14ac:dyDescent="0.2">
      <c r="A259" s="109" t="s">
        <v>175</v>
      </c>
      <c r="B259" s="109" t="s">
        <v>176</v>
      </c>
      <c r="C259" s="109"/>
      <c r="D259" s="109" t="s">
        <v>315</v>
      </c>
      <c r="E259" s="102"/>
      <c r="F259" s="139"/>
      <c r="G259" s="85"/>
      <c r="H259" s="85">
        <v>76</v>
      </c>
      <c r="I259" s="126">
        <f>VLOOKUP(H259,'Scores-LSB'!A:E,5,FALSE)</f>
        <v>632</v>
      </c>
    </row>
    <row r="260" spans="1:10" x14ac:dyDescent="0.2">
      <c r="A260" s="109" t="s">
        <v>94</v>
      </c>
      <c r="B260" s="109" t="s">
        <v>43</v>
      </c>
      <c r="C260" s="109"/>
      <c r="D260" s="109" t="s">
        <v>315</v>
      </c>
      <c r="E260" s="102"/>
      <c r="F260" s="139"/>
      <c r="G260" s="85"/>
      <c r="H260" s="85">
        <v>31</v>
      </c>
      <c r="I260" s="126">
        <f>VLOOKUP(H260,'Scores-LSB'!A:E,5,FALSE)</f>
        <v>570</v>
      </c>
    </row>
    <row r="261" spans="1:10" x14ac:dyDescent="0.2">
      <c r="A261" s="109" t="s">
        <v>577</v>
      </c>
      <c r="B261" s="109" t="s">
        <v>578</v>
      </c>
      <c r="C261" s="109"/>
      <c r="D261" s="109"/>
      <c r="E261" s="102"/>
      <c r="F261" s="139"/>
      <c r="G261" s="85"/>
      <c r="H261" s="85"/>
      <c r="I261" s="126">
        <v>617</v>
      </c>
    </row>
    <row r="262" spans="1:10" x14ac:dyDescent="0.2">
      <c r="A262" s="109" t="s">
        <v>64</v>
      </c>
      <c r="B262" s="109" t="s">
        <v>65</v>
      </c>
      <c r="C262" s="109"/>
      <c r="D262" s="109" t="s">
        <v>315</v>
      </c>
      <c r="E262" s="102"/>
      <c r="F262" s="139"/>
      <c r="G262" s="85"/>
      <c r="H262" s="85">
        <v>15</v>
      </c>
      <c r="I262" s="126">
        <f>VLOOKUP(H262,'Scores-LSB'!A:E,5,FALSE)</f>
        <v>589</v>
      </c>
    </row>
    <row r="263" spans="1:10" x14ac:dyDescent="0.2">
      <c r="A263" s="109" t="s">
        <v>579</v>
      </c>
      <c r="B263" s="109" t="s">
        <v>580</v>
      </c>
      <c r="C263" s="109"/>
      <c r="D263" s="109"/>
      <c r="E263" s="102"/>
      <c r="F263" s="139"/>
      <c r="G263" s="85"/>
      <c r="H263" s="85"/>
      <c r="I263" s="126">
        <v>603</v>
      </c>
    </row>
    <row r="264" spans="1:10" x14ac:dyDescent="0.2">
      <c r="A264" s="109" t="s">
        <v>581</v>
      </c>
      <c r="B264" s="109" t="s">
        <v>358</v>
      </c>
      <c r="C264" s="109"/>
      <c r="D264" s="109" t="s">
        <v>315</v>
      </c>
      <c r="E264" s="102"/>
      <c r="F264" s="139"/>
      <c r="G264" s="85"/>
      <c r="H264" s="85"/>
      <c r="I264" s="126"/>
    </row>
    <row r="265" spans="1:10" x14ac:dyDescent="0.2">
      <c r="A265" s="109" t="s">
        <v>582</v>
      </c>
      <c r="B265" s="109" t="s">
        <v>583</v>
      </c>
      <c r="C265" s="109"/>
      <c r="D265" s="109"/>
      <c r="E265" s="102"/>
      <c r="F265" s="139"/>
      <c r="G265" s="85"/>
      <c r="H265" s="85"/>
      <c r="I265" s="126">
        <v>629</v>
      </c>
    </row>
    <row r="266" spans="1:10" x14ac:dyDescent="0.2">
      <c r="A266" s="109" t="s">
        <v>584</v>
      </c>
      <c r="B266" s="109" t="s">
        <v>585</v>
      </c>
      <c r="C266" s="109"/>
      <c r="D266" s="109" t="s">
        <v>315</v>
      </c>
      <c r="E266" s="102"/>
      <c r="F266" s="139"/>
      <c r="G266" s="85"/>
      <c r="H266" s="85"/>
      <c r="I266" s="126">
        <v>563</v>
      </c>
    </row>
    <row r="267" spans="1:10" x14ac:dyDescent="0.2">
      <c r="A267" s="109" t="s">
        <v>143</v>
      </c>
      <c r="B267" s="109" t="s">
        <v>144</v>
      </c>
      <c r="C267" s="109"/>
      <c r="D267" s="109"/>
      <c r="E267" s="102"/>
      <c r="F267" s="139"/>
      <c r="G267" s="85"/>
      <c r="H267" s="85">
        <v>58</v>
      </c>
      <c r="I267" s="126">
        <f>VLOOKUP(H267,'Scores-LSB'!A:E,5,FALSE)</f>
        <v>613</v>
      </c>
    </row>
    <row r="268" spans="1:10" x14ac:dyDescent="0.2">
      <c r="A268" s="109" t="s">
        <v>586</v>
      </c>
      <c r="B268" s="109" t="s">
        <v>476</v>
      </c>
      <c r="C268" s="109"/>
      <c r="D268" s="109"/>
      <c r="E268" s="102"/>
      <c r="F268" s="139"/>
      <c r="G268" s="85"/>
      <c r="H268" s="85"/>
      <c r="I268" s="126">
        <v>574</v>
      </c>
    </row>
    <row r="269" spans="1:10" x14ac:dyDescent="0.2">
      <c r="A269" s="109" t="s">
        <v>36</v>
      </c>
      <c r="B269" s="109" t="s">
        <v>37</v>
      </c>
      <c r="C269" s="109"/>
      <c r="D269" s="109" t="s">
        <v>315</v>
      </c>
      <c r="E269" s="102"/>
      <c r="F269" s="139"/>
      <c r="G269" s="85"/>
      <c r="H269" s="85">
        <v>1</v>
      </c>
      <c r="I269" s="126">
        <f>VLOOKUP(H269,'Scores-LSB'!A:E,5,FALSE)</f>
        <v>547</v>
      </c>
      <c r="J269" s="88" t="s">
        <v>587</v>
      </c>
    </row>
    <row r="270" spans="1:10" x14ac:dyDescent="0.2">
      <c r="A270" s="109" t="s">
        <v>588</v>
      </c>
      <c r="B270" s="109" t="s">
        <v>589</v>
      </c>
      <c r="C270" s="109"/>
      <c r="D270" s="109" t="s">
        <v>315</v>
      </c>
      <c r="E270" s="97"/>
      <c r="F270" s="139"/>
      <c r="G270" s="85"/>
      <c r="H270" s="85"/>
      <c r="I270" s="126"/>
    </row>
    <row r="271" spans="1:10" x14ac:dyDescent="0.2">
      <c r="A271" s="109" t="s">
        <v>590</v>
      </c>
      <c r="B271" s="109" t="s">
        <v>100</v>
      </c>
      <c r="C271" s="109"/>
      <c r="D271" s="109"/>
      <c r="E271" s="102"/>
      <c r="F271" s="139"/>
      <c r="G271" s="85"/>
      <c r="H271" s="85"/>
      <c r="I271" s="126">
        <v>546</v>
      </c>
    </row>
    <row r="272" spans="1:10" x14ac:dyDescent="0.2">
      <c r="A272" s="109" t="s">
        <v>591</v>
      </c>
      <c r="B272" s="109" t="s">
        <v>43</v>
      </c>
      <c r="C272" s="109"/>
      <c r="D272" s="109"/>
      <c r="E272" s="102"/>
      <c r="F272" s="139"/>
      <c r="G272" s="85"/>
      <c r="H272" s="85"/>
      <c r="I272" s="126">
        <v>537</v>
      </c>
    </row>
    <row r="273" spans="1:10" x14ac:dyDescent="0.2">
      <c r="A273" s="109" t="s">
        <v>85</v>
      </c>
      <c r="B273" s="109" t="s">
        <v>47</v>
      </c>
      <c r="C273" s="109"/>
      <c r="D273" s="109" t="s">
        <v>315</v>
      </c>
      <c r="E273" s="102"/>
      <c r="F273" s="139"/>
      <c r="G273" s="85"/>
      <c r="H273" s="85">
        <v>26</v>
      </c>
      <c r="I273" s="126">
        <f>VLOOKUP(H273,'Scores-LSB'!A:E,5,FALSE)</f>
        <v>630</v>
      </c>
    </row>
    <row r="274" spans="1:10" x14ac:dyDescent="0.2">
      <c r="A274" s="109" t="s">
        <v>592</v>
      </c>
      <c r="B274" s="109" t="s">
        <v>45</v>
      </c>
      <c r="C274" s="109"/>
      <c r="D274" s="109"/>
      <c r="E274" s="102"/>
      <c r="F274" s="139"/>
      <c r="G274" s="85"/>
      <c r="H274" s="85"/>
      <c r="I274" s="126">
        <v>570</v>
      </c>
    </row>
    <row r="275" spans="1:10" x14ac:dyDescent="0.2">
      <c r="A275" s="109" t="s">
        <v>593</v>
      </c>
      <c r="B275" s="109" t="s">
        <v>45</v>
      </c>
      <c r="C275" s="109"/>
      <c r="D275" s="109"/>
      <c r="E275" s="102"/>
      <c r="F275" s="139"/>
      <c r="G275" s="85"/>
      <c r="H275" s="85"/>
      <c r="I275" s="126">
        <v>613</v>
      </c>
    </row>
    <row r="276" spans="1:10" x14ac:dyDescent="0.2">
      <c r="A276" s="109" t="s">
        <v>194</v>
      </c>
      <c r="B276" s="109" t="s">
        <v>195</v>
      </c>
      <c r="C276" s="109"/>
      <c r="D276" s="109" t="s">
        <v>315</v>
      </c>
      <c r="E276" s="97"/>
      <c r="F276" s="139"/>
      <c r="G276" s="85"/>
      <c r="H276" s="85">
        <v>87</v>
      </c>
      <c r="I276" s="126">
        <f>VLOOKUP(H276,'Scores-LSB'!A:E,5,FALSE)</f>
        <v>569</v>
      </c>
    </row>
    <row r="277" spans="1:10" x14ac:dyDescent="0.2">
      <c r="A277" s="109" t="s">
        <v>594</v>
      </c>
      <c r="B277" s="109" t="s">
        <v>595</v>
      </c>
      <c r="C277" s="109"/>
      <c r="D277" s="109"/>
      <c r="E277" s="102"/>
      <c r="F277" s="139"/>
      <c r="G277" s="85"/>
      <c r="H277" s="85"/>
      <c r="I277" s="126">
        <v>570</v>
      </c>
    </row>
    <row r="278" spans="1:10" x14ac:dyDescent="0.2">
      <c r="A278" s="109" t="s">
        <v>141</v>
      </c>
      <c r="B278" s="109" t="s">
        <v>142</v>
      </c>
      <c r="C278" s="109"/>
      <c r="D278" s="109" t="s">
        <v>315</v>
      </c>
      <c r="E278" s="97"/>
      <c r="F278" s="139"/>
      <c r="G278" s="85"/>
      <c r="H278" s="85">
        <v>57</v>
      </c>
      <c r="I278" s="126">
        <f>VLOOKUP(H278,'Scores-LSB'!A:E,5,FALSE)</f>
        <v>623</v>
      </c>
    </row>
    <row r="279" spans="1:10" x14ac:dyDescent="0.2">
      <c r="A279" s="109" t="s">
        <v>74</v>
      </c>
      <c r="B279" s="109" t="s">
        <v>69</v>
      </c>
      <c r="C279" s="109"/>
      <c r="D279" s="109" t="s">
        <v>315</v>
      </c>
      <c r="E279" s="97"/>
      <c r="F279" s="139"/>
      <c r="G279" s="85"/>
      <c r="H279" s="85">
        <v>20</v>
      </c>
      <c r="I279" s="126">
        <f>VLOOKUP(H279,'Scores-LSB'!A:E,5,FALSE)</f>
        <v>503</v>
      </c>
      <c r="J279" s="88" t="s">
        <v>596</v>
      </c>
    </row>
    <row r="280" spans="1:10" x14ac:dyDescent="0.2">
      <c r="A280" s="109" t="s">
        <v>597</v>
      </c>
      <c r="B280" s="109" t="s">
        <v>598</v>
      </c>
      <c r="C280" s="109"/>
      <c r="D280" s="109" t="s">
        <v>315</v>
      </c>
      <c r="E280" s="102"/>
      <c r="F280" s="139"/>
      <c r="G280" s="85"/>
      <c r="H280" s="85"/>
      <c r="I280" s="126">
        <v>541</v>
      </c>
    </row>
    <row r="281" spans="1:10" x14ac:dyDescent="0.2">
      <c r="A281" s="109" t="s">
        <v>242</v>
      </c>
      <c r="B281" s="109" t="s">
        <v>243</v>
      </c>
      <c r="C281" s="109"/>
      <c r="D281" s="109" t="s">
        <v>315</v>
      </c>
      <c r="E281" s="102"/>
      <c r="F281" s="139"/>
      <c r="G281" s="85"/>
      <c r="H281" s="85"/>
      <c r="I281" s="126">
        <v>653</v>
      </c>
    </row>
    <row r="282" spans="1:10" x14ac:dyDescent="0.2">
      <c r="A282" s="109" t="s">
        <v>599</v>
      </c>
      <c r="B282" s="109" t="s">
        <v>600</v>
      </c>
      <c r="C282" s="109"/>
      <c r="D282" s="109" t="s">
        <v>315</v>
      </c>
      <c r="E282" s="97"/>
      <c r="F282" s="139"/>
      <c r="G282" s="85"/>
      <c r="H282" s="85"/>
      <c r="I282" s="126">
        <v>537</v>
      </c>
    </row>
    <row r="283" spans="1:10" x14ac:dyDescent="0.2">
      <c r="A283" s="109" t="s">
        <v>601</v>
      </c>
      <c r="B283" s="109" t="s">
        <v>402</v>
      </c>
      <c r="C283" s="109"/>
      <c r="D283" s="109"/>
      <c r="E283" s="102"/>
      <c r="F283" s="139"/>
      <c r="G283" s="85"/>
      <c r="H283" s="85"/>
      <c r="I283" s="126">
        <v>745</v>
      </c>
    </row>
    <row r="284" spans="1:10" x14ac:dyDescent="0.2">
      <c r="A284" s="109" t="s">
        <v>602</v>
      </c>
      <c r="B284" s="109" t="s">
        <v>332</v>
      </c>
      <c r="C284" s="109"/>
      <c r="D284" s="109"/>
      <c r="E284" s="102"/>
      <c r="F284" s="139"/>
      <c r="G284" s="85"/>
      <c r="H284" s="85"/>
      <c r="I284" s="126">
        <v>573</v>
      </c>
    </row>
    <row r="285" spans="1:10" x14ac:dyDescent="0.2">
      <c r="A285" s="109" t="s">
        <v>603</v>
      </c>
      <c r="B285" s="109" t="s">
        <v>604</v>
      </c>
      <c r="C285" s="109"/>
      <c r="D285" s="109"/>
      <c r="E285" s="97"/>
      <c r="F285" s="139"/>
      <c r="G285" s="85"/>
      <c r="H285" s="85"/>
      <c r="I285" s="126">
        <v>615</v>
      </c>
      <c r="J285" s="88" t="s">
        <v>487</v>
      </c>
    </row>
    <row r="286" spans="1:10" x14ac:dyDescent="0.2">
      <c r="A286" s="109" t="s">
        <v>605</v>
      </c>
      <c r="B286" s="109" t="s">
        <v>235</v>
      </c>
      <c r="C286" s="109"/>
      <c r="D286" s="109"/>
      <c r="E286" s="102"/>
      <c r="F286" s="139"/>
      <c r="G286" s="85"/>
      <c r="H286" s="85"/>
      <c r="I286" s="126">
        <v>596</v>
      </c>
      <c r="J286" s="88" t="s">
        <v>606</v>
      </c>
    </row>
    <row r="287" spans="1:10" x14ac:dyDescent="0.2">
      <c r="A287" s="109" t="s">
        <v>362</v>
      </c>
      <c r="B287" s="109" t="s">
        <v>155</v>
      </c>
      <c r="C287" s="109"/>
      <c r="D287" s="109"/>
      <c r="E287" s="102"/>
      <c r="F287" s="139"/>
      <c r="G287" s="85"/>
      <c r="H287" s="85"/>
      <c r="I287" s="126">
        <v>660</v>
      </c>
    </row>
    <row r="288" spans="1:10" x14ac:dyDescent="0.2">
      <c r="A288" s="109" t="s">
        <v>607</v>
      </c>
      <c r="B288" s="109" t="s">
        <v>608</v>
      </c>
      <c r="C288" s="109"/>
      <c r="D288" s="109" t="s">
        <v>315</v>
      </c>
      <c r="E288" s="97"/>
      <c r="F288" s="139"/>
      <c r="G288" s="85"/>
      <c r="H288" s="85"/>
      <c r="I288" s="126">
        <v>683</v>
      </c>
    </row>
    <row r="289" spans="1:9" x14ac:dyDescent="0.2">
      <c r="A289" s="109" t="s">
        <v>609</v>
      </c>
      <c r="B289" s="109" t="s">
        <v>610</v>
      </c>
      <c r="C289" s="109"/>
      <c r="D289" s="109"/>
      <c r="E289" s="102"/>
      <c r="F289" s="139"/>
      <c r="G289" s="85"/>
      <c r="H289" s="85"/>
      <c r="I289" s="126">
        <v>555</v>
      </c>
    </row>
    <row r="290" spans="1:9" x14ac:dyDescent="0.2">
      <c r="A290" s="109" t="s">
        <v>40</v>
      </c>
      <c r="B290" s="109" t="s">
        <v>41</v>
      </c>
      <c r="C290" s="109"/>
      <c r="D290" s="109"/>
      <c r="E290" s="102"/>
      <c r="F290" s="139"/>
      <c r="G290" s="85"/>
      <c r="H290" s="85">
        <v>3</v>
      </c>
      <c r="I290" s="126">
        <f>VLOOKUP(H290,'Scores-LSB'!A:E,5,FALSE)</f>
        <v>630</v>
      </c>
    </row>
    <row r="291" spans="1:9" x14ac:dyDescent="0.2">
      <c r="A291" s="109" t="s">
        <v>123</v>
      </c>
      <c r="B291" s="109" t="s">
        <v>124</v>
      </c>
      <c r="C291" s="109"/>
      <c r="D291" s="109" t="s">
        <v>315</v>
      </c>
      <c r="E291" s="102"/>
      <c r="F291" s="139"/>
      <c r="G291" s="85"/>
      <c r="H291" s="85">
        <v>47</v>
      </c>
      <c r="I291" s="126">
        <f>VLOOKUP(H291,'Scores-LSB'!A:E,5,FALSE)</f>
        <v>724</v>
      </c>
    </row>
    <row r="292" spans="1:9" x14ac:dyDescent="0.2">
      <c r="A292" s="109" t="s">
        <v>611</v>
      </c>
      <c r="B292" s="109" t="s">
        <v>566</v>
      </c>
      <c r="C292" s="109"/>
      <c r="D292" s="109"/>
      <c r="E292" s="102"/>
      <c r="F292" s="139"/>
      <c r="G292" s="85"/>
      <c r="H292" s="85"/>
      <c r="I292" s="126">
        <v>582</v>
      </c>
    </row>
    <row r="293" spans="1:9" x14ac:dyDescent="0.2">
      <c r="A293" s="109" t="s">
        <v>611</v>
      </c>
      <c r="B293" s="109" t="s">
        <v>612</v>
      </c>
      <c r="C293" s="109"/>
      <c r="D293" s="109"/>
      <c r="E293" s="102"/>
      <c r="F293" s="139"/>
      <c r="G293" s="85"/>
      <c r="H293" s="85"/>
      <c r="I293" s="126">
        <v>417</v>
      </c>
    </row>
    <row r="294" spans="1:9" x14ac:dyDescent="0.2">
      <c r="A294" s="109" t="s">
        <v>119</v>
      </c>
      <c r="B294" s="109" t="s">
        <v>120</v>
      </c>
      <c r="C294" s="109"/>
      <c r="D294" s="109" t="s">
        <v>315</v>
      </c>
      <c r="E294" s="97"/>
      <c r="F294" s="139"/>
      <c r="G294" s="85"/>
      <c r="H294" s="85">
        <v>45</v>
      </c>
      <c r="I294" s="126">
        <f>VLOOKUP(H294,'Scores-LSB'!A:E,5,FALSE)</f>
        <v>573</v>
      </c>
    </row>
    <row r="295" spans="1:9" x14ac:dyDescent="0.2">
      <c r="A295" s="109" t="s">
        <v>613</v>
      </c>
      <c r="B295" s="109" t="s">
        <v>321</v>
      </c>
      <c r="C295" s="109"/>
      <c r="D295" s="109"/>
      <c r="E295" s="102"/>
      <c r="F295" s="139"/>
      <c r="G295" s="85"/>
      <c r="H295" s="85"/>
      <c r="I295" s="126">
        <v>677</v>
      </c>
    </row>
    <row r="296" spans="1:9" x14ac:dyDescent="0.2">
      <c r="A296" s="109" t="s">
        <v>614</v>
      </c>
      <c r="B296" s="109" t="s">
        <v>615</v>
      </c>
      <c r="C296" s="109"/>
      <c r="D296" s="109" t="s">
        <v>315</v>
      </c>
      <c r="E296" s="97"/>
      <c r="F296" s="139"/>
      <c r="G296" s="85"/>
      <c r="H296" s="85"/>
      <c r="I296" s="126"/>
    </row>
    <row r="297" spans="1:9" x14ac:dyDescent="0.2">
      <c r="A297" s="109" t="s">
        <v>616</v>
      </c>
      <c r="B297" s="109" t="s">
        <v>454</v>
      </c>
      <c r="C297" s="109"/>
      <c r="D297" s="109" t="s">
        <v>315</v>
      </c>
      <c r="E297" s="102"/>
      <c r="F297" s="139"/>
      <c r="G297" s="85"/>
      <c r="H297" s="85"/>
      <c r="I297" s="126">
        <v>630</v>
      </c>
    </row>
    <row r="298" spans="1:9" x14ac:dyDescent="0.2">
      <c r="A298" s="109" t="s">
        <v>617</v>
      </c>
      <c r="B298" s="109" t="s">
        <v>208</v>
      </c>
      <c r="C298" s="109"/>
      <c r="D298" s="109"/>
      <c r="E298" s="102"/>
      <c r="F298" s="139"/>
      <c r="G298" s="85"/>
      <c r="H298" s="85"/>
      <c r="I298" s="126">
        <v>617</v>
      </c>
    </row>
    <row r="299" spans="1:9" x14ac:dyDescent="0.2">
      <c r="A299" s="109" t="s">
        <v>618</v>
      </c>
      <c r="B299" s="109" t="s">
        <v>97</v>
      </c>
      <c r="C299" s="109"/>
      <c r="D299" s="109"/>
      <c r="E299" s="102"/>
      <c r="F299" s="139"/>
      <c r="G299" s="85"/>
      <c r="H299" s="85"/>
      <c r="I299" s="126">
        <v>444</v>
      </c>
    </row>
    <row r="300" spans="1:9" x14ac:dyDescent="0.2">
      <c r="A300" s="109" t="s">
        <v>70</v>
      </c>
      <c r="B300" s="109" t="s">
        <v>71</v>
      </c>
      <c r="C300" s="109"/>
      <c r="D300" s="109" t="s">
        <v>315</v>
      </c>
      <c r="E300" s="97"/>
      <c r="F300" s="139"/>
      <c r="G300" s="85"/>
      <c r="H300" s="85">
        <v>18</v>
      </c>
      <c r="I300" s="126">
        <f>VLOOKUP(H300,'Scores-LSB'!A:E,5,FALSE)</f>
        <v>489</v>
      </c>
    </row>
    <row r="301" spans="1:9" x14ac:dyDescent="0.2">
      <c r="A301" s="109" t="s">
        <v>619</v>
      </c>
      <c r="B301" s="109" t="s">
        <v>620</v>
      </c>
      <c r="C301" s="109"/>
      <c r="D301" s="109"/>
      <c r="E301" s="102"/>
      <c r="F301" s="139"/>
      <c r="G301" s="85"/>
      <c r="H301" s="85"/>
      <c r="I301" s="126">
        <v>722</v>
      </c>
    </row>
    <row r="302" spans="1:9" x14ac:dyDescent="0.2">
      <c r="A302" s="109" t="s">
        <v>621</v>
      </c>
      <c r="B302" s="109" t="s">
        <v>130</v>
      </c>
      <c r="C302" s="109"/>
      <c r="D302" s="109"/>
      <c r="E302" s="102"/>
      <c r="F302" s="139"/>
      <c r="G302" s="85"/>
      <c r="H302" s="85"/>
      <c r="I302" s="126">
        <v>661</v>
      </c>
    </row>
    <row r="303" spans="1:9" x14ac:dyDescent="0.2">
      <c r="A303" s="109" t="s">
        <v>622</v>
      </c>
      <c r="B303" s="109" t="s">
        <v>168</v>
      </c>
      <c r="C303" s="109"/>
      <c r="D303" s="109"/>
      <c r="E303" s="102"/>
      <c r="F303" s="139"/>
      <c r="G303" s="85"/>
      <c r="H303" s="85"/>
      <c r="I303" s="126">
        <v>696</v>
      </c>
    </row>
    <row r="304" spans="1:9" x14ac:dyDescent="0.2">
      <c r="A304" s="109" t="s">
        <v>623</v>
      </c>
      <c r="B304" s="109" t="s">
        <v>57</v>
      </c>
      <c r="C304" s="109"/>
      <c r="D304" s="109"/>
      <c r="E304" s="102"/>
      <c r="F304" s="139"/>
      <c r="G304" s="85"/>
      <c r="H304" s="85"/>
      <c r="I304" s="126">
        <v>520</v>
      </c>
    </row>
    <row r="305" spans="1:10" x14ac:dyDescent="0.2">
      <c r="A305" s="109" t="s">
        <v>624</v>
      </c>
      <c r="B305" s="109" t="s">
        <v>491</v>
      </c>
      <c r="C305" s="109"/>
      <c r="D305" s="109"/>
      <c r="E305" s="102"/>
      <c r="F305" s="139"/>
      <c r="G305" s="85"/>
      <c r="H305" s="85"/>
      <c r="I305" s="126">
        <v>720</v>
      </c>
    </row>
    <row r="306" spans="1:10" x14ac:dyDescent="0.2">
      <c r="A306" s="109" t="s">
        <v>625</v>
      </c>
      <c r="B306" s="109" t="s">
        <v>626</v>
      </c>
      <c r="C306" s="109"/>
      <c r="D306" s="109"/>
      <c r="E306" s="102"/>
      <c r="F306" s="139"/>
      <c r="G306" s="85"/>
      <c r="H306" s="85"/>
      <c r="I306" s="126">
        <v>530</v>
      </c>
    </row>
    <row r="307" spans="1:10" x14ac:dyDescent="0.2">
      <c r="A307" s="109" t="s">
        <v>113</v>
      </c>
      <c r="B307" s="109" t="s">
        <v>114</v>
      </c>
      <c r="C307" s="109"/>
      <c r="D307" s="109" t="s">
        <v>315</v>
      </c>
      <c r="E307" s="97"/>
      <c r="F307" s="139"/>
      <c r="G307" s="85"/>
      <c r="H307" s="85">
        <v>42</v>
      </c>
      <c r="I307" s="126">
        <f>VLOOKUP(H307,'Scores-LSB'!A:E,5,FALSE)</f>
        <v>621</v>
      </c>
    </row>
    <row r="308" spans="1:10" x14ac:dyDescent="0.2">
      <c r="A308" s="109" t="s">
        <v>627</v>
      </c>
      <c r="B308" s="109" t="s">
        <v>139</v>
      </c>
      <c r="C308" s="109"/>
      <c r="D308" s="109"/>
      <c r="E308" s="102"/>
      <c r="F308" s="139"/>
      <c r="G308" s="85"/>
      <c r="H308" s="85">
        <v>55</v>
      </c>
      <c r="I308" s="126">
        <f>VLOOKUP(H308,'Scores-LSB'!A:E,5,FALSE)</f>
        <v>629</v>
      </c>
    </row>
    <row r="309" spans="1:10" x14ac:dyDescent="0.2">
      <c r="A309" s="109" t="s">
        <v>628</v>
      </c>
      <c r="B309" s="109" t="s">
        <v>629</v>
      </c>
      <c r="C309" s="109"/>
      <c r="D309" s="109"/>
      <c r="E309" s="102"/>
      <c r="F309" s="139"/>
      <c r="G309" s="85"/>
      <c r="H309" s="85"/>
      <c r="I309" s="126">
        <v>650</v>
      </c>
    </row>
    <row r="310" spans="1:10" x14ac:dyDescent="0.2">
      <c r="A310" s="109" t="s">
        <v>630</v>
      </c>
      <c r="B310" s="109" t="s">
        <v>384</v>
      </c>
      <c r="C310" s="109"/>
      <c r="D310" s="109"/>
      <c r="E310" s="102"/>
      <c r="F310" s="139"/>
      <c r="G310" s="85"/>
      <c r="H310" s="85"/>
      <c r="I310" s="126">
        <v>720</v>
      </c>
    </row>
    <row r="311" spans="1:10" x14ac:dyDescent="0.2">
      <c r="A311" s="109" t="s">
        <v>631</v>
      </c>
      <c r="B311" s="109" t="s">
        <v>632</v>
      </c>
      <c r="C311" s="109"/>
      <c r="D311" s="109"/>
      <c r="E311" s="102"/>
      <c r="F311" s="139"/>
      <c r="G311" s="85"/>
      <c r="H311" s="85"/>
      <c r="I311" s="126">
        <v>529</v>
      </c>
    </row>
    <row r="312" spans="1:10" x14ac:dyDescent="0.2">
      <c r="A312" s="109" t="s">
        <v>105</v>
      </c>
      <c r="B312" s="109" t="s">
        <v>106</v>
      </c>
      <c r="C312" s="109"/>
      <c r="D312" s="109"/>
      <c r="E312" s="102"/>
      <c r="F312" s="139"/>
      <c r="G312" s="85"/>
      <c r="H312" s="85">
        <v>37</v>
      </c>
      <c r="I312" s="126">
        <f>VLOOKUP(H312,'Scores-LSB'!A:E,5,FALSE)</f>
        <v>527</v>
      </c>
    </row>
    <row r="313" spans="1:10" x14ac:dyDescent="0.2">
      <c r="A313" s="109" t="s">
        <v>633</v>
      </c>
      <c r="B313" s="109" t="s">
        <v>634</v>
      </c>
      <c r="C313" s="109"/>
      <c r="D313" s="109"/>
      <c r="E313" s="102"/>
      <c r="F313" s="139"/>
      <c r="G313" s="85"/>
      <c r="H313" s="85"/>
      <c r="I313" s="126">
        <v>594</v>
      </c>
    </row>
    <row r="314" spans="1:10" x14ac:dyDescent="0.2">
      <c r="A314" s="109" t="s">
        <v>48</v>
      </c>
      <c r="B314" s="109" t="s">
        <v>49</v>
      </c>
      <c r="C314" s="109"/>
      <c r="D314" s="109" t="s">
        <v>315</v>
      </c>
      <c r="E314" s="102"/>
      <c r="F314" s="139"/>
      <c r="G314" s="85"/>
      <c r="H314" s="85">
        <v>7</v>
      </c>
      <c r="I314" s="126">
        <f>VLOOKUP(H314,'Scores-LSB'!A:E,5,FALSE)</f>
        <v>643</v>
      </c>
      <c r="J314" s="88" t="s">
        <v>635</v>
      </c>
    </row>
    <row r="315" spans="1:10" x14ac:dyDescent="0.2">
      <c r="A315" s="109" t="s">
        <v>109</v>
      </c>
      <c r="B315" s="109" t="s">
        <v>104</v>
      </c>
      <c r="C315" s="109"/>
      <c r="D315" s="109" t="s">
        <v>315</v>
      </c>
      <c r="E315" s="97"/>
      <c r="F315" s="139"/>
      <c r="G315" s="85"/>
      <c r="H315" s="85">
        <v>39</v>
      </c>
      <c r="I315" s="126">
        <f>VLOOKUP(H315,'Scores-LSB'!A:E,5,FALSE)</f>
        <v>727</v>
      </c>
      <c r="J315" s="88" t="s">
        <v>636</v>
      </c>
    </row>
    <row r="316" spans="1:10" x14ac:dyDescent="0.2">
      <c r="A316" s="109" t="s">
        <v>637</v>
      </c>
      <c r="B316" s="109" t="s">
        <v>325</v>
      </c>
      <c r="C316" s="109"/>
      <c r="D316" s="109"/>
      <c r="E316" s="102"/>
      <c r="F316" s="139"/>
      <c r="G316" s="85"/>
      <c r="H316" s="85"/>
      <c r="I316" s="126">
        <v>633</v>
      </c>
    </row>
    <row r="317" spans="1:10" x14ac:dyDescent="0.2">
      <c r="A317" s="109" t="s">
        <v>88</v>
      </c>
      <c r="B317" s="109" t="s">
        <v>638</v>
      </c>
      <c r="C317" s="109"/>
      <c r="D317" s="109" t="s">
        <v>315</v>
      </c>
      <c r="E317" s="97"/>
      <c r="F317" s="139"/>
      <c r="G317" s="85"/>
      <c r="H317" s="85">
        <v>28</v>
      </c>
      <c r="I317" s="126">
        <f>VLOOKUP(H317,'Scores-LSB'!A:E,5,FALSE)</f>
        <v>554</v>
      </c>
    </row>
    <row r="318" spans="1:10" x14ac:dyDescent="0.2">
      <c r="A318" s="109" t="s">
        <v>88</v>
      </c>
      <c r="B318" s="109" t="s">
        <v>639</v>
      </c>
      <c r="C318" s="109"/>
      <c r="D318" s="109" t="s">
        <v>315</v>
      </c>
      <c r="E318" s="102"/>
      <c r="F318" s="139"/>
      <c r="G318" s="85"/>
      <c r="H318" s="85"/>
      <c r="I318" s="126"/>
    </row>
    <row r="319" spans="1:10" x14ac:dyDescent="0.2">
      <c r="A319" s="109" t="s">
        <v>640</v>
      </c>
      <c r="B319" s="109" t="s">
        <v>641</v>
      </c>
      <c r="C319" s="109"/>
      <c r="D319" s="109"/>
      <c r="E319" s="102"/>
      <c r="F319" s="139"/>
      <c r="G319" s="85"/>
      <c r="H319" s="85"/>
      <c r="I319" s="126">
        <v>610</v>
      </c>
    </row>
    <row r="320" spans="1:10" x14ac:dyDescent="0.2">
      <c r="A320" s="109" t="s">
        <v>642</v>
      </c>
      <c r="B320" s="109" t="s">
        <v>63</v>
      </c>
      <c r="C320" s="109"/>
      <c r="D320" s="109" t="s">
        <v>315</v>
      </c>
      <c r="E320" s="102"/>
      <c r="F320" s="139"/>
      <c r="G320" s="85"/>
      <c r="H320" s="85"/>
      <c r="I320" s="126"/>
    </row>
    <row r="321" spans="1:10" x14ac:dyDescent="0.2">
      <c r="A321" s="109" t="s">
        <v>643</v>
      </c>
      <c r="B321" s="109" t="s">
        <v>102</v>
      </c>
      <c r="C321" s="109"/>
      <c r="D321" s="109" t="s">
        <v>315</v>
      </c>
      <c r="E321" s="102"/>
      <c r="F321" s="139"/>
      <c r="G321" s="85"/>
      <c r="H321" s="85"/>
      <c r="I321" s="126">
        <v>552</v>
      </c>
    </row>
    <row r="322" spans="1:10" x14ac:dyDescent="0.2">
      <c r="A322" s="109" t="s">
        <v>644</v>
      </c>
      <c r="B322" s="109" t="s">
        <v>645</v>
      </c>
      <c r="C322" s="109"/>
      <c r="D322" s="109"/>
      <c r="E322" s="102"/>
      <c r="F322" s="139"/>
      <c r="G322" s="85"/>
      <c r="H322" s="85"/>
      <c r="I322" s="126">
        <v>547</v>
      </c>
    </row>
    <row r="323" spans="1:10" x14ac:dyDescent="0.2">
      <c r="A323" s="109" t="s">
        <v>646</v>
      </c>
      <c r="B323" s="109" t="s">
        <v>647</v>
      </c>
      <c r="C323" s="109"/>
      <c r="D323" s="109"/>
      <c r="E323" s="102"/>
      <c r="F323" s="139"/>
      <c r="G323" s="85"/>
      <c r="H323" s="85"/>
      <c r="I323" s="126">
        <v>590</v>
      </c>
    </row>
    <row r="324" spans="1:10" x14ac:dyDescent="0.2">
      <c r="A324" s="109" t="s">
        <v>648</v>
      </c>
      <c r="B324" s="109" t="s">
        <v>649</v>
      </c>
      <c r="C324" s="109"/>
      <c r="D324" s="109" t="s">
        <v>315</v>
      </c>
      <c r="E324" s="102"/>
      <c r="F324" s="139"/>
      <c r="G324" s="85"/>
      <c r="H324" s="85"/>
      <c r="I324" s="126">
        <v>602</v>
      </c>
    </row>
    <row r="325" spans="1:10" x14ac:dyDescent="0.2">
      <c r="A325" s="109" t="s">
        <v>650</v>
      </c>
      <c r="B325" s="109" t="s">
        <v>588</v>
      </c>
      <c r="C325" s="109"/>
      <c r="D325" s="109" t="s">
        <v>315</v>
      </c>
      <c r="E325" s="102"/>
      <c r="F325" s="139"/>
      <c r="G325" s="85"/>
      <c r="H325" s="85"/>
      <c r="I325" s="126"/>
    </row>
    <row r="326" spans="1:10" x14ac:dyDescent="0.2">
      <c r="A326" s="109" t="s">
        <v>651</v>
      </c>
      <c r="B326" s="109" t="s">
        <v>652</v>
      </c>
      <c r="C326" s="109"/>
      <c r="D326" s="109" t="s">
        <v>315</v>
      </c>
      <c r="E326" s="102"/>
      <c r="F326" s="139"/>
      <c r="G326" s="85"/>
      <c r="H326" s="85"/>
      <c r="I326" s="126"/>
    </row>
    <row r="327" spans="1:10" x14ac:dyDescent="0.2">
      <c r="A327" s="74" t="s">
        <v>60</v>
      </c>
      <c r="B327" s="74" t="s">
        <v>61</v>
      </c>
      <c r="C327" s="53"/>
      <c r="D327" s="74" t="s">
        <v>315</v>
      </c>
      <c r="E327" s="49"/>
      <c r="F327" s="53"/>
      <c r="G327" s="64"/>
      <c r="H327" s="64">
        <v>13</v>
      </c>
      <c r="I327" s="77">
        <f>VLOOKUP(H327,'Scores-LSB'!A:E,5,FALSE)</f>
        <v>568</v>
      </c>
      <c r="J327" s="88" t="s">
        <v>653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workbookViewId="0"/>
  </sheetViews>
  <sheetFormatPr defaultColWidth="9.140625" defaultRowHeight="12.75" customHeight="1" x14ac:dyDescent="0.2"/>
  <cols>
    <col min="1" max="1" width="2" customWidth="1"/>
    <col min="2" max="2" width="1" customWidth="1"/>
    <col min="3" max="3" width="27.85546875" customWidth="1"/>
    <col min="4" max="4" width="4.85546875" customWidth="1"/>
    <col min="5" max="5" width="10.85546875" customWidth="1"/>
    <col min="6" max="6" width="2.5703125" customWidth="1"/>
    <col min="7" max="7" width="10.7109375" customWidth="1"/>
    <col min="8" max="8" width="2.5703125" customWidth="1"/>
    <col min="9" max="9" width="9.85546875" customWidth="1"/>
    <col min="10" max="10" width="0.42578125" customWidth="1"/>
    <col min="11" max="11" width="2" customWidth="1"/>
    <col min="12" max="12" width="2.28515625" customWidth="1"/>
  </cols>
  <sheetData>
    <row r="2" spans="1:12" ht="18" customHeight="1" x14ac:dyDescent="0.2">
      <c r="C2" s="7" t="s">
        <v>654</v>
      </c>
      <c r="G2" s="88" t="s">
        <v>655</v>
      </c>
    </row>
    <row r="4" spans="1:12" ht="42.75" customHeight="1" x14ac:dyDescent="0.2">
      <c r="C4" s="10" t="s">
        <v>656</v>
      </c>
      <c r="E4" s="10" t="s">
        <v>657</v>
      </c>
      <c r="G4" s="10" t="s">
        <v>658</v>
      </c>
      <c r="I4" s="10" t="s">
        <v>34</v>
      </c>
      <c r="K4" s="55" t="s">
        <v>659</v>
      </c>
    </row>
    <row r="5" spans="1:12" x14ac:dyDescent="0.2">
      <c r="L5" s="58"/>
    </row>
    <row r="6" spans="1:12" ht="20.25" customHeight="1" x14ac:dyDescent="0.2">
      <c r="A6" s="88" t="s">
        <v>289</v>
      </c>
      <c r="C6" s="86"/>
      <c r="E6" s="86"/>
      <c r="G6" s="86"/>
      <c r="I6" s="86"/>
      <c r="K6" s="11"/>
      <c r="L6" s="18"/>
    </row>
    <row r="7" spans="1:12" ht="20.25" customHeight="1" x14ac:dyDescent="0.2">
      <c r="C7" s="139"/>
      <c r="E7" s="139"/>
      <c r="G7" s="139"/>
      <c r="I7" s="139"/>
      <c r="K7" s="11"/>
      <c r="L7" s="18"/>
    </row>
    <row r="8" spans="1:12" ht="20.25" customHeight="1" x14ac:dyDescent="0.2">
      <c r="C8" s="3"/>
      <c r="E8" s="3"/>
      <c r="G8" s="3"/>
      <c r="I8" s="3"/>
      <c r="L8" s="20"/>
    </row>
    <row r="9" spans="1:12" ht="20.25" customHeight="1" x14ac:dyDescent="0.2">
      <c r="A9" s="88" t="s">
        <v>291</v>
      </c>
      <c r="C9" s="86"/>
      <c r="E9" s="86"/>
      <c r="G9" s="86"/>
      <c r="I9" s="86"/>
      <c r="K9" s="11"/>
      <c r="L9" s="18"/>
    </row>
    <row r="10" spans="1:12" ht="20.25" customHeight="1" x14ac:dyDescent="0.2">
      <c r="C10" s="139"/>
      <c r="E10" s="139"/>
      <c r="G10" s="139"/>
      <c r="I10" s="139"/>
      <c r="K10" s="11"/>
      <c r="L10" s="18"/>
    </row>
    <row r="11" spans="1:12" ht="20.25" customHeight="1" x14ac:dyDescent="0.2">
      <c r="C11" s="3"/>
      <c r="E11" s="3"/>
      <c r="G11" s="3"/>
      <c r="I11" s="3"/>
      <c r="L11" s="20"/>
    </row>
    <row r="12" spans="1:12" ht="20.25" customHeight="1" x14ac:dyDescent="0.2">
      <c r="A12" s="88" t="s">
        <v>293</v>
      </c>
      <c r="C12" s="86"/>
      <c r="E12" s="86"/>
      <c r="G12" s="86"/>
      <c r="I12" s="86"/>
      <c r="K12" s="11"/>
      <c r="L12" s="18"/>
    </row>
    <row r="13" spans="1:12" ht="20.25" customHeight="1" x14ac:dyDescent="0.2">
      <c r="C13" s="139"/>
      <c r="E13" s="139"/>
      <c r="G13" s="139"/>
      <c r="I13" s="139"/>
      <c r="K13" s="11"/>
      <c r="L13" s="18"/>
    </row>
    <row r="14" spans="1:12" ht="20.25" customHeight="1" x14ac:dyDescent="0.2">
      <c r="C14" s="3"/>
      <c r="E14" s="3"/>
      <c r="G14" s="3"/>
      <c r="I14" s="3"/>
      <c r="L14" s="20"/>
    </row>
    <row r="15" spans="1:12" ht="20.25" customHeight="1" x14ac:dyDescent="0.2">
      <c r="A15" s="88" t="s">
        <v>294</v>
      </c>
      <c r="C15" s="86"/>
      <c r="E15" s="86"/>
      <c r="G15" s="86"/>
      <c r="I15" s="86"/>
      <c r="K15" s="11"/>
      <c r="L15" s="18"/>
    </row>
    <row r="16" spans="1:12" ht="20.25" customHeight="1" x14ac:dyDescent="0.2">
      <c r="C16" s="139"/>
      <c r="E16" s="139"/>
      <c r="G16" s="139"/>
      <c r="I16" s="139"/>
      <c r="K16" s="11"/>
      <c r="L16" s="18"/>
    </row>
    <row r="17" spans="1:12" ht="20.25" customHeight="1" x14ac:dyDescent="0.2">
      <c r="C17" s="3"/>
      <c r="E17" s="3"/>
      <c r="G17" s="3"/>
      <c r="I17" s="3"/>
      <c r="L17" s="20"/>
    </row>
    <row r="18" spans="1:12" ht="20.25" customHeight="1" x14ac:dyDescent="0.2">
      <c r="A18" s="88" t="s">
        <v>297</v>
      </c>
      <c r="C18" s="86"/>
      <c r="E18" s="86"/>
      <c r="G18" s="86"/>
      <c r="I18" s="86"/>
      <c r="K18" s="11"/>
      <c r="L18" s="18"/>
    </row>
    <row r="19" spans="1:12" ht="20.25" customHeight="1" x14ac:dyDescent="0.2">
      <c r="C19" s="139"/>
      <c r="E19" s="139"/>
      <c r="G19" s="139"/>
      <c r="I19" s="139"/>
      <c r="K19" s="11"/>
      <c r="L19" s="18"/>
    </row>
    <row r="20" spans="1:12" ht="20.25" customHeight="1" x14ac:dyDescent="0.2">
      <c r="C20" s="3"/>
      <c r="E20" s="3"/>
      <c r="G20" s="3"/>
      <c r="I20" s="3"/>
      <c r="L20" s="20"/>
    </row>
    <row r="21" spans="1:12" ht="20.25" customHeight="1" x14ac:dyDescent="0.2">
      <c r="A21" s="88" t="s">
        <v>298</v>
      </c>
      <c r="C21" s="86"/>
      <c r="E21" s="86"/>
      <c r="G21" s="86"/>
      <c r="I21" s="86"/>
      <c r="K21" s="11"/>
      <c r="L21" s="18"/>
    </row>
    <row r="22" spans="1:12" ht="20.25" customHeight="1" x14ac:dyDescent="0.2">
      <c r="C22" s="139"/>
      <c r="E22" s="139"/>
      <c r="G22" s="139"/>
      <c r="I22" s="139"/>
      <c r="K22" s="11"/>
      <c r="L22" s="18"/>
    </row>
    <row r="23" spans="1:12" ht="20.25" customHeight="1" x14ac:dyDescent="0.2">
      <c r="C23" s="3"/>
      <c r="E23" s="3"/>
      <c r="G23" s="3"/>
      <c r="I23" s="3"/>
      <c r="L23" s="20"/>
    </row>
    <row r="24" spans="1:12" ht="20.25" customHeight="1" x14ac:dyDescent="0.2">
      <c r="A24" s="88" t="s">
        <v>299</v>
      </c>
      <c r="C24" s="86"/>
      <c r="E24" s="86"/>
      <c r="G24" s="86"/>
      <c r="I24" s="86"/>
      <c r="K24" s="11"/>
      <c r="L24" s="18"/>
    </row>
    <row r="25" spans="1:12" ht="20.25" customHeight="1" x14ac:dyDescent="0.2">
      <c r="C25" s="139"/>
      <c r="E25" s="139"/>
      <c r="G25" s="139"/>
      <c r="I25" s="139"/>
      <c r="K25" s="11"/>
      <c r="L25" s="18"/>
    </row>
    <row r="26" spans="1:12" ht="20.25" customHeight="1" x14ac:dyDescent="0.2">
      <c r="C26" s="3"/>
      <c r="E26" s="3"/>
      <c r="G26" s="3"/>
      <c r="I26" s="3"/>
      <c r="L26" s="20"/>
    </row>
    <row r="27" spans="1:12" ht="20.25" customHeight="1" x14ac:dyDescent="0.2">
      <c r="A27" s="88" t="s">
        <v>300</v>
      </c>
      <c r="C27" s="86"/>
      <c r="E27" s="86"/>
      <c r="G27" s="86"/>
      <c r="I27" s="86"/>
      <c r="K27" s="11"/>
      <c r="L27" s="18"/>
    </row>
    <row r="28" spans="1:12" ht="20.25" customHeight="1" x14ac:dyDescent="0.2">
      <c r="C28" s="139"/>
      <c r="E28" s="139"/>
      <c r="G28" s="139"/>
      <c r="I28" s="139"/>
      <c r="K28" s="11"/>
      <c r="L28" s="18"/>
    </row>
    <row r="29" spans="1:12" ht="20.25" customHeight="1" x14ac:dyDescent="0.2">
      <c r="C29" s="3"/>
      <c r="E29" s="3"/>
      <c r="G29" s="3"/>
      <c r="I29" s="3"/>
      <c r="L29" s="20"/>
    </row>
    <row r="30" spans="1:12" ht="20.25" customHeight="1" x14ac:dyDescent="0.2">
      <c r="A30" s="88" t="s">
        <v>660</v>
      </c>
      <c r="C30" s="86"/>
      <c r="E30" s="86"/>
      <c r="G30" s="86"/>
      <c r="I30" s="86"/>
      <c r="K30" s="11"/>
      <c r="L30" s="18"/>
    </row>
    <row r="31" spans="1:12" ht="20.25" customHeight="1" x14ac:dyDescent="0.2">
      <c r="C31" s="139"/>
      <c r="E31" s="139"/>
      <c r="G31" s="139"/>
      <c r="I31" s="139"/>
      <c r="K31" s="11"/>
      <c r="L31"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6"/>
  <sheetViews>
    <sheetView workbookViewId="0"/>
  </sheetViews>
  <sheetFormatPr defaultColWidth="17.140625" defaultRowHeight="12.75" customHeight="1" x14ac:dyDescent="0.2"/>
  <cols>
    <col min="3" max="3" width="8.42578125" customWidth="1"/>
  </cols>
  <sheetData>
    <row r="1" spans="1:20" ht="12.75" customHeight="1" x14ac:dyDescent="0.2">
      <c r="A1" s="45" t="str">
        <f>'Contacts and History'!A1</f>
        <v>Last Name</v>
      </c>
      <c r="B1" s="45" t="str">
        <f>'Contacts and History'!B1</f>
        <v>First Name</v>
      </c>
      <c r="C1" s="45" t="str">
        <f>'Contacts and History'!I1</f>
        <v>Rating</v>
      </c>
      <c r="D1" s="45"/>
      <c r="E1" s="45"/>
      <c r="F1" s="45"/>
      <c r="G1" s="45"/>
      <c r="H1" s="45"/>
      <c r="I1" s="45"/>
      <c r="J1" s="45"/>
      <c r="K1" s="45"/>
      <c r="L1" s="45"/>
      <c r="M1" s="45"/>
      <c r="N1" s="45"/>
      <c r="O1" s="45"/>
      <c r="P1" s="45"/>
      <c r="Q1" s="45"/>
      <c r="R1" s="45"/>
      <c r="S1" s="45"/>
      <c r="T1" s="45"/>
    </row>
    <row r="2" spans="1:20" ht="12.75" customHeight="1" x14ac:dyDescent="0.2">
      <c r="A2">
        <f>'Contacts and History'!A2</f>
        <v>0</v>
      </c>
      <c r="B2">
        <f>'Contacts and History'!B2</f>
        <v>0</v>
      </c>
      <c r="C2">
        <f>'Contacts and History'!I2</f>
        <v>0</v>
      </c>
    </row>
    <row r="3" spans="1:20" ht="12.75" customHeight="1" x14ac:dyDescent="0.2">
      <c r="A3">
        <f>'Contacts and History'!A3</f>
        <v>0</v>
      </c>
      <c r="B3">
        <f>'Contacts and History'!B3</f>
        <v>0</v>
      </c>
      <c r="C3">
        <f>'Contacts and History'!I3</f>
        <v>0</v>
      </c>
    </row>
    <row r="4" spans="1:20" ht="12.75" customHeight="1" x14ac:dyDescent="0.2">
      <c r="A4" t="str">
        <f>'Contacts and History'!A4</f>
        <v>Abelera</v>
      </c>
      <c r="B4" t="str">
        <f>'Contacts and History'!B4</f>
        <v>Chris</v>
      </c>
      <c r="C4">
        <f>'Contacts and History'!I4</f>
        <v>0</v>
      </c>
    </row>
    <row r="5" spans="1:20" ht="12.75" customHeight="1" x14ac:dyDescent="0.2">
      <c r="A5" t="str">
        <f>'Contacts and History'!A5</f>
        <v>Abellera</v>
      </c>
      <c r="B5" t="str">
        <f>'Contacts and History'!B5</f>
        <v>Ed</v>
      </c>
      <c r="C5">
        <f>'Contacts and History'!I5</f>
        <v>573</v>
      </c>
    </row>
    <row r="6" spans="1:20" ht="12.75" customHeight="1" x14ac:dyDescent="0.2">
      <c r="A6" t="str">
        <f>'Contacts and History'!A6</f>
        <v>Abshire</v>
      </c>
      <c r="B6" t="str">
        <f>'Contacts and History'!B6</f>
        <v>Gary</v>
      </c>
      <c r="C6">
        <f>'Contacts and History'!I6</f>
        <v>594</v>
      </c>
    </row>
    <row r="7" spans="1:20" ht="12.75" customHeight="1" x14ac:dyDescent="0.2">
      <c r="A7" t="str">
        <f>'Contacts and History'!A7</f>
        <v>Alcala</v>
      </c>
      <c r="B7" t="str">
        <f>'Contacts and History'!B7</f>
        <v>Javier</v>
      </c>
      <c r="C7">
        <f>'Contacts and History'!I7</f>
        <v>770</v>
      </c>
    </row>
    <row r="8" spans="1:20" ht="12.75" customHeight="1" x14ac:dyDescent="0.2">
      <c r="A8" t="str">
        <f>'Contacts and History'!A8</f>
        <v>Alexandre</v>
      </c>
      <c r="B8" t="str">
        <f>'Contacts and History'!B8</f>
        <v>Dante</v>
      </c>
      <c r="C8">
        <f>'Contacts and History'!I8</f>
        <v>628</v>
      </c>
    </row>
    <row r="9" spans="1:20" ht="12.75" customHeight="1" x14ac:dyDescent="0.2">
      <c r="A9" t="str">
        <f>'Contacts and History'!A9</f>
        <v>Algar</v>
      </c>
      <c r="B9" t="str">
        <f>'Contacts and History'!B9</f>
        <v>Kevin</v>
      </c>
      <c r="C9">
        <f>'Contacts and History'!I9</f>
        <v>583</v>
      </c>
    </row>
    <row r="10" spans="1:20" ht="12.75" customHeight="1" x14ac:dyDescent="0.2">
      <c r="A10" t="str">
        <f>'Contacts and History'!A10</f>
        <v>Alicea</v>
      </c>
      <c r="B10" t="str">
        <f>'Contacts and History'!B10</f>
        <v>Norm</v>
      </c>
      <c r="C10">
        <f>'Contacts and History'!I10</f>
        <v>637</v>
      </c>
    </row>
    <row r="11" spans="1:20" ht="12.75" customHeight="1" x14ac:dyDescent="0.2">
      <c r="A11" t="str">
        <f>'Contacts and History'!A12</f>
        <v>Ammerman</v>
      </c>
      <c r="B11" t="str">
        <f>'Contacts and History'!B12</f>
        <v>Ed</v>
      </c>
      <c r="C11">
        <f>'Contacts and History'!I12</f>
        <v>623</v>
      </c>
    </row>
    <row r="12" spans="1:20" ht="12.75" customHeight="1" x14ac:dyDescent="0.2">
      <c r="A12" t="str">
        <f>'Contacts and History'!A13</f>
        <v>Ang</v>
      </c>
      <c r="B12" t="str">
        <f>'Contacts and History'!B13</f>
        <v>Somala</v>
      </c>
      <c r="C12">
        <f>'Contacts and History'!I13</f>
        <v>563</v>
      </c>
    </row>
    <row r="13" spans="1:20" ht="12.75" customHeight="1" x14ac:dyDescent="0.2">
      <c r="A13" t="str">
        <f>'Contacts and History'!A15</f>
        <v>Arcadi</v>
      </c>
      <c r="B13" t="str">
        <f>'Contacts and History'!B15</f>
        <v>Larry</v>
      </c>
      <c r="C13">
        <f>'Contacts and History'!I15</f>
        <v>653</v>
      </c>
    </row>
    <row r="14" spans="1:20" ht="12.75" customHeight="1" x14ac:dyDescent="0.2">
      <c r="A14" t="str">
        <f>'Contacts and History'!A16</f>
        <v>Armijo</v>
      </c>
      <c r="B14" t="str">
        <f>'Contacts and History'!B16</f>
        <v>Mike</v>
      </c>
      <c r="C14">
        <f>'Contacts and History'!I16</f>
        <v>561</v>
      </c>
    </row>
    <row r="15" spans="1:20" ht="12.75" customHeight="1" x14ac:dyDescent="0.2">
      <c r="A15" t="str">
        <f>'Contacts and History'!A18</f>
        <v>Baboo</v>
      </c>
      <c r="B15" t="str">
        <f>'Contacts and History'!B18</f>
        <v>Divij</v>
      </c>
      <c r="C15">
        <f>'Contacts and History'!I18</f>
        <v>685</v>
      </c>
    </row>
    <row r="16" spans="1:20" ht="12.75" customHeight="1" x14ac:dyDescent="0.2">
      <c r="A16" t="str">
        <f>'Contacts and History'!A19</f>
        <v>Bachoo</v>
      </c>
      <c r="B16" t="str">
        <f>'Contacts and History'!B19</f>
        <v>Beverly</v>
      </c>
      <c r="C16">
        <f>'Contacts and History'!I19</f>
        <v>510</v>
      </c>
    </row>
    <row r="17" spans="1:3" ht="12.75" customHeight="1" x14ac:dyDescent="0.2">
      <c r="A17" t="str">
        <f>'Contacts and History'!A20</f>
        <v>bachoo</v>
      </c>
      <c r="B17" t="str">
        <f>'Contacts and History'!B20</f>
        <v>Spencer</v>
      </c>
      <c r="C17">
        <f>'Contacts and History'!I20</f>
        <v>569</v>
      </c>
    </row>
    <row r="18" spans="1:3" ht="12.75" customHeight="1" x14ac:dyDescent="0.2">
      <c r="A18" t="str">
        <f>'Contacts and History'!A21</f>
        <v>Baker</v>
      </c>
      <c r="B18" t="str">
        <f>'Contacts and History'!B21</f>
        <v>Darrell</v>
      </c>
      <c r="C18">
        <f>'Contacts and History'!I21</f>
        <v>560</v>
      </c>
    </row>
    <row r="19" spans="1:3" ht="12.75" customHeight="1" x14ac:dyDescent="0.2">
      <c r="A19" t="str">
        <f>'Contacts and History'!A22</f>
        <v>Balachandran</v>
      </c>
      <c r="B19" t="str">
        <f>'Contacts and History'!B22</f>
        <v>Srivats</v>
      </c>
      <c r="C19">
        <f>'Contacts and History'!I22</f>
        <v>547</v>
      </c>
    </row>
    <row r="20" spans="1:3" ht="12.75" customHeight="1" x14ac:dyDescent="0.2">
      <c r="A20" t="str">
        <f>'Contacts and History'!A23</f>
        <v>Ballard</v>
      </c>
      <c r="B20" t="str">
        <f>'Contacts and History'!B23</f>
        <v>Aisha</v>
      </c>
      <c r="C20">
        <f>'Contacts and History'!I23</f>
        <v>477</v>
      </c>
    </row>
    <row r="21" spans="1:3" ht="12.75" customHeight="1" x14ac:dyDescent="0.2">
      <c r="A21" t="str">
        <f>'Contacts and History'!A24</f>
        <v>Balogi</v>
      </c>
      <c r="B21" t="str">
        <f>'Contacts and History'!B24</f>
        <v>Alex</v>
      </c>
      <c r="C21">
        <f>'Contacts and History'!I24</f>
        <v>621</v>
      </c>
    </row>
    <row r="22" spans="1:3" ht="12.75" customHeight="1" x14ac:dyDescent="0.2">
      <c r="A22" t="str">
        <f>'Contacts and History'!A25</f>
        <v>Banting</v>
      </c>
      <c r="B22" t="str">
        <f>'Contacts and History'!B25</f>
        <v>JR</v>
      </c>
      <c r="C22">
        <f>'Contacts and History'!I25</f>
        <v>586</v>
      </c>
    </row>
    <row r="23" spans="1:3" ht="12.75" customHeight="1" x14ac:dyDescent="0.2">
      <c r="A23" t="str">
        <f>'Contacts and History'!A26</f>
        <v>Baradel</v>
      </c>
      <c r="B23" t="str">
        <f>'Contacts and History'!B26</f>
        <v>Luca</v>
      </c>
      <c r="C23">
        <f>'Contacts and History'!I26</f>
        <v>638</v>
      </c>
    </row>
    <row r="24" spans="1:3" ht="12.75" customHeight="1" x14ac:dyDescent="0.2">
      <c r="A24" t="str">
        <f>'Contacts and History'!A27</f>
        <v>Barlow</v>
      </c>
      <c r="B24" t="str">
        <f>'Contacts and History'!B27</f>
        <v>Andrew</v>
      </c>
      <c r="C24">
        <f>'Contacts and History'!I27</f>
        <v>822</v>
      </c>
    </row>
    <row r="25" spans="1:3" ht="12.75" customHeight="1" x14ac:dyDescent="0.2">
      <c r="A25" t="str">
        <f>'Contacts and History'!A29</f>
        <v>Baumgaetner</v>
      </c>
      <c r="B25" t="str">
        <f>'Contacts and History'!B29</f>
        <v>Roman</v>
      </c>
      <c r="C25">
        <f>'Contacts and History'!I29</f>
        <v>0</v>
      </c>
    </row>
    <row r="26" spans="1:3" ht="12.75" customHeight="1" x14ac:dyDescent="0.2">
      <c r="A26" t="str">
        <f>'Contacts and History'!A30</f>
        <v>Bettencourt</v>
      </c>
      <c r="B26" t="str">
        <f>'Contacts and History'!B30</f>
        <v>Russ</v>
      </c>
      <c r="C26">
        <f>'Contacts and History'!I30</f>
        <v>646</v>
      </c>
    </row>
    <row r="27" spans="1:3" ht="12.75" customHeight="1" x14ac:dyDescent="0.2">
      <c r="A27" t="str">
        <f>'Contacts and History'!A31</f>
        <v>Birthlmer</v>
      </c>
      <c r="B27" t="str">
        <f>'Contacts and History'!B31</f>
        <v>Marcel</v>
      </c>
      <c r="C27">
        <f>'Contacts and History'!I31</f>
        <v>534</v>
      </c>
    </row>
    <row r="28" spans="1:3" ht="12.75" customHeight="1" x14ac:dyDescent="0.2">
      <c r="A28" t="str">
        <f>'Contacts and History'!A32</f>
        <v>Blanck</v>
      </c>
      <c r="B28" t="str">
        <f>'Contacts and History'!B32</f>
        <v>Oliver</v>
      </c>
      <c r="C28">
        <f>'Contacts and History'!I32</f>
        <v>678</v>
      </c>
    </row>
    <row r="29" spans="1:3" ht="12.75" customHeight="1" x14ac:dyDescent="0.2">
      <c r="A29" t="str">
        <f>'Contacts and History'!A33</f>
        <v>Bordon</v>
      </c>
      <c r="B29" t="str">
        <f>'Contacts and History'!B33</f>
        <v>Daryl</v>
      </c>
      <c r="C29">
        <f>'Contacts and History'!I33</f>
        <v>644</v>
      </c>
    </row>
    <row r="30" spans="1:3" ht="12.75" customHeight="1" x14ac:dyDescent="0.2">
      <c r="A30" t="str">
        <f>'Contacts and History'!A34</f>
        <v>Borello</v>
      </c>
      <c r="B30" t="str">
        <f>'Contacts and History'!B34</f>
        <v>Ernie</v>
      </c>
      <c r="C30">
        <f>'Contacts and History'!I34</f>
        <v>657</v>
      </c>
    </row>
    <row r="31" spans="1:3" ht="12.75" customHeight="1" x14ac:dyDescent="0.2">
      <c r="A31" t="str">
        <f>'Contacts and History'!A35</f>
        <v>Bowen</v>
      </c>
      <c r="B31" t="str">
        <f>'Contacts and History'!B35</f>
        <v>Stuart</v>
      </c>
      <c r="C31">
        <f>'Contacts and History'!I35</f>
        <v>494</v>
      </c>
    </row>
    <row r="32" spans="1:3" ht="12.75" customHeight="1" x14ac:dyDescent="0.2">
      <c r="A32" t="str">
        <f>'Contacts and History'!A36</f>
        <v>Bramwell</v>
      </c>
      <c r="B32" t="str">
        <f>'Contacts and History'!B36</f>
        <v>Paul</v>
      </c>
      <c r="C32">
        <f>'Contacts and History'!I36</f>
        <v>740</v>
      </c>
    </row>
    <row r="33" spans="1:3" ht="12.75" customHeight="1" x14ac:dyDescent="0.2">
      <c r="A33" t="str">
        <f>'Contacts and History'!A37</f>
        <v>Brokaw</v>
      </c>
      <c r="B33" t="str">
        <f>'Contacts and History'!B37</f>
        <v>Jim</v>
      </c>
      <c r="C33">
        <f>'Contacts and History'!I37</f>
        <v>671</v>
      </c>
    </row>
    <row r="34" spans="1:3" ht="12.75" customHeight="1" x14ac:dyDescent="0.2">
      <c r="A34" t="str">
        <f>'Contacts and History'!A38</f>
        <v>Brunemeier</v>
      </c>
      <c r="B34" t="str">
        <f>'Contacts and History'!B38</f>
        <v>John</v>
      </c>
      <c r="C34">
        <f>'Contacts and History'!I38</f>
        <v>528</v>
      </c>
    </row>
    <row r="35" spans="1:3" ht="12.75" customHeight="1" x14ac:dyDescent="0.2">
      <c r="A35" t="str">
        <f>'Contacts and History'!A39</f>
        <v>Brommeland</v>
      </c>
      <c r="B35" t="str">
        <f>'Contacts and History'!B39</f>
        <v>Mike</v>
      </c>
      <c r="C35">
        <f>'Contacts and History'!I39</f>
        <v>644</v>
      </c>
    </row>
    <row r="36" spans="1:3" ht="12.75" customHeight="1" x14ac:dyDescent="0.2">
      <c r="A36" t="str">
        <f>'Contacts and History'!A40</f>
        <v>Bunga</v>
      </c>
      <c r="B36" t="str">
        <f>'Contacts and History'!B40</f>
        <v>Sid</v>
      </c>
      <c r="C36">
        <f>'Contacts and History'!I40</f>
        <v>548</v>
      </c>
    </row>
    <row r="37" spans="1:3" x14ac:dyDescent="0.2">
      <c r="A37" t="str">
        <f>'Contacts and History'!A41</f>
        <v>Bunkley</v>
      </c>
      <c r="B37" t="str">
        <f>'Contacts and History'!B41</f>
        <v>Thomas</v>
      </c>
      <c r="C37">
        <f>'Contacts and History'!I41</f>
        <v>572</v>
      </c>
    </row>
    <row r="38" spans="1:3" x14ac:dyDescent="0.2">
      <c r="A38" t="str">
        <f>'Contacts and History'!A42</f>
        <v>Burdick</v>
      </c>
      <c r="B38" t="str">
        <f>'Contacts and History'!B42</f>
        <v>Amy</v>
      </c>
      <c r="C38">
        <f>'Contacts and History'!I42</f>
        <v>550</v>
      </c>
    </row>
    <row r="39" spans="1:3" x14ac:dyDescent="0.2">
      <c r="A39" t="str">
        <f>'Contacts and History'!A43</f>
        <v>Burgoyne</v>
      </c>
      <c r="B39" t="str">
        <f>'Contacts and History'!B43</f>
        <v>William</v>
      </c>
      <c r="C39">
        <f>'Contacts and History'!I43</f>
        <v>573</v>
      </c>
    </row>
    <row r="40" spans="1:3" x14ac:dyDescent="0.2">
      <c r="A40" t="str">
        <f>'Contacts and History'!A44</f>
        <v>Butterworth</v>
      </c>
      <c r="B40">
        <f>'Contacts and History'!B44</f>
        <v>0</v>
      </c>
      <c r="C40">
        <f>'Contacts and History'!I44</f>
        <v>581</v>
      </c>
    </row>
    <row r="41" spans="1:3" x14ac:dyDescent="0.2">
      <c r="A41" t="str">
        <f>'Contacts and History'!A46</f>
        <v>Capp</v>
      </c>
      <c r="B41" t="str">
        <f>'Contacts and History'!B46</f>
        <v>Chris</v>
      </c>
      <c r="C41">
        <f>'Contacts and History'!I46</f>
        <v>756</v>
      </c>
    </row>
    <row r="42" spans="1:3" x14ac:dyDescent="0.2">
      <c r="A42" t="str">
        <f>'Contacts and History'!A47</f>
        <v>Cepeda</v>
      </c>
      <c r="B42" t="str">
        <f>'Contacts and History'!B47</f>
        <v>Gilbert</v>
      </c>
      <c r="C42">
        <f>'Contacts and History'!I47</f>
        <v>583</v>
      </c>
    </row>
    <row r="43" spans="1:3" x14ac:dyDescent="0.2">
      <c r="A43" t="str">
        <f>'Contacts and History'!A49</f>
        <v>Chase</v>
      </c>
      <c r="B43" t="str">
        <f>'Contacts and History'!B49</f>
        <v>Alan</v>
      </c>
      <c r="C43">
        <f>'Contacts and History'!I49</f>
        <v>598</v>
      </c>
    </row>
    <row r="44" spans="1:3" x14ac:dyDescent="0.2">
      <c r="A44" t="str">
        <f>'Contacts and History'!A50</f>
        <v>Chen</v>
      </c>
      <c r="B44" t="str">
        <f>'Contacts and History'!B50</f>
        <v>Mike</v>
      </c>
      <c r="C44">
        <f>'Contacts and History'!I50</f>
        <v>646</v>
      </c>
    </row>
    <row r="45" spans="1:3" x14ac:dyDescent="0.2">
      <c r="A45" t="str">
        <f>'Contacts and History'!A51</f>
        <v>Cherkassky</v>
      </c>
      <c r="B45" t="str">
        <f>'Contacts and History'!B51</f>
        <v>Alex</v>
      </c>
      <c r="C45">
        <f>'Contacts and History'!I51</f>
        <v>582</v>
      </c>
    </row>
    <row r="46" spans="1:3" x14ac:dyDescent="0.2">
      <c r="A46" t="str">
        <f>'Contacts and History'!A52</f>
        <v>Chin</v>
      </c>
      <c r="B46" t="str">
        <f>'Contacts and History'!B52</f>
        <v>Mili</v>
      </c>
      <c r="C46">
        <f>'Contacts and History'!I52</f>
        <v>544</v>
      </c>
    </row>
    <row r="47" spans="1:3" x14ac:dyDescent="0.2">
      <c r="A47" t="str">
        <f>'Contacts and History'!A53</f>
        <v>Chiu</v>
      </c>
      <c r="B47" t="str">
        <f>'Contacts and History'!B53</f>
        <v>Powen</v>
      </c>
      <c r="C47">
        <f>'Contacts and History'!I53</f>
        <v>625</v>
      </c>
    </row>
    <row r="48" spans="1:3" x14ac:dyDescent="0.2">
      <c r="A48" t="str">
        <f>'Contacts and History'!A54</f>
        <v>Chong</v>
      </c>
      <c r="B48" t="str">
        <f>'Contacts and History'!B54</f>
        <v>Birdy</v>
      </c>
      <c r="C48">
        <f>'Contacts and History'!I54</f>
        <v>686</v>
      </c>
    </row>
    <row r="49" spans="1:3" x14ac:dyDescent="0.2">
      <c r="A49" t="str">
        <f>'Contacts and History'!A55</f>
        <v>Christensen</v>
      </c>
      <c r="B49" t="str">
        <f>'Contacts and History'!B55</f>
        <v>David</v>
      </c>
      <c r="C49">
        <f>'Contacts and History'!I55</f>
        <v>556</v>
      </c>
    </row>
    <row r="50" spans="1:3" x14ac:dyDescent="0.2">
      <c r="A50" t="str">
        <f>'Contacts and History'!A56</f>
        <v>Chuang</v>
      </c>
      <c r="B50" t="str">
        <f>'Contacts and History'!B56</f>
        <v>Nick</v>
      </c>
      <c r="C50">
        <f>'Contacts and History'!I56</f>
        <v>650</v>
      </c>
    </row>
    <row r="51" spans="1:3" x14ac:dyDescent="0.2">
      <c r="A51" t="str">
        <f>'Contacts and History'!A57</f>
        <v>Chung</v>
      </c>
      <c r="B51" t="str">
        <f>'Contacts and History'!B57</f>
        <v>Bill</v>
      </c>
      <c r="C51">
        <f>'Contacts and History'!I57</f>
        <v>543</v>
      </c>
    </row>
    <row r="52" spans="1:3" x14ac:dyDescent="0.2">
      <c r="A52" t="str">
        <f>'Contacts and History'!A58</f>
        <v>Chung</v>
      </c>
      <c r="B52" t="str">
        <f>'Contacts and History'!B58</f>
        <v>Michael</v>
      </c>
      <c r="C52">
        <f>'Contacts and History'!I58</f>
        <v>537</v>
      </c>
    </row>
    <row r="53" spans="1:3" x14ac:dyDescent="0.2">
      <c r="A53" t="str">
        <f>'Contacts and History'!A59</f>
        <v>Clark</v>
      </c>
      <c r="B53" t="str">
        <f>'Contacts and History'!B59</f>
        <v>Ben</v>
      </c>
      <c r="C53">
        <f>'Contacts and History'!I59</f>
        <v>546</v>
      </c>
    </row>
    <row r="54" spans="1:3" x14ac:dyDescent="0.2">
      <c r="A54" t="str">
        <f>'Contacts and History'!A60</f>
        <v>Clay</v>
      </c>
      <c r="B54" t="str">
        <f>'Contacts and History'!B60</f>
        <v>Roy</v>
      </c>
      <c r="C54">
        <f>'Contacts and History'!I60</f>
        <v>674</v>
      </c>
    </row>
    <row r="55" spans="1:3" x14ac:dyDescent="0.2">
      <c r="A55" t="str">
        <f>'Contacts and History'!A61</f>
        <v>Coleman</v>
      </c>
      <c r="B55" t="str">
        <f>'Contacts and History'!B61</f>
        <v>Doug</v>
      </c>
      <c r="C55">
        <f>'Contacts and History'!I61</f>
        <v>704</v>
      </c>
    </row>
    <row r="56" spans="1:3" x14ac:dyDescent="0.2">
      <c r="A56" t="str">
        <f>'Contacts and History'!A62</f>
        <v>Connolly</v>
      </c>
      <c r="B56" t="str">
        <f>'Contacts and History'!B62</f>
        <v>Bob</v>
      </c>
      <c r="C56">
        <f>'Contacts and History'!I62</f>
        <v>655</v>
      </c>
    </row>
    <row r="57" spans="1:3" x14ac:dyDescent="0.2">
      <c r="A57" t="str">
        <f>'Contacts and History'!A63</f>
        <v>Copp</v>
      </c>
      <c r="B57" t="str">
        <f>'Contacts and History'!B63</f>
        <v>Charelie</v>
      </c>
      <c r="C57">
        <f>'Contacts and History'!I63</f>
        <v>487</v>
      </c>
    </row>
    <row r="58" spans="1:3" x14ac:dyDescent="0.2">
      <c r="A58" t="str">
        <f>'Contacts and History'!A64</f>
        <v>Corpuz</v>
      </c>
      <c r="B58" t="str">
        <f>'Contacts and History'!B64</f>
        <v>Jospeh</v>
      </c>
      <c r="C58">
        <f>'Contacts and History'!I64</f>
        <v>697</v>
      </c>
    </row>
    <row r="59" spans="1:3" x14ac:dyDescent="0.2">
      <c r="A59" t="str">
        <f>'Contacts and History'!A65</f>
        <v>Cyr</v>
      </c>
      <c r="B59" t="str">
        <f>'Contacts and History'!B65</f>
        <v>Tim</v>
      </c>
      <c r="C59">
        <f>'Contacts and History'!I65</f>
        <v>503</v>
      </c>
    </row>
    <row r="60" spans="1:3" x14ac:dyDescent="0.2">
      <c r="A60" t="str">
        <f>'Contacts and History'!A66</f>
        <v>Danella</v>
      </c>
      <c r="B60" t="str">
        <f>'Contacts and History'!B66</f>
        <v>Brian</v>
      </c>
      <c r="C60">
        <f>'Contacts and History'!I66</f>
        <v>569</v>
      </c>
    </row>
    <row r="61" spans="1:3" x14ac:dyDescent="0.2">
      <c r="A61" t="str">
        <f>'Contacts and History'!A67</f>
        <v>Davidson</v>
      </c>
      <c r="B61" t="str">
        <f>'Contacts and History'!B67</f>
        <v>Dave</v>
      </c>
      <c r="C61">
        <f>'Contacts and History'!I67</f>
        <v>551</v>
      </c>
    </row>
    <row r="62" spans="1:3" x14ac:dyDescent="0.2">
      <c r="A62" t="str">
        <f>'Contacts and History'!A69</f>
        <v>Davis</v>
      </c>
      <c r="B62" t="str">
        <f>'Contacts and History'!B69</f>
        <v>Earl</v>
      </c>
      <c r="C62">
        <f>'Contacts and History'!I69</f>
        <v>496</v>
      </c>
    </row>
    <row r="63" spans="1:3" x14ac:dyDescent="0.2">
      <c r="A63" t="str">
        <f>'Contacts and History'!A70</f>
        <v>De los Reyes</v>
      </c>
      <c r="B63" t="str">
        <f>'Contacts and History'!B70</f>
        <v>Dali</v>
      </c>
      <c r="C63">
        <f>'Contacts and History'!I70</f>
        <v>633</v>
      </c>
    </row>
    <row r="64" spans="1:3" x14ac:dyDescent="0.2">
      <c r="A64" t="str">
        <f>'Contacts and History'!A71</f>
        <v>De Moss</v>
      </c>
      <c r="B64" t="str">
        <f>'Contacts and History'!B71</f>
        <v>Arden</v>
      </c>
      <c r="C64">
        <f>'Contacts and History'!I71</f>
        <v>491</v>
      </c>
    </row>
    <row r="65" spans="1:3" x14ac:dyDescent="0.2">
      <c r="A65" t="str">
        <f>'Contacts and History'!A72</f>
        <v>Deffley</v>
      </c>
      <c r="B65" t="str">
        <f>'Contacts and History'!B72</f>
        <v>Evan</v>
      </c>
      <c r="C65">
        <f>'Contacts and History'!I72</f>
        <v>0</v>
      </c>
    </row>
    <row r="66" spans="1:3" x14ac:dyDescent="0.2">
      <c r="A66" t="str">
        <f>'Contacts and History'!A73</f>
        <v>DimacchiaJ</v>
      </c>
      <c r="B66" t="str">
        <f>'Contacts and History'!B73</f>
        <v>Justin</v>
      </c>
      <c r="C66">
        <f>'Contacts and History'!I73</f>
        <v>533</v>
      </c>
    </row>
    <row r="67" spans="1:3" x14ac:dyDescent="0.2">
      <c r="A67" t="str">
        <f>'Contacts and History'!A74</f>
        <v>DimacchiaT</v>
      </c>
      <c r="B67" t="str">
        <f>'Contacts and History'!B74</f>
        <v>Tim</v>
      </c>
      <c r="C67">
        <f>'Contacts and History'!I74</f>
        <v>605</v>
      </c>
    </row>
    <row r="68" spans="1:3" x14ac:dyDescent="0.2">
      <c r="A68" t="str">
        <f>'Contacts and History'!A75</f>
        <v>Donoho</v>
      </c>
      <c r="B68" t="str">
        <f>'Contacts and History'!B75</f>
        <v>Johonny</v>
      </c>
      <c r="C68">
        <f>'Contacts and History'!I75</f>
        <v>694</v>
      </c>
    </row>
    <row r="69" spans="1:3" x14ac:dyDescent="0.2">
      <c r="A69" t="str">
        <f>'Contacts and History'!A76</f>
        <v>Dorfman</v>
      </c>
      <c r="B69" t="str">
        <f>'Contacts and History'!B76</f>
        <v>Howard</v>
      </c>
      <c r="C69">
        <f>'Contacts and History'!I76</f>
        <v>596</v>
      </c>
    </row>
    <row r="70" spans="1:3" x14ac:dyDescent="0.2">
      <c r="A70" t="str">
        <f>'Contacts and History'!A77</f>
        <v>Downey</v>
      </c>
      <c r="B70" t="str">
        <f>'Contacts and History'!B77</f>
        <v>Dan</v>
      </c>
      <c r="C70">
        <f>'Contacts and History'!I77</f>
        <v>570</v>
      </c>
    </row>
    <row r="71" spans="1:3" x14ac:dyDescent="0.2">
      <c r="A71" t="str">
        <f>'Contacts and History'!A78</f>
        <v>Downey</v>
      </c>
      <c r="B71" t="str">
        <f>'Contacts and History'!B78</f>
        <v>Steve</v>
      </c>
      <c r="C71">
        <f>'Contacts and History'!I78</f>
        <v>564</v>
      </c>
    </row>
    <row r="72" spans="1:3" x14ac:dyDescent="0.2">
      <c r="A72" t="str">
        <f>'Contacts and History'!A79</f>
        <v>Downs</v>
      </c>
      <c r="B72" t="str">
        <f>'Contacts and History'!B79</f>
        <v>Keith</v>
      </c>
      <c r="C72">
        <f>'Contacts and History'!I79</f>
        <v>643</v>
      </c>
    </row>
    <row r="73" spans="1:3" x14ac:dyDescent="0.2">
      <c r="A73" t="str">
        <f>'Contacts and History'!A80</f>
        <v>Edman</v>
      </c>
      <c r="B73" t="str">
        <f>'Contacts and History'!B80</f>
        <v>Jeff</v>
      </c>
      <c r="C73">
        <f>'Contacts and History'!I80</f>
        <v>597</v>
      </c>
    </row>
    <row r="74" spans="1:3" x14ac:dyDescent="0.2">
      <c r="A74" t="str">
        <f>'Contacts and History'!A81</f>
        <v>Esmeyer</v>
      </c>
      <c r="B74" t="str">
        <f>'Contacts and History'!B81</f>
        <v>John</v>
      </c>
      <c r="C74">
        <f>'Contacts and History'!I81</f>
        <v>700</v>
      </c>
    </row>
    <row r="75" spans="1:3" x14ac:dyDescent="0.2">
      <c r="A75" t="str">
        <f>'Contacts and History'!A82</f>
        <v>Ereso</v>
      </c>
      <c r="B75" t="str">
        <f>'Contacts and History'!B82</f>
        <v>Maryanne</v>
      </c>
      <c r="C75">
        <f>'Contacts and History'!I82</f>
        <v>427</v>
      </c>
    </row>
    <row r="76" spans="1:3" x14ac:dyDescent="0.2">
      <c r="A76" t="str">
        <f>'Contacts and History'!A83</f>
        <v>Espinoza</v>
      </c>
      <c r="B76" t="str">
        <f>'Contacts and History'!B83</f>
        <v>David</v>
      </c>
      <c r="C76">
        <f>'Contacts and History'!I83</f>
        <v>597</v>
      </c>
    </row>
    <row r="77" spans="1:3" x14ac:dyDescent="0.2">
      <c r="A77" t="str">
        <f>'Contacts and History'!A84</f>
        <v>Evans</v>
      </c>
      <c r="B77" t="str">
        <f>'Contacts and History'!B84</f>
        <v>Corey</v>
      </c>
      <c r="C77">
        <f>'Contacts and History'!I84</f>
        <v>560</v>
      </c>
    </row>
    <row r="78" spans="1:3" x14ac:dyDescent="0.2">
      <c r="A78" t="str">
        <f>'Contacts and History'!A85</f>
        <v>Feldman</v>
      </c>
      <c r="B78" t="str">
        <f>'Contacts and History'!B85</f>
        <v>David</v>
      </c>
      <c r="C78">
        <f>'Contacts and History'!I85</f>
        <v>609</v>
      </c>
    </row>
    <row r="79" spans="1:3" x14ac:dyDescent="0.2">
      <c r="A79" t="str">
        <f>'Contacts and History'!A86</f>
        <v>Feller</v>
      </c>
      <c r="B79" t="str">
        <f>'Contacts and History'!B86</f>
        <v>Mike</v>
      </c>
      <c r="C79">
        <f>'Contacts and History'!I86</f>
        <v>550</v>
      </c>
    </row>
    <row r="80" spans="1:3" x14ac:dyDescent="0.2">
      <c r="A80" t="str">
        <f>'Contacts and History'!A87</f>
        <v>Fisher</v>
      </c>
      <c r="B80" t="str">
        <f>'Contacts and History'!B87</f>
        <v>Mike</v>
      </c>
      <c r="C80">
        <f>'Contacts and History'!I87</f>
        <v>640</v>
      </c>
    </row>
    <row r="81" spans="1:3" x14ac:dyDescent="0.2">
      <c r="A81" t="str">
        <f>'Contacts and History'!A88</f>
        <v>Flowers</v>
      </c>
      <c r="B81" t="str">
        <f>'Contacts and History'!B88</f>
        <v>Chris</v>
      </c>
      <c r="C81">
        <f>'Contacts and History'!I88</f>
        <v>551</v>
      </c>
    </row>
    <row r="82" spans="1:3" x14ac:dyDescent="0.2">
      <c r="A82" t="str">
        <f>'Contacts and History'!A89</f>
        <v>Forer</v>
      </c>
      <c r="B82" t="str">
        <f>'Contacts and History'!B89</f>
        <v>Dave</v>
      </c>
      <c r="C82">
        <f>'Contacts and History'!I89</f>
        <v>560</v>
      </c>
    </row>
    <row r="83" spans="1:3" x14ac:dyDescent="0.2">
      <c r="A83" t="str">
        <f>'Contacts and History'!A90</f>
        <v>Foster</v>
      </c>
      <c r="B83" t="str">
        <f>'Contacts and History'!B90</f>
        <v>Michele</v>
      </c>
      <c r="C83">
        <f>'Contacts and History'!I90</f>
        <v>560</v>
      </c>
    </row>
    <row r="84" spans="1:3" x14ac:dyDescent="0.2">
      <c r="A84" t="str">
        <f>'Contacts and History'!A91</f>
        <v>Fraguglia</v>
      </c>
      <c r="B84" t="str">
        <f>'Contacts and History'!B91</f>
        <v>Dave</v>
      </c>
      <c r="C84">
        <f>'Contacts and History'!I91</f>
        <v>538</v>
      </c>
    </row>
    <row r="85" spans="1:3" x14ac:dyDescent="0.2">
      <c r="A85" t="str">
        <f>'Contacts and History'!A93</f>
        <v>Fullerton</v>
      </c>
      <c r="B85" t="str">
        <f>'Contacts and History'!B93</f>
        <v>Tamie</v>
      </c>
      <c r="C85">
        <f>'Contacts and History'!I93</f>
        <v>524</v>
      </c>
    </row>
    <row r="86" spans="1:3" x14ac:dyDescent="0.2">
      <c r="A86" t="str">
        <f>'Contacts and History'!A94</f>
        <v>Garman</v>
      </c>
      <c r="B86" t="str">
        <f>'Contacts and History'!B94</f>
        <v>Dale</v>
      </c>
      <c r="C86">
        <f>'Contacts and History'!I94</f>
        <v>712</v>
      </c>
    </row>
    <row r="87" spans="1:3" x14ac:dyDescent="0.2">
      <c r="A87" t="str">
        <f>'Contacts and History'!A95</f>
        <v>Garton</v>
      </c>
      <c r="B87" t="str">
        <f>'Contacts and History'!B95</f>
        <v>Randy R.</v>
      </c>
      <c r="C87">
        <f>'Contacts and History'!I95</f>
        <v>600</v>
      </c>
    </row>
    <row r="88" spans="1:3" x14ac:dyDescent="0.2">
      <c r="A88" t="str">
        <f>'Contacts and History'!A96</f>
        <v>Gaudin</v>
      </c>
      <c r="B88" t="str">
        <f>'Contacts and History'!B96</f>
        <v>John</v>
      </c>
      <c r="C88">
        <f>'Contacts and History'!I96</f>
        <v>552</v>
      </c>
    </row>
    <row r="89" spans="1:3" x14ac:dyDescent="0.2">
      <c r="A89" t="str">
        <f>'Contacts and History'!A97</f>
        <v>Geidmanis</v>
      </c>
      <c r="B89" t="str">
        <f>'Contacts and History'!B97</f>
        <v>Dainis</v>
      </c>
      <c r="C89">
        <f>'Contacts and History'!I97</f>
        <v>573</v>
      </c>
    </row>
    <row r="90" spans="1:3" x14ac:dyDescent="0.2">
      <c r="A90" t="str">
        <f>'Contacts and History'!A98</f>
        <v>Gerkey</v>
      </c>
      <c r="B90" t="str">
        <f>'Contacts and History'!B98</f>
        <v>Brian</v>
      </c>
      <c r="C90">
        <f>'Contacts and History'!I98</f>
        <v>530</v>
      </c>
    </row>
    <row r="91" spans="1:3" x14ac:dyDescent="0.2">
      <c r="A91" t="str">
        <f>'Contacts and History'!A99</f>
        <v>Gilbert</v>
      </c>
      <c r="B91" t="str">
        <f>'Contacts and History'!B99</f>
        <v>Jesse</v>
      </c>
      <c r="C91">
        <f>'Contacts and History'!I99</f>
        <v>690</v>
      </c>
    </row>
    <row r="92" spans="1:3" x14ac:dyDescent="0.2">
      <c r="A92" t="str">
        <f>'Contacts and History'!A100</f>
        <v>Gilbert</v>
      </c>
      <c r="B92" t="str">
        <f>'Contacts and History'!B100</f>
        <v>Marvin</v>
      </c>
      <c r="C92">
        <f>'Contacts and History'!I100</f>
        <v>568</v>
      </c>
    </row>
    <row r="93" spans="1:3" x14ac:dyDescent="0.2">
      <c r="A93" t="str">
        <f>'Contacts and History'!A101</f>
        <v>Ginsburg</v>
      </c>
      <c r="B93" t="str">
        <f>'Contacts and History'!B101</f>
        <v>Bill</v>
      </c>
      <c r="C93">
        <f>'Contacts and History'!I101</f>
        <v>700</v>
      </c>
    </row>
    <row r="94" spans="1:3" x14ac:dyDescent="0.2">
      <c r="A94" t="str">
        <f>'Contacts and History'!A102</f>
        <v>Godwin</v>
      </c>
      <c r="B94" t="str">
        <f>'Contacts and History'!B102</f>
        <v>Steven</v>
      </c>
      <c r="C94">
        <f>'Contacts and History'!I102</f>
        <v>598</v>
      </c>
    </row>
    <row r="95" spans="1:3" x14ac:dyDescent="0.2">
      <c r="A95" t="str">
        <f>'Contacts and History'!A103</f>
        <v>Gonzales</v>
      </c>
      <c r="B95" t="str">
        <f>'Contacts and History'!B103</f>
        <v>Dan</v>
      </c>
      <c r="C95">
        <f>'Contacts and History'!I103</f>
        <v>553</v>
      </c>
    </row>
    <row r="96" spans="1:3" x14ac:dyDescent="0.2">
      <c r="A96" t="str">
        <f>'Contacts and History'!A104</f>
        <v>Goodrich</v>
      </c>
      <c r="B96" t="str">
        <f>'Contacts and History'!B104</f>
        <v>Calvin</v>
      </c>
      <c r="C96">
        <f>'Contacts and History'!I104</f>
        <v>598</v>
      </c>
    </row>
    <row r="97" spans="1:3" x14ac:dyDescent="0.2">
      <c r="A97" t="str">
        <f>'Contacts and History'!A105</f>
        <v>Guilford</v>
      </c>
      <c r="B97" t="str">
        <f>'Contacts and History'!B105</f>
        <v>James</v>
      </c>
      <c r="C97">
        <f>'Contacts and History'!I105</f>
        <v>625</v>
      </c>
    </row>
    <row r="98" spans="1:3" x14ac:dyDescent="0.2">
      <c r="A98" t="str">
        <f>'Contacts and History'!A106</f>
        <v>Gustafson</v>
      </c>
      <c r="B98" t="str">
        <f>'Contacts and History'!B106</f>
        <v>Ben</v>
      </c>
      <c r="C98">
        <f>'Contacts and History'!I106</f>
        <v>636</v>
      </c>
    </row>
    <row r="99" spans="1:3" x14ac:dyDescent="0.2">
      <c r="A99" t="str">
        <f>'Contacts and History'!A107</f>
        <v>Hagen</v>
      </c>
      <c r="B99" t="str">
        <f>'Contacts and History'!B107</f>
        <v>Bob</v>
      </c>
      <c r="C99">
        <f>'Contacts and History'!I107</f>
        <v>659</v>
      </c>
    </row>
    <row r="100" spans="1:3" x14ac:dyDescent="0.2">
      <c r="A100" t="str">
        <f>'Contacts and History'!A108</f>
        <v>HamiltonB</v>
      </c>
      <c r="B100" t="str">
        <f>'Contacts and History'!B108</f>
        <v>Bob</v>
      </c>
      <c r="C100">
        <f>'Contacts and History'!I108</f>
        <v>657</v>
      </c>
    </row>
    <row r="101" spans="1:3" x14ac:dyDescent="0.2">
      <c r="A101" t="str">
        <f>'Contacts and History'!A109</f>
        <v>HamiltonT</v>
      </c>
      <c r="B101" t="str">
        <f>'Contacts and History'!B109</f>
        <v>Terri</v>
      </c>
      <c r="C101">
        <f>'Contacts and History'!I109</f>
        <v>605</v>
      </c>
    </row>
    <row r="102" spans="1:3" x14ac:dyDescent="0.2">
      <c r="A102" t="str">
        <f>'Contacts and History'!A110</f>
        <v>Harada</v>
      </c>
      <c r="B102" t="str">
        <f>'Contacts and History'!B110</f>
        <v>Eric</v>
      </c>
      <c r="C102">
        <f>'Contacts and History'!I110</f>
        <v>764</v>
      </c>
    </row>
    <row r="103" spans="1:3" x14ac:dyDescent="0.2">
      <c r="A103" t="str">
        <f>'Contacts and History'!A111</f>
        <v>Hardage</v>
      </c>
      <c r="B103" t="str">
        <f>'Contacts and History'!B111</f>
        <v>Jerry</v>
      </c>
      <c r="C103">
        <f>'Contacts and History'!I111</f>
        <v>585</v>
      </c>
    </row>
    <row r="104" spans="1:3" x14ac:dyDescent="0.2">
      <c r="A104" t="str">
        <f>'Contacts and History'!A112</f>
        <v>Harley</v>
      </c>
      <c r="B104" t="str">
        <f>'Contacts and History'!B112</f>
        <v>Pete</v>
      </c>
      <c r="C104">
        <f>'Contacts and History'!I112</f>
        <v>637</v>
      </c>
    </row>
    <row r="105" spans="1:3" x14ac:dyDescent="0.2">
      <c r="A105" t="str">
        <f>'Contacts and History'!A113</f>
        <v>Harrouff</v>
      </c>
      <c r="B105" t="str">
        <f>'Contacts and History'!B113</f>
        <v>Greg</v>
      </c>
      <c r="C105">
        <f>'Contacts and History'!I113</f>
        <v>547</v>
      </c>
    </row>
    <row r="106" spans="1:3" x14ac:dyDescent="0.2">
      <c r="A106" t="str">
        <f>'Contacts and History'!A114</f>
        <v>Helms</v>
      </c>
      <c r="B106" t="str">
        <f>'Contacts and History'!B114</f>
        <v>Tim</v>
      </c>
      <c r="C106">
        <f>'Contacts and History'!I114</f>
        <v>584</v>
      </c>
    </row>
    <row r="107" spans="1:3" x14ac:dyDescent="0.2">
      <c r="A107" t="str">
        <f>'Contacts and History'!A115</f>
        <v>Hennington</v>
      </c>
      <c r="B107" t="str">
        <f>'Contacts and History'!B115</f>
        <v>Kaylan</v>
      </c>
      <c r="C107">
        <f>'Contacts and History'!I115</f>
        <v>0</v>
      </c>
    </row>
    <row r="108" spans="1:3" x14ac:dyDescent="0.2">
      <c r="A108" t="str">
        <f>'Contacts and History'!A116</f>
        <v>Hinds</v>
      </c>
      <c r="B108" t="str">
        <f>'Contacts and History'!B116</f>
        <v>Lynda</v>
      </c>
      <c r="C108">
        <f>'Contacts and History'!I116</f>
        <v>565</v>
      </c>
    </row>
    <row r="109" spans="1:3" x14ac:dyDescent="0.2">
      <c r="A109" t="str">
        <f>'Contacts and History'!A117</f>
        <v>Hinnant</v>
      </c>
      <c r="B109" t="str">
        <f>'Contacts and History'!B117</f>
        <v>Jesse</v>
      </c>
      <c r="C109">
        <f>'Contacts and History'!I117</f>
        <v>587</v>
      </c>
    </row>
    <row r="110" spans="1:3" x14ac:dyDescent="0.2">
      <c r="A110" t="str">
        <f>'Contacts and History'!A118</f>
        <v>Hinnawi</v>
      </c>
      <c r="B110" t="str">
        <f>'Contacts and History'!B118</f>
        <v>Jesse</v>
      </c>
      <c r="C110">
        <f>'Contacts and History'!I118</f>
        <v>553</v>
      </c>
    </row>
    <row r="111" spans="1:3" x14ac:dyDescent="0.2">
      <c r="A111" t="str">
        <f>'Contacts and History'!A119</f>
        <v>Hodgson</v>
      </c>
      <c r="B111" t="str">
        <f>'Contacts and History'!B119</f>
        <v>Simon</v>
      </c>
      <c r="C111">
        <f>'Contacts and History'!I119</f>
        <v>578</v>
      </c>
    </row>
    <row r="112" spans="1:3" x14ac:dyDescent="0.2">
      <c r="A112" t="str">
        <f>'Contacts and History'!A120</f>
        <v>Hong</v>
      </c>
      <c r="B112" t="str">
        <f>'Contacts and History'!B120</f>
        <v>Vincent</v>
      </c>
      <c r="C112">
        <f>'Contacts and History'!I120</f>
        <v>517</v>
      </c>
    </row>
    <row r="113" spans="1:3" x14ac:dyDescent="0.2">
      <c r="A113" t="str">
        <f>'Contacts and History'!A121</f>
        <v>Hoke</v>
      </c>
      <c r="B113" t="str">
        <f>'Contacts and History'!B121</f>
        <v>Rackham</v>
      </c>
      <c r="C113">
        <f>'Contacts and History'!I121</f>
        <v>607</v>
      </c>
    </row>
    <row r="114" spans="1:3" x14ac:dyDescent="0.2">
      <c r="A114" t="str">
        <f>'Contacts and History'!A122</f>
        <v>Hollerup</v>
      </c>
      <c r="B114" t="str">
        <f>'Contacts and History'!B122</f>
        <v>Jeff</v>
      </c>
      <c r="C114">
        <f>'Contacts and History'!I122</f>
        <v>538</v>
      </c>
    </row>
    <row r="115" spans="1:3" x14ac:dyDescent="0.2">
      <c r="A115" t="str">
        <f>'Contacts and History'!A123</f>
        <v>Horton</v>
      </c>
      <c r="B115" t="str">
        <f>'Contacts and History'!B123</f>
        <v>Pete</v>
      </c>
      <c r="C115">
        <f>'Contacts and History'!I123</f>
        <v>701</v>
      </c>
    </row>
    <row r="116" spans="1:3" x14ac:dyDescent="0.2">
      <c r="A116" t="str">
        <f>'Contacts and History'!A124</f>
        <v>Hoskavec</v>
      </c>
      <c r="B116" t="str">
        <f>'Contacts and History'!B124</f>
        <v>Nick</v>
      </c>
      <c r="C116">
        <f>'Contacts and History'!I124</f>
        <v>554</v>
      </c>
    </row>
    <row r="117" spans="1:3" x14ac:dyDescent="0.2">
      <c r="A117" t="str">
        <f>'Contacts and History'!A125</f>
        <v>Howard</v>
      </c>
      <c r="B117" t="str">
        <f>'Contacts and History'!B125</f>
        <v>Ellie</v>
      </c>
      <c r="C117">
        <f>'Contacts and History'!I125</f>
        <v>0</v>
      </c>
    </row>
    <row r="118" spans="1:3" x14ac:dyDescent="0.2">
      <c r="A118" t="str">
        <f>'Contacts and History'!A126</f>
        <v>Hughey</v>
      </c>
      <c r="B118" t="str">
        <f>'Contacts and History'!B126</f>
        <v>Nick</v>
      </c>
      <c r="C118">
        <f>'Contacts and History'!I126</f>
        <v>700</v>
      </c>
    </row>
    <row r="119" spans="1:3" x14ac:dyDescent="0.2">
      <c r="A119" t="str">
        <f>'Contacts and History'!A127</f>
        <v>Itow</v>
      </c>
      <c r="B119" t="str">
        <f>'Contacts and History'!B127</f>
        <v>Chet</v>
      </c>
      <c r="C119">
        <f>'Contacts and History'!I127</f>
        <v>702</v>
      </c>
    </row>
    <row r="120" spans="1:3" x14ac:dyDescent="0.2">
      <c r="A120" t="str">
        <f>'Contacts and History'!A128</f>
        <v>James</v>
      </c>
      <c r="B120" t="str">
        <f>'Contacts and History'!B128</f>
        <v>David</v>
      </c>
      <c r="C120">
        <f>'Contacts and History'!I128</f>
        <v>704</v>
      </c>
    </row>
    <row r="121" spans="1:3" x14ac:dyDescent="0.2">
      <c r="A121" t="str">
        <f>'Contacts and History'!A129</f>
        <v>Jayakumar</v>
      </c>
      <c r="B121" t="str">
        <f>'Contacts and History'!B129</f>
        <v>Nandu</v>
      </c>
      <c r="C121">
        <f>'Contacts and History'!I129</f>
        <v>601</v>
      </c>
    </row>
    <row r="122" spans="1:3" x14ac:dyDescent="0.2">
      <c r="A122" t="str">
        <f>'Contacts and History'!A130</f>
        <v>Jensen</v>
      </c>
      <c r="B122" t="str">
        <f>'Contacts and History'!B130</f>
        <v>Rob</v>
      </c>
      <c r="C122">
        <f>'Contacts and History'!I130</f>
        <v>680</v>
      </c>
    </row>
    <row r="123" spans="1:3" x14ac:dyDescent="0.2">
      <c r="A123" t="str">
        <f>'Contacts and History'!A131</f>
        <v>Jewett</v>
      </c>
      <c r="B123" t="str">
        <f>'Contacts and History'!B131</f>
        <v>Bob</v>
      </c>
      <c r="C123">
        <f>'Contacts and History'!I131</f>
        <v>772</v>
      </c>
    </row>
    <row r="124" spans="1:3" x14ac:dyDescent="0.2">
      <c r="A124" t="str">
        <f>'Contacts and History'!A132</f>
        <v>Johnson</v>
      </c>
      <c r="B124" t="str">
        <f>'Contacts and History'!B132</f>
        <v>John</v>
      </c>
      <c r="C124">
        <f>'Contacts and History'!I132</f>
        <v>678</v>
      </c>
    </row>
    <row r="125" spans="1:3" x14ac:dyDescent="0.2">
      <c r="A125" t="str">
        <f>'Contacts and History'!A133</f>
        <v>Johnson</v>
      </c>
      <c r="B125" t="str">
        <f>'Contacts and History'!B133</f>
        <v>Richard</v>
      </c>
      <c r="C125">
        <f>'Contacts and History'!I133</f>
        <v>590</v>
      </c>
    </row>
    <row r="126" spans="1:3" x14ac:dyDescent="0.2">
      <c r="A126" t="str">
        <f>'Contacts and History'!A135</f>
        <v>Justice</v>
      </c>
      <c r="B126" t="str">
        <f>'Contacts and History'!B135</f>
        <v>Keith</v>
      </c>
      <c r="C126">
        <f>'Contacts and History'!I135</f>
        <v>590</v>
      </c>
    </row>
    <row r="127" spans="1:3" x14ac:dyDescent="0.2">
      <c r="A127" t="str">
        <f>'Contacts and History'!A136</f>
        <v>Kee</v>
      </c>
      <c r="B127" t="str">
        <f>'Contacts and History'!B136</f>
        <v>Bruce</v>
      </c>
      <c r="C127">
        <f>'Contacts and History'!I136</f>
        <v>535</v>
      </c>
    </row>
    <row r="128" spans="1:3" x14ac:dyDescent="0.2">
      <c r="A128" t="str">
        <f>'Contacts and History'!A137</f>
        <v>Khan</v>
      </c>
      <c r="B128" t="str">
        <f>'Contacts and History'!B137</f>
        <v>Mohammad</v>
      </c>
      <c r="C128">
        <f>'Contacts and History'!I137</f>
        <v>533</v>
      </c>
    </row>
    <row r="129" spans="1:3" x14ac:dyDescent="0.2">
      <c r="A129" t="str">
        <f>'Contacts and History'!A138</f>
        <v>Khan</v>
      </c>
      <c r="B129" t="str">
        <f>'Contacts and History'!B138</f>
        <v>Riaz</v>
      </c>
      <c r="C129">
        <f>'Contacts and History'!I138</f>
        <v>437</v>
      </c>
    </row>
    <row r="130" spans="1:3" x14ac:dyDescent="0.2">
      <c r="A130" t="str">
        <f>'Contacts and History'!A141</f>
        <v>King</v>
      </c>
      <c r="B130" t="str">
        <f>'Contacts and History'!B141</f>
        <v>Garreth</v>
      </c>
      <c r="C130">
        <f>'Contacts and History'!I141</f>
        <v>623</v>
      </c>
    </row>
    <row r="131" spans="1:3" x14ac:dyDescent="0.2">
      <c r="A131" t="str">
        <f>'Contacts and History'!A142</f>
        <v>King</v>
      </c>
      <c r="B131" t="str">
        <f>'Contacts and History'!B142</f>
        <v>Hayden</v>
      </c>
      <c r="C131">
        <f>'Contacts and History'!I142</f>
        <v>550</v>
      </c>
    </row>
    <row r="132" spans="1:3" x14ac:dyDescent="0.2">
      <c r="A132" t="str">
        <f>'Contacts and History'!A143</f>
        <v>Klein</v>
      </c>
      <c r="B132" t="str">
        <f>'Contacts and History'!B143</f>
        <v>Ben</v>
      </c>
      <c r="C132">
        <f>'Contacts and History'!I143</f>
        <v>531</v>
      </c>
    </row>
    <row r="133" spans="1:3" x14ac:dyDescent="0.2">
      <c r="A133" t="str">
        <f>'Contacts and History'!A145</f>
        <v>Kolhe</v>
      </c>
      <c r="B133" t="str">
        <f>'Contacts and History'!B145</f>
        <v>Ashwin</v>
      </c>
      <c r="C133">
        <f>'Contacts and History'!I145</f>
        <v>703</v>
      </c>
    </row>
    <row r="134" spans="1:3" x14ac:dyDescent="0.2">
      <c r="A134" t="str">
        <f>'Contacts and History'!A146</f>
        <v>Koltun</v>
      </c>
      <c r="B134" t="str">
        <f>'Contacts and History'!B146</f>
        <v>Mark</v>
      </c>
      <c r="C134">
        <f>'Contacts and History'!I146</f>
        <v>645</v>
      </c>
    </row>
    <row r="135" spans="1:3" x14ac:dyDescent="0.2">
      <c r="A135" t="str">
        <f>'Contacts and History'!A147</f>
        <v>Kotnana</v>
      </c>
      <c r="B135" t="str">
        <f>'Contacts and History'!B147</f>
        <v>Krishna</v>
      </c>
      <c r="C135">
        <f>'Contacts and History'!I147</f>
        <v>619</v>
      </c>
    </row>
    <row r="136" spans="1:3" x14ac:dyDescent="0.2">
      <c r="A136" t="str">
        <f>'Contacts and History'!A148</f>
        <v>Kraljevic</v>
      </c>
      <c r="B136" t="str">
        <f>'Contacts and History'!B148</f>
        <v>Tom</v>
      </c>
      <c r="C136">
        <f>'Contacts and History'!I148</f>
        <v>553</v>
      </c>
    </row>
    <row r="137" spans="1:3" x14ac:dyDescent="0.2">
      <c r="A137" t="str">
        <f>'Contacts and History'!A149</f>
        <v>Krengel</v>
      </c>
      <c r="B137" t="str">
        <f>'Contacts and History'!B149</f>
        <v>Tom</v>
      </c>
      <c r="C137">
        <f>'Contacts and History'!I149</f>
        <v>489</v>
      </c>
    </row>
    <row r="138" spans="1:3" x14ac:dyDescent="0.2">
      <c r="A138" t="str">
        <f>'Contacts and History'!A150</f>
        <v>Kuerner</v>
      </c>
      <c r="B138" t="str">
        <f>'Contacts and History'!B150</f>
        <v>Ernie</v>
      </c>
      <c r="C138">
        <f>'Contacts and History'!I150</f>
        <v>594</v>
      </c>
    </row>
    <row r="139" spans="1:3" x14ac:dyDescent="0.2">
      <c r="A139" t="str">
        <f>'Contacts and History'!A151</f>
        <v>Kumar</v>
      </c>
      <c r="B139" t="str">
        <f>'Contacts and History'!B151</f>
        <v>Praveen</v>
      </c>
      <c r="C139">
        <f>'Contacts and History'!I151</f>
        <v>531</v>
      </c>
    </row>
    <row r="140" spans="1:3" x14ac:dyDescent="0.2">
      <c r="A140" t="str">
        <f>'Contacts and History'!A152</f>
        <v>Kumar</v>
      </c>
      <c r="B140" t="str">
        <f>'Contacts and History'!B152</f>
        <v>Kumar</v>
      </c>
      <c r="C140">
        <f>'Contacts and History'!I152</f>
        <v>584</v>
      </c>
    </row>
    <row r="141" spans="1:3" x14ac:dyDescent="0.2">
      <c r="A141" t="str">
        <f>'Contacts and History'!A153</f>
        <v>Kurasaki</v>
      </c>
      <c r="B141" t="str">
        <f>'Contacts and History'!B153</f>
        <v>Howard</v>
      </c>
      <c r="C141">
        <f>'Contacts and History'!I153</f>
        <v>633</v>
      </c>
    </row>
    <row r="142" spans="1:3" x14ac:dyDescent="0.2">
      <c r="A142" t="str">
        <f>'Contacts and History'!A154</f>
        <v>Lacanlale</v>
      </c>
      <c r="B142" t="str">
        <f>'Contacts and History'!B154</f>
        <v>John</v>
      </c>
      <c r="C142">
        <f>'Contacts and History'!I154</f>
        <v>660</v>
      </c>
    </row>
    <row r="143" spans="1:3" x14ac:dyDescent="0.2">
      <c r="A143" t="str">
        <f>'Contacts and History'!A155</f>
        <v>Lafferty</v>
      </c>
      <c r="B143" t="str">
        <f>'Contacts and History'!B155</f>
        <v>Kathy</v>
      </c>
      <c r="C143">
        <f>'Contacts and History'!I155</f>
        <v>483</v>
      </c>
    </row>
    <row r="144" spans="1:3" x14ac:dyDescent="0.2">
      <c r="A144" t="str">
        <f>'Contacts and History'!A156</f>
        <v>Lagore</v>
      </c>
      <c r="B144" t="str">
        <f>'Contacts and History'!B156</f>
        <v>Jason</v>
      </c>
      <c r="C144">
        <f>'Contacts and History'!I156</f>
        <v>623</v>
      </c>
    </row>
    <row r="145" spans="1:3" x14ac:dyDescent="0.2">
      <c r="A145" t="str">
        <f>'Contacts and History'!A157</f>
        <v>Lamb</v>
      </c>
      <c r="B145" t="str">
        <f>'Contacts and History'!B157</f>
        <v>Glenn</v>
      </c>
      <c r="C145">
        <f>'Contacts and History'!I157</f>
        <v>618</v>
      </c>
    </row>
    <row r="146" spans="1:3" x14ac:dyDescent="0.2">
      <c r="A146" t="str">
        <f>'Contacts and History'!A158</f>
        <v>Lange</v>
      </c>
      <c r="B146" t="str">
        <f>'Contacts and History'!B158</f>
        <v>Rick</v>
      </c>
      <c r="C146">
        <f>'Contacts and History'!I158</f>
        <v>0</v>
      </c>
    </row>
    <row r="147" spans="1:3" x14ac:dyDescent="0.2">
      <c r="A147" t="str">
        <f>'Contacts and History'!A159</f>
        <v>Laverone</v>
      </c>
      <c r="B147" t="str">
        <f>'Contacts and History'!B159</f>
        <v>Craig</v>
      </c>
      <c r="C147">
        <f>'Contacts and History'!I159</f>
        <v>547</v>
      </c>
    </row>
    <row r="148" spans="1:3" x14ac:dyDescent="0.2">
      <c r="A148" t="str">
        <f>'Contacts and History'!A160</f>
        <v>Lavie</v>
      </c>
      <c r="B148" t="str">
        <f>'Contacts and History'!B160</f>
        <v>Sam</v>
      </c>
      <c r="C148">
        <f>'Contacts and History'!I160</f>
        <v>617</v>
      </c>
    </row>
    <row r="149" spans="1:3" x14ac:dyDescent="0.2">
      <c r="A149" t="str">
        <f>'Contacts and History'!A161</f>
        <v>Lea</v>
      </c>
      <c r="B149" t="str">
        <f>'Contacts and History'!B161</f>
        <v>Jeff</v>
      </c>
      <c r="C149">
        <f>'Contacts and History'!I161</f>
        <v>636</v>
      </c>
    </row>
    <row r="150" spans="1:3" x14ac:dyDescent="0.2">
      <c r="A150" t="str">
        <f>'Contacts and History'!A162</f>
        <v>Lee</v>
      </c>
      <c r="B150" t="str">
        <f>'Contacts and History'!B162</f>
        <v>James</v>
      </c>
      <c r="C150">
        <f>'Contacts and History'!I162</f>
        <v>518</v>
      </c>
    </row>
    <row r="151" spans="1:3" x14ac:dyDescent="0.2">
      <c r="A151" t="str">
        <f>'Contacts and History'!A163</f>
        <v>Lee</v>
      </c>
      <c r="B151" t="str">
        <f>'Contacts and History'!B163</f>
        <v>Ivan</v>
      </c>
      <c r="C151">
        <f>'Contacts and History'!I163</f>
        <v>598</v>
      </c>
    </row>
    <row r="152" spans="1:3" x14ac:dyDescent="0.2">
      <c r="A152" t="str">
        <f>'Contacts and History'!A164</f>
        <v>Lencioni</v>
      </c>
      <c r="B152" t="str">
        <f>'Contacts and History'!B164</f>
        <v>Mike</v>
      </c>
      <c r="C152">
        <f>'Contacts and History'!I164</f>
        <v>650</v>
      </c>
    </row>
    <row r="153" spans="1:3" x14ac:dyDescent="0.2">
      <c r="A153" t="str">
        <f>'Contacts and History'!A165</f>
        <v>Leo</v>
      </c>
      <c r="B153" t="str">
        <f>'Contacts and History'!B165</f>
        <v>Jerry</v>
      </c>
      <c r="C153">
        <f>'Contacts and History'!I165</f>
        <v>634</v>
      </c>
    </row>
    <row r="154" spans="1:3" x14ac:dyDescent="0.2">
      <c r="A154" t="str">
        <f>'Contacts and History'!A166</f>
        <v>Leung</v>
      </c>
      <c r="B154" t="str">
        <f>'Contacts and History'!B166</f>
        <v>Tim</v>
      </c>
      <c r="C154">
        <f>'Contacts and History'!I166</f>
        <v>553</v>
      </c>
    </row>
    <row r="155" spans="1:3" x14ac:dyDescent="0.2">
      <c r="A155" t="str">
        <f>'Contacts and History'!A167</f>
        <v>Levy</v>
      </c>
      <c r="B155" t="str">
        <f>'Contacts and History'!B167</f>
        <v>Brian</v>
      </c>
      <c r="C155">
        <f>'Contacts and History'!I167</f>
        <v>570</v>
      </c>
    </row>
    <row r="156" spans="1:3" x14ac:dyDescent="0.2">
      <c r="A156" t="str">
        <f>'Contacts and History'!A168</f>
        <v>Lewis</v>
      </c>
      <c r="B156" t="str">
        <f>'Contacts and History'!B168</f>
        <v>Dave</v>
      </c>
      <c r="C156">
        <f>'Contacts and History'!I168</f>
        <v>654</v>
      </c>
    </row>
    <row r="157" spans="1:3" x14ac:dyDescent="0.2">
      <c r="A157" t="str">
        <f>'Contacts and History'!A170</f>
        <v>Lily</v>
      </c>
      <c r="B157" t="str">
        <f>'Contacts and History'!B170</f>
        <v>Ryan</v>
      </c>
      <c r="C157">
        <f>'Contacts and History'!I170</f>
        <v>557</v>
      </c>
    </row>
    <row r="158" spans="1:3" x14ac:dyDescent="0.2">
      <c r="A158" t="str">
        <f>'Contacts and History'!A171</f>
        <v>Lioe</v>
      </c>
      <c r="B158" t="str">
        <f>'Contacts and History'!B171</f>
        <v>Wembly</v>
      </c>
      <c r="C158">
        <f>'Contacts and History'!I171</f>
        <v>624</v>
      </c>
    </row>
    <row r="159" spans="1:3" x14ac:dyDescent="0.2">
      <c r="A159" t="str">
        <f>'Contacts and History'!A172</f>
        <v>Lodge</v>
      </c>
      <c r="B159" t="str">
        <f>'Contacts and History'!B172</f>
        <v>Aaron</v>
      </c>
      <c r="C159">
        <f>'Contacts and History'!I172</f>
        <v>715</v>
      </c>
    </row>
    <row r="160" spans="1:3" x14ac:dyDescent="0.2">
      <c r="A160" t="str">
        <f>'Contacts and History'!A173</f>
        <v>Ludlow</v>
      </c>
      <c r="B160" t="str">
        <f>'Contacts and History'!B173</f>
        <v>Roger</v>
      </c>
      <c r="C160">
        <f>'Contacts and History'!I173</f>
        <v>537</v>
      </c>
    </row>
    <row r="161" spans="1:3" x14ac:dyDescent="0.2">
      <c r="A161" t="str">
        <f>'Contacts and History'!A174</f>
        <v>Macleod</v>
      </c>
      <c r="B161" t="str">
        <f>'Contacts and History'!B174</f>
        <v>Andrew</v>
      </c>
      <c r="C161">
        <f>'Contacts and History'!I174</f>
        <v>547</v>
      </c>
    </row>
    <row r="162" spans="1:3" x14ac:dyDescent="0.2">
      <c r="A162" t="str">
        <f>'Contacts and History'!A175</f>
        <v>Mai</v>
      </c>
      <c r="B162" t="str">
        <f>'Contacts and History'!B175</f>
        <v>Peter</v>
      </c>
      <c r="C162">
        <f>'Contacts and History'!I175</f>
        <v>584</v>
      </c>
    </row>
    <row r="163" spans="1:3" x14ac:dyDescent="0.2">
      <c r="A163" t="str">
        <f>'Contacts and History'!A176</f>
        <v>Malba</v>
      </c>
      <c r="B163" t="str">
        <f>'Contacts and History'!B176</f>
        <v>Vince</v>
      </c>
      <c r="C163">
        <f>'Contacts and History'!I176</f>
        <v>701</v>
      </c>
    </row>
    <row r="164" spans="1:3" x14ac:dyDescent="0.2">
      <c r="A164" t="str">
        <f>'Contacts and History'!A177</f>
        <v>Manalang</v>
      </c>
      <c r="B164" t="str">
        <f>'Contacts and History'!B177</f>
        <v>Eugene</v>
      </c>
      <c r="C164">
        <f>'Contacts and History'!I177</f>
        <v>616</v>
      </c>
    </row>
    <row r="165" spans="1:3" x14ac:dyDescent="0.2">
      <c r="A165" t="str">
        <f>'Contacts and History'!A178</f>
        <v>Maninha</v>
      </c>
      <c r="B165" t="str">
        <f>'Contacts and History'!B178</f>
        <v>Tony</v>
      </c>
      <c r="C165">
        <f>'Contacts and History'!I178</f>
        <v>547</v>
      </c>
    </row>
    <row r="166" spans="1:3" x14ac:dyDescent="0.2">
      <c r="A166" t="str">
        <f>'Contacts and History'!A179</f>
        <v>Marciano</v>
      </c>
      <c r="B166" t="str">
        <f>'Contacts and History'!B179</f>
        <v>Cyndi</v>
      </c>
      <c r="C166">
        <f>'Contacts and History'!I179</f>
        <v>453</v>
      </c>
    </row>
    <row r="167" spans="1:3" x14ac:dyDescent="0.2">
      <c r="A167" t="str">
        <f>'Contacts and History'!A180</f>
        <v>Marianetti</v>
      </c>
      <c r="B167" t="str">
        <f>'Contacts and History'!B180</f>
        <v>Noel</v>
      </c>
      <c r="C167">
        <f>'Contacts and History'!I180</f>
        <v>606</v>
      </c>
    </row>
    <row r="168" spans="1:3" x14ac:dyDescent="0.2">
      <c r="A168" t="str">
        <f>'Contacts and History'!A181</f>
        <v>Mark</v>
      </c>
      <c r="B168" t="str">
        <f>'Contacts and History'!B181</f>
        <v>Cynthia</v>
      </c>
      <c r="C168">
        <f>'Contacts and History'!I181</f>
        <v>427</v>
      </c>
    </row>
    <row r="169" spans="1:3" x14ac:dyDescent="0.2">
      <c r="A169" t="str">
        <f>'Contacts and History'!A183</f>
        <v>Matsumoto</v>
      </c>
      <c r="B169" t="str">
        <f>'Contacts and History'!B183</f>
        <v>Jane</v>
      </c>
      <c r="C169">
        <f>'Contacts and History'!I183</f>
        <v>485</v>
      </c>
    </row>
    <row r="170" spans="1:3" x14ac:dyDescent="0.2">
      <c r="A170" t="str">
        <f>'Contacts and History'!A184</f>
        <v>Mattinger</v>
      </c>
      <c r="B170" t="str">
        <f>'Contacts and History'!B184</f>
        <v>Scott</v>
      </c>
      <c r="C170">
        <f>'Contacts and History'!I184</f>
        <v>0</v>
      </c>
    </row>
    <row r="171" spans="1:3" x14ac:dyDescent="0.2">
      <c r="A171" t="str">
        <f>'Contacts and History'!A185</f>
        <v>Mattingly</v>
      </c>
      <c r="B171" t="str">
        <f>'Contacts and History'!B185</f>
        <v>Scott</v>
      </c>
      <c r="C171">
        <f>'Contacts and History'!I185</f>
        <v>664</v>
      </c>
    </row>
    <row r="172" spans="1:3" x14ac:dyDescent="0.2">
      <c r="A172" t="str">
        <f>'Contacts and History'!A186</f>
        <v>Mattingly JR</v>
      </c>
      <c r="B172" t="str">
        <f>'Contacts and History'!B186</f>
        <v>Scotty</v>
      </c>
      <c r="C172">
        <f>'Contacts and History'!I186</f>
        <v>569</v>
      </c>
    </row>
    <row r="173" spans="1:3" x14ac:dyDescent="0.2">
      <c r="A173" t="str">
        <f>'Contacts and History'!A187</f>
        <v>McClain</v>
      </c>
      <c r="B173" t="str">
        <f>'Contacts and History'!B187</f>
        <v>Joe</v>
      </c>
      <c r="C173">
        <f>'Contacts and History'!I187</f>
        <v>541</v>
      </c>
    </row>
    <row r="174" spans="1:3" x14ac:dyDescent="0.2">
      <c r="A174" t="str">
        <f>'Contacts and History'!A188</f>
        <v>McClenahan</v>
      </c>
      <c r="B174" t="str">
        <f>'Contacts and History'!B188</f>
        <v>Brian</v>
      </c>
      <c r="C174">
        <f>'Contacts and History'!I188</f>
        <v>680</v>
      </c>
    </row>
    <row r="175" spans="1:3" x14ac:dyDescent="0.2">
      <c r="A175" t="str">
        <f>'Contacts and History'!A189</f>
        <v>McCoy</v>
      </c>
      <c r="B175" t="str">
        <f>'Contacts and History'!B189</f>
        <v>Ryan</v>
      </c>
      <c r="C175">
        <f>'Contacts and History'!I189</f>
        <v>650</v>
      </c>
    </row>
    <row r="176" spans="1:3" x14ac:dyDescent="0.2">
      <c r="A176" t="str">
        <f>'Contacts and History'!A190</f>
        <v>McCullough</v>
      </c>
      <c r="B176" t="str">
        <f>'Contacts and History'!B190</f>
        <v>Jeff</v>
      </c>
      <c r="C176">
        <f>'Contacts and History'!I190</f>
        <v>657</v>
      </c>
    </row>
    <row r="177" spans="1:3" x14ac:dyDescent="0.2">
      <c r="A177" t="str">
        <f>'Contacts and History'!A191</f>
        <v>McKnight</v>
      </c>
      <c r="B177" t="str">
        <f>'Contacts and History'!B191</f>
        <v>Don</v>
      </c>
      <c r="C177">
        <f>'Contacts and History'!I191</f>
        <v>557</v>
      </c>
    </row>
    <row r="178" spans="1:3" x14ac:dyDescent="0.2">
      <c r="A178" t="str">
        <f>'Contacts and History'!A192</f>
        <v>McMahon</v>
      </c>
      <c r="B178" t="str">
        <f>'Contacts and History'!B192</f>
        <v>Ed</v>
      </c>
      <c r="C178">
        <f>'Contacts and History'!I192</f>
        <v>531</v>
      </c>
    </row>
    <row r="179" spans="1:3" x14ac:dyDescent="0.2">
      <c r="A179" t="str">
        <f>'Contacts and History'!A195</f>
        <v>Mendez</v>
      </c>
      <c r="B179" t="str">
        <f>'Contacts and History'!B195</f>
        <v>Nick</v>
      </c>
      <c r="C179">
        <f>'Contacts and History'!I195</f>
        <v>682</v>
      </c>
    </row>
    <row r="180" spans="1:3" x14ac:dyDescent="0.2">
      <c r="A180" t="str">
        <f>'Contacts and History'!A196</f>
        <v>Menniti</v>
      </c>
      <c r="B180" t="str">
        <f>'Contacts and History'!B196</f>
        <v>Larry</v>
      </c>
      <c r="C180">
        <f>'Contacts and History'!I196</f>
        <v>580</v>
      </c>
    </row>
    <row r="181" spans="1:3" x14ac:dyDescent="0.2">
      <c r="A181" t="str">
        <f>'Contacts and History'!A197</f>
        <v>Mero</v>
      </c>
      <c r="B181" t="str">
        <f>'Contacts and History'!B197</f>
        <v>Ed</v>
      </c>
      <c r="C181">
        <f>'Contacts and History'!I197</f>
        <v>721</v>
      </c>
    </row>
    <row r="182" spans="1:3" x14ac:dyDescent="0.2">
      <c r="A182" t="str">
        <f>'Contacts and History'!A198</f>
        <v>Merrill</v>
      </c>
      <c r="B182" t="str">
        <f>'Contacts and History'!B198</f>
        <v>Kim</v>
      </c>
      <c r="C182">
        <f>'Contacts and History'!I198</f>
        <v>656</v>
      </c>
    </row>
    <row r="183" spans="1:3" x14ac:dyDescent="0.2">
      <c r="A183" t="str">
        <f>'Contacts and History'!A199</f>
        <v>Meyers</v>
      </c>
      <c r="B183" t="str">
        <f>'Contacts and History'!B199</f>
        <v>Ethen</v>
      </c>
      <c r="C183">
        <f>'Contacts and History'!I199</f>
        <v>590</v>
      </c>
    </row>
    <row r="184" spans="1:3" x14ac:dyDescent="0.2">
      <c r="A184" t="str">
        <f>'Contacts and History'!A200</f>
        <v>Mikhailov</v>
      </c>
      <c r="B184" t="str">
        <f>'Contacts and History'!B200</f>
        <v>Alex</v>
      </c>
      <c r="C184">
        <f>'Contacts and History'!I200</f>
        <v>620</v>
      </c>
    </row>
    <row r="185" spans="1:3" x14ac:dyDescent="0.2">
      <c r="A185" t="str">
        <f>'Contacts and History'!A201</f>
        <v>Miller</v>
      </c>
      <c r="B185" t="str">
        <f>'Contacts and History'!B201</f>
        <v>Jim</v>
      </c>
      <c r="C185">
        <f>'Contacts and History'!I201</f>
        <v>627</v>
      </c>
    </row>
    <row r="186" spans="1:3" x14ac:dyDescent="0.2">
      <c r="A186" t="str">
        <f>'Contacts and History'!A202</f>
        <v>Miller</v>
      </c>
      <c r="B186" t="str">
        <f>'Contacts and History'!B202</f>
        <v>Scott</v>
      </c>
      <c r="C186">
        <f>'Contacts and History'!I202</f>
        <v>645</v>
      </c>
    </row>
    <row r="187" spans="1:3" x14ac:dyDescent="0.2">
      <c r="A187" t="str">
        <f>'Contacts and History'!A203</f>
        <v>Min</v>
      </c>
      <c r="B187" t="str">
        <f>'Contacts and History'!B203</f>
        <v>Eugene</v>
      </c>
      <c r="C187">
        <f>'Contacts and History'!I203</f>
        <v>612</v>
      </c>
    </row>
    <row r="188" spans="1:3" x14ac:dyDescent="0.2">
      <c r="A188" t="str">
        <f>'Contacts and History'!A204</f>
        <v>Modine</v>
      </c>
      <c r="B188" t="str">
        <f>'Contacts and History'!B204</f>
        <v>Errol</v>
      </c>
      <c r="C188">
        <f>'Contacts and History'!I204</f>
        <v>604</v>
      </c>
    </row>
    <row r="189" spans="1:3" x14ac:dyDescent="0.2">
      <c r="A189" t="str">
        <f>'Contacts and History'!A205</f>
        <v>Montiel</v>
      </c>
      <c r="B189" t="str">
        <f>'Contacts and History'!B205</f>
        <v>Omar</v>
      </c>
      <c r="C189">
        <f>'Contacts and History'!I205</f>
        <v>496</v>
      </c>
    </row>
    <row r="190" spans="1:3" x14ac:dyDescent="0.2">
      <c r="A190" t="e">
        <f>#REF!</f>
        <v>#REF!</v>
      </c>
      <c r="B190" t="e">
        <f>#REF!</f>
        <v>#REF!</v>
      </c>
      <c r="C190" t="e">
        <f>#REF!</f>
        <v>#REF!</v>
      </c>
    </row>
    <row r="191" spans="1:3" x14ac:dyDescent="0.2">
      <c r="A191" t="str">
        <f>'Contacts and History'!A206</f>
        <v>Morin</v>
      </c>
      <c r="B191" t="str">
        <f>'Contacts and History'!B206</f>
        <v>Philippe</v>
      </c>
      <c r="C191">
        <f>'Contacts and History'!I206</f>
        <v>614</v>
      </c>
    </row>
    <row r="192" spans="1:3" x14ac:dyDescent="0.2">
      <c r="A192" t="str">
        <f>'Contacts and History'!A207</f>
        <v>Moskalik</v>
      </c>
      <c r="B192" t="str">
        <f>'Contacts and History'!B207</f>
        <v>Michelle</v>
      </c>
      <c r="C192">
        <f>'Contacts and History'!I207</f>
        <v>546</v>
      </c>
    </row>
    <row r="193" spans="1:3" x14ac:dyDescent="0.2">
      <c r="A193" t="str">
        <f>'Contacts and History'!A208</f>
        <v>Moskalik</v>
      </c>
      <c r="B193" t="str">
        <f>'Contacts and History'!B208</f>
        <v>Scott</v>
      </c>
      <c r="C193">
        <f>'Contacts and History'!I208</f>
        <v>571</v>
      </c>
    </row>
    <row r="194" spans="1:3" x14ac:dyDescent="0.2">
      <c r="A194" t="str">
        <f>'Contacts and History'!A209</f>
        <v>Mossburg</v>
      </c>
      <c r="B194" t="str">
        <f>'Contacts and History'!B209</f>
        <v>Jim</v>
      </c>
      <c r="C194">
        <f>'Contacts and History'!I209</f>
        <v>545</v>
      </c>
    </row>
    <row r="195" spans="1:3" x14ac:dyDescent="0.2">
      <c r="A195" t="str">
        <f>'Contacts and History'!A211</f>
        <v>Murphy</v>
      </c>
      <c r="B195" t="str">
        <f>'Contacts and History'!B211</f>
        <v>Dan</v>
      </c>
      <c r="C195">
        <f>'Contacts and History'!I211</f>
        <v>565</v>
      </c>
    </row>
    <row r="196" spans="1:3" x14ac:dyDescent="0.2">
      <c r="A196" t="str">
        <f>'Contacts and History'!A213</f>
        <v>Nabi</v>
      </c>
      <c r="B196" t="str">
        <f>'Contacts and History'!B213</f>
        <v>Abdul</v>
      </c>
      <c r="C196">
        <f>'Contacts and History'!I213</f>
        <v>550</v>
      </c>
    </row>
    <row r="197" spans="1:3" x14ac:dyDescent="0.2">
      <c r="A197" t="str">
        <f>'Contacts and History'!A214</f>
        <v>Nakaji</v>
      </c>
      <c r="B197" t="str">
        <f>'Contacts and History'!B214</f>
        <v>Dave</v>
      </c>
      <c r="C197">
        <f>'Contacts and History'!I214</f>
        <v>669</v>
      </c>
    </row>
    <row r="198" spans="1:3" x14ac:dyDescent="0.2">
      <c r="A198" t="str">
        <f>'Contacts and History'!A215</f>
        <v>Nakamura</v>
      </c>
      <c r="B198" t="str">
        <f>'Contacts and History'!B215</f>
        <v>Neil</v>
      </c>
      <c r="C198">
        <f>'Contacts and History'!I215</f>
        <v>0</v>
      </c>
    </row>
    <row r="199" spans="1:3" x14ac:dyDescent="0.2">
      <c r="A199" t="str">
        <f>'Contacts and History'!A216</f>
        <v>Narayanan</v>
      </c>
      <c r="B199" t="str">
        <f>'Contacts and History'!B216</f>
        <v>Dileepan</v>
      </c>
      <c r="C199">
        <f>'Contacts and History'!I216</f>
        <v>579</v>
      </c>
    </row>
    <row r="200" spans="1:3" x14ac:dyDescent="0.2">
      <c r="A200" t="str">
        <f>'Contacts and History'!A217</f>
        <v>Nasiri</v>
      </c>
      <c r="B200" t="str">
        <f>'Contacts and History'!B217</f>
        <v>Qurram</v>
      </c>
      <c r="C200">
        <f>'Contacts and History'!I217</f>
        <v>683</v>
      </c>
    </row>
    <row r="201" spans="1:3" x14ac:dyDescent="0.2">
      <c r="A201" t="str">
        <f>'Contacts and History'!A218</f>
        <v>Neiss</v>
      </c>
      <c r="B201" t="str">
        <f>'Contacts and History'!B218</f>
        <v>Jeff</v>
      </c>
      <c r="C201">
        <f>'Contacts and History'!I218</f>
        <v>660</v>
      </c>
    </row>
    <row r="202" spans="1:3" x14ac:dyDescent="0.2">
      <c r="A202" t="str">
        <f>'Contacts and History'!A219</f>
        <v>Neves</v>
      </c>
      <c r="B202" t="str">
        <f>'Contacts and History'!B219</f>
        <v>Ed</v>
      </c>
      <c r="C202">
        <f>'Contacts and History'!I219</f>
        <v>654</v>
      </c>
    </row>
    <row r="203" spans="1:3" x14ac:dyDescent="0.2">
      <c r="A203" t="str">
        <f>'Contacts and History'!A220</f>
        <v>Newman</v>
      </c>
      <c r="B203" t="str">
        <f>'Contacts and History'!B220</f>
        <v>Joe</v>
      </c>
      <c r="C203">
        <f>'Contacts and History'!I220</f>
        <v>627</v>
      </c>
    </row>
    <row r="204" spans="1:3" x14ac:dyDescent="0.2">
      <c r="A204" t="str">
        <f>'Contacts and History'!A221</f>
        <v>Ng</v>
      </c>
      <c r="B204" t="str">
        <f>'Contacts and History'!B221</f>
        <v>Shirley</v>
      </c>
      <c r="C204">
        <f>'Contacts and History'!I221</f>
        <v>572</v>
      </c>
    </row>
    <row r="205" spans="1:3" x14ac:dyDescent="0.2">
      <c r="A205" t="str">
        <f>'Contacts and History'!A222</f>
        <v>Nguyen</v>
      </c>
      <c r="B205" t="str">
        <f>'Contacts and History'!B222</f>
        <v>Han</v>
      </c>
      <c r="C205">
        <f>'Contacts and History'!I222</f>
        <v>494</v>
      </c>
    </row>
    <row r="206" spans="1:3" x14ac:dyDescent="0.2">
      <c r="A206" t="str">
        <f>'Contacts and History'!A223</f>
        <v>Nickey</v>
      </c>
      <c r="B206" t="str">
        <f>'Contacts and History'!B223</f>
        <v>Mike</v>
      </c>
      <c r="C206">
        <f>'Contacts and History'!I223</f>
        <v>487</v>
      </c>
    </row>
    <row r="207" spans="1:3" x14ac:dyDescent="0.2">
      <c r="A207" t="str">
        <f>'Contacts and History'!A224</f>
        <v>Nickila</v>
      </c>
      <c r="B207" t="str">
        <f>'Contacts and History'!B224</f>
        <v>Steve</v>
      </c>
      <c r="C207">
        <f>'Contacts and History'!I224</f>
        <v>0</v>
      </c>
    </row>
    <row r="208" spans="1:3" x14ac:dyDescent="0.2">
      <c r="A208" t="str">
        <f>'Contacts and History'!A225</f>
        <v>Oderlinde</v>
      </c>
      <c r="B208" t="str">
        <f>'Contacts and History'!B225</f>
        <v>Beth</v>
      </c>
      <c r="C208">
        <f>'Contacts and History'!I225</f>
        <v>447</v>
      </c>
    </row>
    <row r="209" spans="1:3" x14ac:dyDescent="0.2">
      <c r="A209" t="str">
        <f>'Contacts and History'!A226</f>
        <v>Okonavic</v>
      </c>
      <c r="B209" t="str">
        <f>'Contacts and History'!B226</f>
        <v>Willis</v>
      </c>
      <c r="C209">
        <f>'Contacts and History'!I226</f>
        <v>590</v>
      </c>
    </row>
    <row r="210" spans="1:3" x14ac:dyDescent="0.2">
      <c r="A210" t="str">
        <f>'Contacts and History'!A228</f>
        <v>Ostrov</v>
      </c>
      <c r="B210" t="str">
        <f>'Contacts and History'!B228</f>
        <v>Steve</v>
      </c>
      <c r="C210">
        <f>'Contacts and History'!I228</f>
        <v>648</v>
      </c>
    </row>
    <row r="211" spans="1:3" x14ac:dyDescent="0.2">
      <c r="A211" t="str">
        <f>'Contacts and History'!A229</f>
        <v>Ow</v>
      </c>
      <c r="B211" t="str">
        <f>'Contacts and History'!B229</f>
        <v>David</v>
      </c>
      <c r="C211">
        <f>'Contacts and History'!I229</f>
        <v>637</v>
      </c>
    </row>
    <row r="212" spans="1:3" x14ac:dyDescent="0.2">
      <c r="A212" t="str">
        <f>'Contacts and History'!A230</f>
        <v>Pearson</v>
      </c>
      <c r="B212" t="str">
        <f>'Contacts and History'!B230</f>
        <v>Charlie</v>
      </c>
      <c r="C212">
        <f>'Contacts and History'!I230</f>
        <v>580</v>
      </c>
    </row>
    <row r="213" spans="1:3" x14ac:dyDescent="0.2">
      <c r="A213" t="str">
        <f>'Contacts and History'!A231</f>
        <v>Perna</v>
      </c>
      <c r="B213" t="str">
        <f>'Contacts and History'!B231</f>
        <v>Dave</v>
      </c>
      <c r="C213">
        <f>'Contacts and History'!I231</f>
        <v>540</v>
      </c>
    </row>
    <row r="214" spans="1:3" x14ac:dyDescent="0.2">
      <c r="A214" t="str">
        <f>'Contacts and History'!A232</f>
        <v>Perna</v>
      </c>
      <c r="B214" t="str">
        <f>'Contacts and History'!B232</f>
        <v>Derek</v>
      </c>
      <c r="C214">
        <f>'Contacts and History'!I232</f>
        <v>540</v>
      </c>
    </row>
    <row r="215" spans="1:3" x14ac:dyDescent="0.2">
      <c r="A215" t="str">
        <f>'Contacts and History'!A233</f>
        <v>PerusaG</v>
      </c>
      <c r="B215" t="str">
        <f>'Contacts and History'!B233</f>
        <v>Gil</v>
      </c>
      <c r="C215">
        <f>'Contacts and History'!I233</f>
        <v>583</v>
      </c>
    </row>
    <row r="216" spans="1:3" x14ac:dyDescent="0.2">
      <c r="A216" t="str">
        <f>'Contacts and History'!A234</f>
        <v>PerusaM</v>
      </c>
      <c r="B216" t="str">
        <f>'Contacts and History'!B234</f>
        <v>Matt</v>
      </c>
      <c r="C216">
        <f>'Contacts and History'!I234</f>
        <v>480</v>
      </c>
    </row>
    <row r="217" spans="1:3" x14ac:dyDescent="0.2">
      <c r="A217" t="str">
        <f>'Contacts and History'!A235</f>
        <v>Peterson</v>
      </c>
      <c r="B217" t="str">
        <f>'Contacts and History'!B235</f>
        <v>Boyd</v>
      </c>
      <c r="C217">
        <f>'Contacts and History'!I235</f>
        <v>528</v>
      </c>
    </row>
    <row r="218" spans="1:3" x14ac:dyDescent="0.2">
      <c r="A218" t="str">
        <f>'Contacts and History'!A236</f>
        <v>Pham</v>
      </c>
      <c r="B218" t="str">
        <f>'Contacts and History'!B236</f>
        <v>David</v>
      </c>
      <c r="C218">
        <f>'Contacts and History'!I236</f>
        <v>530</v>
      </c>
    </row>
    <row r="219" spans="1:3" x14ac:dyDescent="0.2">
      <c r="A219" t="str">
        <f>'Contacts and History'!A237</f>
        <v>Phillips</v>
      </c>
      <c r="B219" t="str">
        <f>'Contacts and History'!B237</f>
        <v>Joe</v>
      </c>
      <c r="C219">
        <f>'Contacts and History'!I237</f>
        <v>0</v>
      </c>
    </row>
    <row r="220" spans="1:3" x14ac:dyDescent="0.2">
      <c r="A220" t="str">
        <f>'Contacts and History'!A238</f>
        <v>Piojo</v>
      </c>
      <c r="B220" t="str">
        <f>'Contacts and History'!B238</f>
        <v>Ray</v>
      </c>
      <c r="C220">
        <f>'Contacts and History'!I238</f>
        <v>597</v>
      </c>
    </row>
    <row r="221" spans="1:3" x14ac:dyDescent="0.2">
      <c r="A221" t="str">
        <f>'Contacts and History'!A239</f>
        <v>Plews</v>
      </c>
      <c r="B221" t="str">
        <f>'Contacts and History'!B239</f>
        <v>Andrew</v>
      </c>
      <c r="C221">
        <f>'Contacts and History'!I239</f>
        <v>556</v>
      </c>
    </row>
    <row r="222" spans="1:3" x14ac:dyDescent="0.2">
      <c r="A222" t="str">
        <f>'Contacts and History'!A240</f>
        <v>Polumati</v>
      </c>
      <c r="B222" t="str">
        <f>'Contacts and History'!B240</f>
        <v>Chaitanya</v>
      </c>
      <c r="C222">
        <f>'Contacts and History'!I240</f>
        <v>576</v>
      </c>
    </row>
    <row r="223" spans="1:3" x14ac:dyDescent="0.2">
      <c r="A223" t="str">
        <f>'Contacts and History'!A241</f>
        <v>Pratt</v>
      </c>
      <c r="B223" t="str">
        <f>'Contacts and History'!B241</f>
        <v>Mike</v>
      </c>
      <c r="C223">
        <f>'Contacts and History'!I241</f>
        <v>0</v>
      </c>
    </row>
    <row r="224" spans="1:3" x14ac:dyDescent="0.2">
      <c r="A224" t="str">
        <f>'Contacts and History'!A242</f>
        <v>Pugh</v>
      </c>
      <c r="B224" t="str">
        <f>'Contacts and History'!B242</f>
        <v>Matt</v>
      </c>
      <c r="C224">
        <f>'Contacts and History'!I242</f>
        <v>640</v>
      </c>
    </row>
    <row r="225" spans="1:3" x14ac:dyDescent="0.2">
      <c r="A225" t="str">
        <f>'Contacts and History'!A243</f>
        <v>Quilapio</v>
      </c>
      <c r="B225" t="str">
        <f>'Contacts and History'!B243</f>
        <v>Chuck</v>
      </c>
      <c r="C225">
        <f>'Contacts and History'!I243</f>
        <v>630</v>
      </c>
    </row>
    <row r="226" spans="1:3" x14ac:dyDescent="0.2">
      <c r="A226" t="str">
        <f>'Contacts and History'!A244</f>
        <v>Racheria</v>
      </c>
      <c r="B226" t="str">
        <f>'Contacts and History'!B244</f>
        <v>Kishore</v>
      </c>
      <c r="C226">
        <f>'Contacts and History'!I244</f>
        <v>0</v>
      </c>
    </row>
    <row r="227" spans="1:3" x14ac:dyDescent="0.2">
      <c r="A227" t="str">
        <f>'Contacts and History'!A245</f>
        <v>Raghavan</v>
      </c>
      <c r="B227" t="str">
        <f>'Contacts and History'!B245</f>
        <v>Aparajit</v>
      </c>
      <c r="C227">
        <f>'Contacts and History'!I245</f>
        <v>573</v>
      </c>
    </row>
    <row r="228" spans="1:3" x14ac:dyDescent="0.2">
      <c r="A228" t="str">
        <f>'Contacts and History'!A247</f>
        <v>Raven</v>
      </c>
      <c r="B228" t="str">
        <f>'Contacts and History'!B247</f>
        <v>Max</v>
      </c>
      <c r="C228">
        <f>'Contacts and History'!I247</f>
        <v>0</v>
      </c>
    </row>
    <row r="229" spans="1:3" x14ac:dyDescent="0.2">
      <c r="A229" t="str">
        <f>'Contacts and History'!A248</f>
        <v>Reddick</v>
      </c>
      <c r="B229" t="str">
        <f>'Contacts and History'!B248</f>
        <v>Michael</v>
      </c>
      <c r="C229">
        <f>'Contacts and History'!I248</f>
        <v>663</v>
      </c>
    </row>
    <row r="230" spans="1:3" x14ac:dyDescent="0.2">
      <c r="A230" t="str">
        <f>'Contacts and History'!A249</f>
        <v>Reyes</v>
      </c>
      <c r="B230" t="str">
        <f>'Contacts and History'!B249</f>
        <v>Dali Delos</v>
      </c>
      <c r="C230">
        <f>'Contacts and History'!I249</f>
        <v>633</v>
      </c>
    </row>
    <row r="231" spans="1:3" x14ac:dyDescent="0.2">
      <c r="A231" t="str">
        <f>'Contacts and History'!A250</f>
        <v>Robinson</v>
      </c>
      <c r="B231" t="str">
        <f>'Contacts and History'!B250</f>
        <v>C.J.</v>
      </c>
      <c r="C231">
        <f>'Contacts and History'!I250</f>
        <v>733</v>
      </c>
    </row>
    <row r="232" spans="1:3" x14ac:dyDescent="0.2">
      <c r="A232" t="str">
        <f>'Contacts and History'!A251</f>
        <v>Robson</v>
      </c>
      <c r="B232" t="str">
        <f>'Contacts and History'!B251</f>
        <v>Ric</v>
      </c>
      <c r="C232">
        <f>'Contacts and History'!I251</f>
        <v>590</v>
      </c>
    </row>
    <row r="233" spans="1:3" x14ac:dyDescent="0.2">
      <c r="A233" t="str">
        <f>'Contacts and History'!A252</f>
        <v>Roth</v>
      </c>
      <c r="B233" t="str">
        <f>'Contacts and History'!B252</f>
        <v>Wayne</v>
      </c>
      <c r="C233">
        <f>'Contacts and History'!I252</f>
        <v>547</v>
      </c>
    </row>
    <row r="234" spans="1:3" x14ac:dyDescent="0.2">
      <c r="A234" t="str">
        <f>'Contacts and History'!A253</f>
        <v>Rousseau</v>
      </c>
      <c r="B234" t="str">
        <f>'Contacts and History'!B253</f>
        <v>Joshua</v>
      </c>
      <c r="C234">
        <f>'Contacts and History'!I253</f>
        <v>612</v>
      </c>
    </row>
    <row r="235" spans="1:3" x14ac:dyDescent="0.2">
      <c r="A235" t="str">
        <f>'Contacts and History'!A254</f>
        <v>Rousseau</v>
      </c>
      <c r="B235" t="str">
        <f>'Contacts and History'!B254</f>
        <v>Pete</v>
      </c>
      <c r="C235">
        <f>'Contacts and History'!I254</f>
        <v>512</v>
      </c>
    </row>
    <row r="236" spans="1:3" x14ac:dyDescent="0.2">
      <c r="A236" t="str">
        <f>'Contacts and History'!A255</f>
        <v>Runyon</v>
      </c>
      <c r="B236" t="str">
        <f>'Contacts and History'!B255</f>
        <v>Steve</v>
      </c>
      <c r="C236">
        <f>'Contacts and History'!I255</f>
        <v>626</v>
      </c>
    </row>
    <row r="237" spans="1:3" x14ac:dyDescent="0.2">
      <c r="A237" t="str">
        <f>'Contacts and History'!A256</f>
        <v>Sabado</v>
      </c>
      <c r="B237" t="str">
        <f>'Contacts and History'!B256</f>
        <v>Lorenzo</v>
      </c>
      <c r="C237">
        <f>'Contacts and History'!I256</f>
        <v>0</v>
      </c>
    </row>
    <row r="238" spans="1:3" x14ac:dyDescent="0.2">
      <c r="A238" t="str">
        <f>'Contacts and History'!A257</f>
        <v>Salkow</v>
      </c>
      <c r="B238" t="str">
        <f>'Contacts and History'!B257</f>
        <v>Steve</v>
      </c>
      <c r="C238">
        <f>'Contacts and History'!I257</f>
        <v>550</v>
      </c>
    </row>
    <row r="239" spans="1:3" x14ac:dyDescent="0.2">
      <c r="A239" t="str">
        <f>'Contacts and History'!A258</f>
        <v>Sanchez</v>
      </c>
      <c r="B239" t="str">
        <f>'Contacts and History'!B258</f>
        <v>Joseph</v>
      </c>
      <c r="C239">
        <f>'Contacts and History'!I258</f>
        <v>609</v>
      </c>
    </row>
    <row r="240" spans="1:3" x14ac:dyDescent="0.2">
      <c r="A240" t="str">
        <f>'Contacts and History'!A260</f>
        <v>Sanders</v>
      </c>
      <c r="B240" t="str">
        <f>'Contacts and History'!B260</f>
        <v>Michael</v>
      </c>
      <c r="C240">
        <f>'Contacts and History'!I260</f>
        <v>570</v>
      </c>
    </row>
    <row r="241" spans="1:3" x14ac:dyDescent="0.2">
      <c r="A241" t="str">
        <f>'Contacts and History'!A261</f>
        <v>Saphire</v>
      </c>
      <c r="B241" t="str">
        <f>'Contacts and History'!B261</f>
        <v>Diana</v>
      </c>
      <c r="C241">
        <f>'Contacts and History'!I261</f>
        <v>617</v>
      </c>
    </row>
    <row r="242" spans="1:3" x14ac:dyDescent="0.2">
      <c r="A242" t="str">
        <f>'Contacts and History'!A262</f>
        <v>Sarpeshkar</v>
      </c>
      <c r="B242" t="str">
        <f>'Contacts and History'!B262</f>
        <v>Balaji</v>
      </c>
      <c r="C242">
        <f>'Contacts and History'!I262</f>
        <v>589</v>
      </c>
    </row>
    <row r="243" spans="1:3" x14ac:dyDescent="0.2">
      <c r="A243" t="str">
        <f>'Contacts and History'!A263</f>
        <v>Schellinger</v>
      </c>
      <c r="B243" t="str">
        <f>'Contacts and History'!B263</f>
        <v>Adam</v>
      </c>
      <c r="C243">
        <f>'Contacts and History'!I263</f>
        <v>603</v>
      </c>
    </row>
    <row r="244" spans="1:3" x14ac:dyDescent="0.2">
      <c r="A244" t="str">
        <f>'Contacts and History'!A264</f>
        <v>Schilens</v>
      </c>
      <c r="B244" t="str">
        <f>'Contacts and History'!B264</f>
        <v>Paul</v>
      </c>
      <c r="C244">
        <f>'Contacts and History'!I264</f>
        <v>0</v>
      </c>
    </row>
    <row r="245" spans="1:3" x14ac:dyDescent="0.2">
      <c r="A245" t="str">
        <f>'Contacts and History'!A265</f>
        <v>Schoof</v>
      </c>
      <c r="B245" t="str">
        <f>'Contacts and History'!B265</f>
        <v>Ron</v>
      </c>
      <c r="C245">
        <f>'Contacts and History'!I265</f>
        <v>629</v>
      </c>
    </row>
    <row r="246" spans="1:3" x14ac:dyDescent="0.2">
      <c r="A246" t="str">
        <f>'Contacts and History'!A266</f>
        <v>Sekar</v>
      </c>
      <c r="B246" t="str">
        <f>'Contacts and History'!B266</f>
        <v>Sarat</v>
      </c>
      <c r="C246">
        <f>'Contacts and History'!I266</f>
        <v>563</v>
      </c>
    </row>
    <row r="247" spans="1:3" x14ac:dyDescent="0.2">
      <c r="A247" t="str">
        <f>'Contacts and History'!A267</f>
        <v>Semilla</v>
      </c>
      <c r="B247" t="str">
        <f>'Contacts and History'!B267</f>
        <v>Adonis</v>
      </c>
      <c r="C247">
        <f>'Contacts and History'!I267</f>
        <v>613</v>
      </c>
    </row>
    <row r="248" spans="1:3" x14ac:dyDescent="0.2">
      <c r="A248" t="str">
        <f>'Contacts and History'!A268</f>
        <v>Shannon</v>
      </c>
      <c r="B248" t="str">
        <f>'Contacts and History'!B268</f>
        <v>Ryan</v>
      </c>
      <c r="C248">
        <f>'Contacts and History'!I268</f>
        <v>574</v>
      </c>
    </row>
    <row r="249" spans="1:3" x14ac:dyDescent="0.2">
      <c r="A249" t="str">
        <f>'Contacts and History'!A269</f>
        <v>Sharma</v>
      </c>
      <c r="B249" t="str">
        <f>'Contacts and History'!B269</f>
        <v>Anuraag</v>
      </c>
      <c r="C249">
        <f>'Contacts and History'!I269</f>
        <v>547</v>
      </c>
    </row>
    <row r="250" spans="1:3" x14ac:dyDescent="0.2">
      <c r="A250" t="str">
        <f>'Contacts and History'!A270</f>
        <v>Shen</v>
      </c>
      <c r="B250" t="str">
        <f>'Contacts and History'!B270</f>
        <v>Peggy</v>
      </c>
      <c r="C250">
        <f>'Contacts and History'!I270</f>
        <v>0</v>
      </c>
    </row>
    <row r="251" spans="1:3" x14ac:dyDescent="0.2">
      <c r="A251" t="str">
        <f>'Contacts and History'!A271</f>
        <v>SheltonD</v>
      </c>
      <c r="B251" t="str">
        <f>'Contacts and History'!B271</f>
        <v>David</v>
      </c>
      <c r="C251">
        <f>'Contacts and History'!I271</f>
        <v>546</v>
      </c>
    </row>
    <row r="252" spans="1:3" x14ac:dyDescent="0.2">
      <c r="A252" t="str">
        <f>'Contacts and History'!A272</f>
        <v>SheltonM</v>
      </c>
      <c r="B252" t="str">
        <f>'Contacts and History'!B272</f>
        <v>Michael</v>
      </c>
      <c r="C252">
        <f>'Contacts and History'!I272</f>
        <v>537</v>
      </c>
    </row>
    <row r="253" spans="1:3" x14ac:dyDescent="0.2">
      <c r="A253" t="str">
        <f>'Contacts and History'!A273</f>
        <v>Smith</v>
      </c>
      <c r="B253" t="str">
        <f>'Contacts and History'!B273</f>
        <v>Steve</v>
      </c>
      <c r="C253">
        <f>'Contacts and History'!I273</f>
        <v>630</v>
      </c>
    </row>
    <row r="254" spans="1:3" x14ac:dyDescent="0.2">
      <c r="A254" t="str">
        <f>'Contacts and History'!A274</f>
        <v>Spielman</v>
      </c>
      <c r="B254" t="str">
        <f>'Contacts and History'!B274</f>
        <v>Mike</v>
      </c>
      <c r="C254">
        <f>'Contacts and History'!I274</f>
        <v>570</v>
      </c>
    </row>
    <row r="255" spans="1:3" x14ac:dyDescent="0.2">
      <c r="A255" t="str">
        <f>'Contacts and History'!A275</f>
        <v>Spilman</v>
      </c>
      <c r="B255" t="str">
        <f>'Contacts and History'!B275</f>
        <v>Mike</v>
      </c>
      <c r="C255">
        <f>'Contacts and History'!I275</f>
        <v>613</v>
      </c>
    </row>
    <row r="256" spans="1:3" x14ac:dyDescent="0.2">
      <c r="A256" t="str">
        <f>'Contacts and History'!A276</f>
        <v>Sridhar</v>
      </c>
      <c r="B256" t="str">
        <f>'Contacts and History'!B276</f>
        <v>Jaidev</v>
      </c>
      <c r="C256">
        <f>'Contacts and History'!I276</f>
        <v>569</v>
      </c>
    </row>
    <row r="257" spans="1:3" x14ac:dyDescent="0.2">
      <c r="A257" t="str">
        <f>'Contacts and History'!A277</f>
        <v>Stanger</v>
      </c>
      <c r="B257" t="str">
        <f>'Contacts and History'!B277</f>
        <v>Virgil</v>
      </c>
      <c r="C257">
        <f>'Contacts and History'!I277</f>
        <v>570</v>
      </c>
    </row>
    <row r="258" spans="1:3" x14ac:dyDescent="0.2">
      <c r="A258" t="str">
        <f>'Contacts and History'!A278</f>
        <v>Staub</v>
      </c>
      <c r="B258" t="str">
        <f>'Contacts and History'!B278</f>
        <v>Craig</v>
      </c>
      <c r="C258">
        <f>'Contacts and History'!I278</f>
        <v>623</v>
      </c>
    </row>
    <row r="259" spans="1:3" x14ac:dyDescent="0.2">
      <c r="A259" t="str">
        <f>'Contacts and History'!A279</f>
        <v>Struck</v>
      </c>
      <c r="B259" t="str">
        <f>'Contacts and History'!B279</f>
        <v>Dave</v>
      </c>
      <c r="C259">
        <f>'Contacts and History'!I279</f>
        <v>503</v>
      </c>
    </row>
    <row r="260" spans="1:3" x14ac:dyDescent="0.2">
      <c r="A260" t="str">
        <f>'Contacts and History'!A280</f>
        <v>Stubblefield</v>
      </c>
      <c r="B260" t="str">
        <f>'Contacts and History'!B280</f>
        <v>Alfred</v>
      </c>
      <c r="C260">
        <f>'Contacts and History'!I280</f>
        <v>541</v>
      </c>
    </row>
    <row r="261" spans="1:3" x14ac:dyDescent="0.2">
      <c r="A261" t="str">
        <f>'Contacts and History'!A281</f>
        <v>Swanson</v>
      </c>
      <c r="B261" t="str">
        <f>'Contacts and History'!B281</f>
        <v>Sheldon</v>
      </c>
      <c r="C261">
        <f>'Contacts and History'!I281</f>
        <v>653</v>
      </c>
    </row>
    <row r="262" spans="1:3" x14ac:dyDescent="0.2">
      <c r="A262" t="str">
        <f>'Contacts and History'!A282</f>
        <v>Syed</v>
      </c>
      <c r="B262" t="str">
        <f>'Contacts and History'!B282</f>
        <v>Ajaz</v>
      </c>
      <c r="C262">
        <f>'Contacts and History'!I282</f>
        <v>537</v>
      </c>
    </row>
    <row r="263" spans="1:3" x14ac:dyDescent="0.2">
      <c r="A263" t="str">
        <f>'Contacts and History'!A283</f>
        <v>Szafransky</v>
      </c>
      <c r="B263" t="str">
        <f>'Contacts and History'!B283</f>
        <v>Jeff</v>
      </c>
      <c r="C263">
        <f>'Contacts and History'!I283</f>
        <v>745</v>
      </c>
    </row>
    <row r="264" spans="1:3" x14ac:dyDescent="0.2">
      <c r="A264" t="str">
        <f>'Contacts and History'!A284</f>
        <v>T**ollert</v>
      </c>
      <c r="B264" t="str">
        <f>'Contacts and History'!B284</f>
        <v>Larry</v>
      </c>
      <c r="C264">
        <f>'Contacts and History'!I284</f>
        <v>573</v>
      </c>
    </row>
    <row r="265" spans="1:3" x14ac:dyDescent="0.2">
      <c r="A265" t="str">
        <f>'Contacts and History'!A285</f>
        <v>Tanaka</v>
      </c>
      <c r="B265" t="str">
        <f>'Contacts and History'!B285</f>
        <v>Brent</v>
      </c>
      <c r="C265">
        <f>'Contacts and History'!I285</f>
        <v>615</v>
      </c>
    </row>
    <row r="266" spans="1:3" x14ac:dyDescent="0.2">
      <c r="A266" t="str">
        <f>'Contacts and History'!A286</f>
        <v>Thayer</v>
      </c>
      <c r="B266" t="str">
        <f>'Contacts and History'!B286</f>
        <v>Chris</v>
      </c>
      <c r="C266">
        <f>'Contacts and History'!I286</f>
        <v>596</v>
      </c>
    </row>
    <row r="267" spans="1:3" x14ac:dyDescent="0.2">
      <c r="A267" t="str">
        <f>'Contacts and History'!A287</f>
        <v>Thomas</v>
      </c>
      <c r="B267" t="str">
        <f>'Contacts and History'!B287</f>
        <v>Rick</v>
      </c>
      <c r="C267">
        <f>'Contacts and History'!I287</f>
        <v>660</v>
      </c>
    </row>
    <row r="268" spans="1:3" x14ac:dyDescent="0.2">
      <c r="A268" t="str">
        <f>'Contacts and History'!A288</f>
        <v>Tosyali</v>
      </c>
      <c r="B268" t="str">
        <f>'Contacts and History'!B288</f>
        <v>Nedim</v>
      </c>
      <c r="C268">
        <f>'Contacts and History'!I288</f>
        <v>683</v>
      </c>
    </row>
    <row r="269" spans="1:3" x14ac:dyDescent="0.2">
      <c r="A269" t="str">
        <f>'Contacts and History'!A289</f>
        <v>Tran</v>
      </c>
      <c r="B269" t="str">
        <f>'Contacts and History'!B289</f>
        <v>Tiffiny</v>
      </c>
      <c r="C269">
        <f>'Contacts and History'!I289</f>
        <v>555</v>
      </c>
    </row>
    <row r="270" spans="1:3" x14ac:dyDescent="0.2">
      <c r="A270" t="str">
        <f>'Contacts and History'!A290</f>
        <v>Tran-Thien</v>
      </c>
      <c r="B270" t="str">
        <f>'Contacts and History'!B290</f>
        <v>Tan</v>
      </c>
      <c r="C270">
        <f>'Contacts and History'!I290</f>
        <v>630</v>
      </c>
    </row>
    <row r="271" spans="1:3" x14ac:dyDescent="0.2">
      <c r="A271" t="str">
        <f>'Contacts and History'!A291</f>
        <v>Udrea</v>
      </c>
      <c r="B271" t="str">
        <f>'Contacts and History'!B291</f>
        <v>Horia</v>
      </c>
      <c r="C271">
        <f>'Contacts and History'!I291</f>
        <v>724</v>
      </c>
    </row>
    <row r="272" spans="1:3" x14ac:dyDescent="0.2">
      <c r="A272" t="str">
        <f>'Contacts and History'!A292</f>
        <v>Urrutia</v>
      </c>
      <c r="B272" t="str">
        <f>'Contacts and History'!B292</f>
        <v>Ric</v>
      </c>
      <c r="C272">
        <f>'Contacts and History'!I292</f>
        <v>582</v>
      </c>
    </row>
    <row r="273" spans="1:3" x14ac:dyDescent="0.2">
      <c r="A273" t="str">
        <f>'Contacts and History'!A293</f>
        <v>Urrutia</v>
      </c>
      <c r="B273" t="str">
        <f>'Contacts and History'!B293</f>
        <v>Ricky</v>
      </c>
      <c r="C273">
        <f>'Contacts and History'!I293</f>
        <v>417</v>
      </c>
    </row>
    <row r="274" spans="1:3" x14ac:dyDescent="0.2">
      <c r="A274" t="str">
        <f>'Contacts and History'!A294</f>
        <v>Vaddi</v>
      </c>
      <c r="B274" t="str">
        <f>'Contacts and History'!B294</f>
        <v>Sreedhar</v>
      </c>
      <c r="C274">
        <f>'Contacts and History'!I294</f>
        <v>573</v>
      </c>
    </row>
    <row r="275" spans="1:3" x14ac:dyDescent="0.2">
      <c r="A275" t="str">
        <f>'Contacts and History'!A295</f>
        <v>Valenzuela</v>
      </c>
      <c r="B275" t="str">
        <f>'Contacts and History'!B295</f>
        <v>Javier</v>
      </c>
      <c r="C275">
        <f>'Contacts and History'!I295</f>
        <v>677</v>
      </c>
    </row>
    <row r="276" spans="1:3" x14ac:dyDescent="0.2">
      <c r="A276" t="str">
        <f>'Contacts and History'!A296</f>
        <v>Vanaparthy</v>
      </c>
      <c r="B276" t="str">
        <f>'Contacts and History'!B296</f>
        <v>Vamsee</v>
      </c>
      <c r="C276">
        <f>'Contacts and History'!I296</f>
        <v>0</v>
      </c>
    </row>
    <row r="277" spans="1:3" x14ac:dyDescent="0.2">
      <c r="A277" t="str">
        <f>'Contacts and History'!A297</f>
        <v>van Fredenberg</v>
      </c>
      <c r="B277" t="str">
        <f>'Contacts and History'!B297</f>
        <v>Rob</v>
      </c>
      <c r="C277">
        <f>'Contacts and History'!I297</f>
        <v>630</v>
      </c>
    </row>
    <row r="278" spans="1:3" x14ac:dyDescent="0.2">
      <c r="A278" t="str">
        <f>'Contacts and History'!A298</f>
        <v>VanGeffen</v>
      </c>
      <c r="B278" t="str">
        <f>'Contacts and History'!B298</f>
        <v>Pete</v>
      </c>
      <c r="C278">
        <f>'Contacts and History'!I298</f>
        <v>617</v>
      </c>
    </row>
    <row r="279" spans="1:3" x14ac:dyDescent="0.2">
      <c r="A279" t="str">
        <f>'Contacts and History'!A299</f>
        <v>Veglia</v>
      </c>
      <c r="B279" t="str">
        <f>'Contacts and History'!B299</f>
        <v>Mark</v>
      </c>
      <c r="C279">
        <f>'Contacts and History'!I299</f>
        <v>444</v>
      </c>
    </row>
    <row r="280" spans="1:3" x14ac:dyDescent="0.2">
      <c r="A280" t="str">
        <f>'Contacts and History'!A300</f>
        <v>Virdee</v>
      </c>
      <c r="B280" t="str">
        <f>'Contacts and History'!B300</f>
        <v>Preet</v>
      </c>
      <c r="C280">
        <f>'Contacts and History'!I300</f>
        <v>489</v>
      </c>
    </row>
    <row r="281" spans="1:3" x14ac:dyDescent="0.2">
      <c r="A281" t="str">
        <f>'Contacts and History'!A301</f>
        <v>Vidal</v>
      </c>
      <c r="B281" t="str">
        <f>'Contacts and History'!B301</f>
        <v>Diego</v>
      </c>
      <c r="C281">
        <f>'Contacts and History'!I301</f>
        <v>722</v>
      </c>
    </row>
    <row r="282" spans="1:3" x14ac:dyDescent="0.2">
      <c r="A282" t="str">
        <f>'Contacts and History'!A302</f>
        <v>Walker</v>
      </c>
      <c r="B282" t="str">
        <f>'Contacts and History'!B302</f>
        <v>John</v>
      </c>
      <c r="C282">
        <f>'Contacts and History'!I302</f>
        <v>661</v>
      </c>
    </row>
    <row r="283" spans="1:3" x14ac:dyDescent="0.2">
      <c r="A283" t="str">
        <f>'Contacts and History'!A303</f>
        <v>Wallick</v>
      </c>
      <c r="B283" t="str">
        <f>'Contacts and History'!B303</f>
        <v>Lee</v>
      </c>
      <c r="C283">
        <f>'Contacts and History'!I303</f>
        <v>696</v>
      </c>
    </row>
    <row r="284" spans="1:3" x14ac:dyDescent="0.2">
      <c r="A284" t="str">
        <f>'Contacts and History'!A304</f>
        <v>Wang</v>
      </c>
      <c r="B284" t="str">
        <f>'Contacts and History'!B304</f>
        <v>Eric</v>
      </c>
      <c r="C284">
        <f>'Contacts and History'!I304</f>
        <v>520</v>
      </c>
    </row>
    <row r="285" spans="1:3" x14ac:dyDescent="0.2">
      <c r="A285" t="str">
        <f>'Contacts and History'!A305</f>
        <v>Watkins</v>
      </c>
      <c r="B285" t="str">
        <f>'Contacts and History'!B305</f>
        <v>Tony</v>
      </c>
      <c r="C285">
        <f>'Contacts and History'!I305</f>
        <v>720</v>
      </c>
    </row>
    <row r="286" spans="1:3" x14ac:dyDescent="0.2">
      <c r="A286" t="str">
        <f>'Contacts and History'!A306</f>
        <v>Weber</v>
      </c>
      <c r="B286" t="str">
        <f>'Contacts and History'!B306</f>
        <v>Pat</v>
      </c>
      <c r="C286">
        <f>'Contacts and History'!I306</f>
        <v>530</v>
      </c>
    </row>
    <row r="287" spans="1:3" x14ac:dyDescent="0.2">
      <c r="A287" t="str">
        <f>'Contacts and History'!A307</f>
        <v>Weil</v>
      </c>
      <c r="B287" t="str">
        <f>'Contacts and History'!B307</f>
        <v>Brian</v>
      </c>
      <c r="C287">
        <f>'Contacts and History'!I307</f>
        <v>621</v>
      </c>
    </row>
    <row r="288" spans="1:3" x14ac:dyDescent="0.2">
      <c r="A288" t="str">
        <f>'Contacts and History'!A308</f>
        <v>Weinstein</v>
      </c>
      <c r="B288" t="str">
        <f>'Contacts and History'!B308</f>
        <v>Cary</v>
      </c>
      <c r="C288">
        <f>'Contacts and History'!I308</f>
        <v>629</v>
      </c>
    </row>
    <row r="289" spans="1:3" x14ac:dyDescent="0.2">
      <c r="A289" t="str">
        <f>'Contacts and History'!A309</f>
        <v>Weng</v>
      </c>
      <c r="B289" t="str">
        <f>'Contacts and History'!B309</f>
        <v>Reyhong</v>
      </c>
      <c r="C289">
        <f>'Contacts and History'!I309</f>
        <v>650</v>
      </c>
    </row>
    <row r="290" spans="1:3" x14ac:dyDescent="0.2">
      <c r="A290" t="str">
        <f>'Contacts and History'!A310</f>
        <v>Whaley</v>
      </c>
      <c r="B290" t="str">
        <f>'Contacts and History'!B310</f>
        <v>Doug</v>
      </c>
      <c r="C290">
        <f>'Contacts and History'!I310</f>
        <v>720</v>
      </c>
    </row>
    <row r="291" spans="1:3" x14ac:dyDescent="0.2">
      <c r="A291" t="str">
        <f>'Contacts and History'!A311</f>
        <v>Whitehorse</v>
      </c>
      <c r="B291" t="str">
        <f>'Contacts and History'!B311</f>
        <v>Jennifer</v>
      </c>
      <c r="C291">
        <f>'Contacts and History'!I311</f>
        <v>529</v>
      </c>
    </row>
    <row r="292" spans="1:3" x14ac:dyDescent="0.2">
      <c r="A292" t="str">
        <f>'Contacts and History'!A312</f>
        <v>Wilson</v>
      </c>
      <c r="B292" t="str">
        <f>'Contacts and History'!B312</f>
        <v>Earl</v>
      </c>
      <c r="C292">
        <f>'Contacts and History'!I312</f>
        <v>527</v>
      </c>
    </row>
    <row r="293" spans="1:3" x14ac:dyDescent="0.2">
      <c r="A293" t="str">
        <f>'Contacts and History'!A313</f>
        <v>Wingo</v>
      </c>
      <c r="B293" t="str">
        <f>'Contacts and History'!B313</f>
        <v>Tod</v>
      </c>
      <c r="C293">
        <f>'Contacts and History'!I313</f>
        <v>594</v>
      </c>
    </row>
    <row r="294" spans="1:3" x14ac:dyDescent="0.2">
      <c r="A294" t="str">
        <f>'Contacts and History'!A314</f>
        <v>Wolhar</v>
      </c>
      <c r="B294" t="str">
        <f>'Contacts and History'!B314</f>
        <v>Keith</v>
      </c>
      <c r="C294">
        <f>'Contacts and History'!I314</f>
        <v>643</v>
      </c>
    </row>
    <row r="295" spans="1:3" x14ac:dyDescent="0.2">
      <c r="A295" t="str">
        <f>'Contacts and History'!A315</f>
        <v>Wong</v>
      </c>
      <c r="B295" t="str">
        <f>'Contacts and History'!B315</f>
        <v>Ben</v>
      </c>
      <c r="C295">
        <f>'Contacts and History'!I315</f>
        <v>727</v>
      </c>
    </row>
    <row r="296" spans="1:3" x14ac:dyDescent="0.2">
      <c r="A296" t="str">
        <f>'Contacts and History'!A316</f>
        <v>Woodruff</v>
      </c>
      <c r="B296" t="str">
        <f>'Contacts and History'!B316</f>
        <v>Kevin</v>
      </c>
      <c r="C296">
        <f>'Contacts and History'!I316</f>
        <v>633</v>
      </c>
    </row>
    <row r="297" spans="1:3" x14ac:dyDescent="0.2">
      <c r="A297" t="str">
        <f>'Contacts and History'!A317</f>
        <v>Wu</v>
      </c>
      <c r="B297" t="str">
        <f>'Contacts and History'!B317</f>
        <v>Jonathan</v>
      </c>
      <c r="C297">
        <f>'Contacts and History'!I317</f>
        <v>554</v>
      </c>
    </row>
    <row r="298" spans="1:3" x14ac:dyDescent="0.2">
      <c r="A298" t="str">
        <f>'Contacts and History'!A318</f>
        <v>Wu</v>
      </c>
      <c r="B298" t="str">
        <f>'Contacts and History'!B318</f>
        <v>George</v>
      </c>
      <c r="C298">
        <f>'Contacts and History'!I318</f>
        <v>0</v>
      </c>
    </row>
    <row r="299" spans="1:3" x14ac:dyDescent="0.2">
      <c r="A299" t="str">
        <f>'Contacts and History'!A319</f>
        <v>Y</v>
      </c>
      <c r="B299" t="str">
        <f>'Contacts and History'!B319</f>
        <v>Yuji</v>
      </c>
      <c r="C299">
        <f>'Contacts and History'!I319</f>
        <v>610</v>
      </c>
    </row>
    <row r="300" spans="1:3" x14ac:dyDescent="0.2">
      <c r="A300" t="str">
        <f>'Contacts and History'!A320</f>
        <v>Yaomin</v>
      </c>
      <c r="B300" t="str">
        <f>'Contacts and History'!B320</f>
        <v>Nick</v>
      </c>
      <c r="C300">
        <f>'Contacts and History'!I320</f>
        <v>0</v>
      </c>
    </row>
    <row r="301" spans="1:3" x14ac:dyDescent="0.2">
      <c r="A301" t="str">
        <f>'Contacts and History'!A321</f>
        <v>Yelland</v>
      </c>
      <c r="B301" t="str">
        <f>'Contacts and History'!B321</f>
        <v>Sam</v>
      </c>
      <c r="C301">
        <f>'Contacts and History'!I321</f>
        <v>552</v>
      </c>
    </row>
    <row r="302" spans="1:3" x14ac:dyDescent="0.2">
      <c r="A302" t="str">
        <f>'Contacts and History'!A322</f>
        <v>Yim</v>
      </c>
      <c r="B302" t="str">
        <f>'Contacts and History'!B322</f>
        <v>Alvin</v>
      </c>
      <c r="C302">
        <f>'Contacts and History'!I322</f>
        <v>547</v>
      </c>
    </row>
    <row r="303" spans="1:3" x14ac:dyDescent="0.2">
      <c r="A303" t="str">
        <f>'Contacts and History'!A323</f>
        <v>Yip</v>
      </c>
      <c r="B303" t="str">
        <f>'Contacts and History'!B323</f>
        <v>Edgar</v>
      </c>
      <c r="C303">
        <f>'Contacts and History'!I323</f>
        <v>590</v>
      </c>
    </row>
    <row r="304" spans="1:3" x14ac:dyDescent="0.2">
      <c r="A304" t="str">
        <f>'Contacts and History'!A324</f>
        <v>Zeledon</v>
      </c>
      <c r="B304" t="str">
        <f>'Contacts and History'!B324</f>
        <v>Darwin</v>
      </c>
      <c r="C304">
        <f>'Contacts and History'!I324</f>
        <v>602</v>
      </c>
    </row>
    <row r="305" spans="1:3" x14ac:dyDescent="0.2">
      <c r="A305" t="str">
        <f>'Contacts and History'!A325</f>
        <v>Zhang</v>
      </c>
      <c r="B305" t="str">
        <f>'Contacts and History'!B325</f>
        <v>Shen</v>
      </c>
      <c r="C305">
        <f>'Contacts and History'!I325</f>
        <v>0</v>
      </c>
    </row>
    <row r="306" spans="1:3" x14ac:dyDescent="0.2">
      <c r="A306" t="str">
        <f>'Contacts and History'!A326</f>
        <v>Zolotarev</v>
      </c>
      <c r="B306" t="str">
        <f>'Contacts and History'!B326</f>
        <v>Sergey</v>
      </c>
      <c r="C306">
        <f>'Contacts and History'!I326</f>
        <v>0</v>
      </c>
    </row>
    <row r="307" spans="1:3" x14ac:dyDescent="0.2">
      <c r="A307" t="str">
        <f>'Contacts and History'!A327</f>
        <v>Zimmerman</v>
      </c>
      <c r="B307" t="str">
        <f>'Contacts and History'!B327</f>
        <v>Noah</v>
      </c>
      <c r="C307">
        <f>'Contacts and History'!I327</f>
        <v>568</v>
      </c>
    </row>
    <row r="308" spans="1:3" x14ac:dyDescent="0.2">
      <c r="A308">
        <f>'Contacts and History'!A328</f>
        <v>0</v>
      </c>
      <c r="B308">
        <f>'Contacts and History'!B328</f>
        <v>0</v>
      </c>
      <c r="C308">
        <f>'Contacts and History'!I328</f>
        <v>0</v>
      </c>
    </row>
    <row r="309" spans="1:3" x14ac:dyDescent="0.2">
      <c r="A309">
        <f>'Contacts and History'!A329</f>
        <v>0</v>
      </c>
      <c r="B309">
        <f>'Contacts and History'!B329</f>
        <v>0</v>
      </c>
      <c r="C309">
        <f>'Contacts and History'!I329</f>
        <v>0</v>
      </c>
    </row>
    <row r="310" spans="1:3" x14ac:dyDescent="0.2">
      <c r="A310">
        <f>'Contacts and History'!A330</f>
        <v>0</v>
      </c>
      <c r="B310">
        <f>'Contacts and History'!B330</f>
        <v>0</v>
      </c>
      <c r="C310">
        <f>'Contacts and History'!I330</f>
        <v>0</v>
      </c>
    </row>
    <row r="311" spans="1:3" x14ac:dyDescent="0.2">
      <c r="A311">
        <f>'Contacts and History'!A331</f>
        <v>0</v>
      </c>
      <c r="B311">
        <f>'Contacts and History'!B331</f>
        <v>0</v>
      </c>
      <c r="C311">
        <f>'Contacts and History'!I331</f>
        <v>0</v>
      </c>
    </row>
    <row r="312" spans="1:3" x14ac:dyDescent="0.2">
      <c r="A312">
        <f>'Contacts and History'!A332</f>
        <v>0</v>
      </c>
      <c r="B312">
        <f>'Contacts and History'!B332</f>
        <v>0</v>
      </c>
      <c r="C312">
        <f>'Contacts and History'!I332</f>
        <v>0</v>
      </c>
    </row>
    <row r="313" spans="1:3" x14ac:dyDescent="0.2">
      <c r="A313">
        <f>'Contacts and History'!A333</f>
        <v>0</v>
      </c>
      <c r="B313">
        <f>'Contacts and History'!B333</f>
        <v>0</v>
      </c>
      <c r="C313">
        <f>'Contacts and History'!I333</f>
        <v>0</v>
      </c>
    </row>
    <row r="314" spans="1:3" x14ac:dyDescent="0.2">
      <c r="A314">
        <f>'Contacts and History'!A334</f>
        <v>0</v>
      </c>
      <c r="B314">
        <f>'Contacts and History'!B334</f>
        <v>0</v>
      </c>
      <c r="C314">
        <f>'Contacts and History'!I334</f>
        <v>0</v>
      </c>
    </row>
    <row r="315" spans="1:3" x14ac:dyDescent="0.2">
      <c r="A315">
        <f>'Contacts and History'!A335</f>
        <v>0</v>
      </c>
      <c r="B315">
        <f>'Contacts and History'!B335</f>
        <v>0</v>
      </c>
      <c r="C315">
        <f>'Contacts and History'!I335</f>
        <v>0</v>
      </c>
    </row>
    <row r="316" spans="1:3" x14ac:dyDescent="0.2">
      <c r="A316">
        <f>'Contacts and History'!A336</f>
        <v>0</v>
      </c>
      <c r="B316">
        <f>'Contacts and History'!B336</f>
        <v>0</v>
      </c>
      <c r="C316">
        <f>'Contacts and History'!I336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ySplit="1" topLeftCell="A2" activePane="bottomLeft" state="frozen"/>
      <selection pane="bottomLeft" activeCell="A2" sqref="A2"/>
    </sheetView>
  </sheetViews>
  <sheetFormatPr defaultColWidth="9.140625" defaultRowHeight="23.25" customHeight="1" x14ac:dyDescent="0.2"/>
  <cols>
    <col min="1" max="1" width="11" customWidth="1"/>
    <col min="2" max="2" width="9.7109375" customWidth="1"/>
    <col min="3" max="3" width="8.140625" customWidth="1"/>
    <col min="4" max="4" width="0" hidden="1"/>
    <col min="5" max="5" width="7.28515625" customWidth="1"/>
    <col min="6" max="6" width="7.5703125" customWidth="1"/>
    <col min="7" max="7" width="6.5703125" customWidth="1"/>
    <col min="8" max="8" width="11" customWidth="1"/>
  </cols>
  <sheetData>
    <row r="1" spans="1:9" ht="12.75" customHeight="1" x14ac:dyDescent="0.2">
      <c r="A1" s="137" t="s">
        <v>661</v>
      </c>
      <c r="B1" s="116"/>
      <c r="C1" s="23" t="s">
        <v>308</v>
      </c>
      <c r="D1" s="120" t="s">
        <v>30</v>
      </c>
      <c r="E1" s="120" t="s">
        <v>32</v>
      </c>
      <c r="F1" s="120" t="s">
        <v>33</v>
      </c>
      <c r="G1" s="90" t="s">
        <v>27</v>
      </c>
      <c r="H1" s="95" t="s">
        <v>35</v>
      </c>
      <c r="I1" s="70"/>
    </row>
    <row r="2" spans="1:9" ht="12.75" customHeight="1" x14ac:dyDescent="0.2">
      <c r="A2" s="115" t="str">
        <f>'Scores-LSB'!B6</f>
        <v>Tran-Thien</v>
      </c>
      <c r="B2" s="115" t="str">
        <f>'Scores-LSB'!C6</f>
        <v>Tan</v>
      </c>
      <c r="C2" s="25">
        <f>'Scores-LSB'!E6</f>
        <v>630</v>
      </c>
      <c r="D2" s="115">
        <f>'Scores-LSB'!G202</f>
        <v>0</v>
      </c>
      <c r="E2" s="115">
        <f>'Scores-LSB'!I6</f>
        <v>4</v>
      </c>
      <c r="F2" s="115">
        <f>'Scores-LSB'!J6</f>
        <v>9</v>
      </c>
      <c r="G2" s="115">
        <f>'Scores-LSB'!D6</f>
        <v>0</v>
      </c>
      <c r="H2" s="93">
        <f t="shared" ref="H2:H40" si="0">(((3*E2)-(0.5*F2))-(3*G2))+((E2+F2)*0.000001)</f>
        <v>7.500013</v>
      </c>
      <c r="I2" s="125"/>
    </row>
    <row r="3" spans="1:9" ht="12.75" customHeight="1" x14ac:dyDescent="0.2">
      <c r="A3" s="115" t="str">
        <f>'Scores-LSB'!B45</f>
        <v>Weil</v>
      </c>
      <c r="B3" s="115" t="str">
        <f>'Scores-LSB'!C45</f>
        <v>Brian</v>
      </c>
      <c r="C3" s="25">
        <f>'Scores-LSB'!E45</f>
        <v>621</v>
      </c>
      <c r="D3" s="115" t="e">
        <f>'Scores-LSB'!#REF!</f>
        <v>#REF!</v>
      </c>
      <c r="E3" s="115">
        <f>'Scores-LSB'!I45</f>
        <v>0</v>
      </c>
      <c r="F3" s="115">
        <f>'Scores-LSB'!J45</f>
        <v>0</v>
      </c>
      <c r="G3" s="115">
        <f>'Scores-LSB'!D45</f>
        <v>0</v>
      </c>
      <c r="H3" s="93">
        <f t="shared" si="0"/>
        <v>0</v>
      </c>
      <c r="I3" s="21"/>
    </row>
    <row r="4" spans="1:9" ht="12.75" customHeight="1" x14ac:dyDescent="0.2">
      <c r="A4" s="115" t="str">
        <f>'Scores-LSB'!B13</f>
        <v>Robinson</v>
      </c>
      <c r="B4" s="115" t="str">
        <f>'Scores-LSB'!C13</f>
        <v>C.J.</v>
      </c>
      <c r="C4" s="25">
        <f>'Scores-LSB'!E13</f>
        <v>733</v>
      </c>
      <c r="D4" s="115">
        <f>'Scores-LSB'!G209</f>
        <v>0</v>
      </c>
      <c r="E4" s="115">
        <f>'Scores-LSB'!I13</f>
        <v>8</v>
      </c>
      <c r="F4" s="115">
        <f>'Scores-LSB'!J13</f>
        <v>7</v>
      </c>
      <c r="G4" s="115">
        <f>'Scores-LSB'!D13</f>
        <v>0</v>
      </c>
      <c r="H4" s="93">
        <f t="shared" si="0"/>
        <v>20.500015000000001</v>
      </c>
      <c r="I4" s="21"/>
    </row>
    <row r="5" spans="1:9" ht="12.75" customHeight="1" x14ac:dyDescent="0.2">
      <c r="A5" s="115" t="str">
        <f>'Scores-LSB'!B49</f>
        <v>Kolhe</v>
      </c>
      <c r="B5" s="115" t="str">
        <f>'Scores-LSB'!C49</f>
        <v>Ashwin</v>
      </c>
      <c r="C5" s="25">
        <f>'Scores-LSB'!E49</f>
        <v>703</v>
      </c>
      <c r="D5" s="115" t="e">
        <f>'Scores-LSB'!#REF!</f>
        <v>#REF!</v>
      </c>
      <c r="E5" s="115">
        <f>'Scores-LSB'!I49</f>
        <v>1</v>
      </c>
      <c r="F5" s="115">
        <f>'Scores-LSB'!J49</f>
        <v>1</v>
      </c>
      <c r="G5" s="115">
        <f>'Scores-LSB'!D49</f>
        <v>0</v>
      </c>
      <c r="H5" s="93">
        <f t="shared" si="0"/>
        <v>2.5000019999999998</v>
      </c>
      <c r="I5" s="21"/>
    </row>
    <row r="6" spans="1:9" ht="12.75" customHeight="1" x14ac:dyDescent="0.2">
      <c r="A6" s="115" t="str">
        <f>'Scores-LSB'!B7</f>
        <v>Reddick</v>
      </c>
      <c r="B6" s="115" t="str">
        <f>'Scores-LSB'!C7</f>
        <v>Michael</v>
      </c>
      <c r="C6" s="25">
        <f>'Scores-LSB'!E7</f>
        <v>692</v>
      </c>
      <c r="D6" s="115">
        <f>'Scores-LSB'!G203</f>
        <v>0</v>
      </c>
      <c r="E6" s="115">
        <f>'Scores-LSB'!I7</f>
        <v>0</v>
      </c>
      <c r="F6" s="115">
        <f>'Scores-LSB'!J7</f>
        <v>0</v>
      </c>
      <c r="G6" s="115">
        <f>'Scores-LSB'!D7</f>
        <v>0</v>
      </c>
      <c r="H6" s="93">
        <f t="shared" si="0"/>
        <v>0</v>
      </c>
      <c r="I6" s="21"/>
    </row>
    <row r="7" spans="1:9" ht="12.75" customHeight="1" x14ac:dyDescent="0.2">
      <c r="A7" s="115" t="str">
        <f>'Scores-LSB'!B28</f>
        <v>De los Reyes</v>
      </c>
      <c r="B7" s="115" t="str">
        <f>'Scores-LSB'!C28</f>
        <v>Dali</v>
      </c>
      <c r="C7" s="25">
        <f>'Scores-LSB'!E28</f>
        <v>633</v>
      </c>
      <c r="D7" s="115">
        <f>'Scores-LSB'!G224</f>
        <v>0</v>
      </c>
      <c r="E7" s="115">
        <f>'Scores-LSB'!I28</f>
        <v>0</v>
      </c>
      <c r="F7" s="115">
        <f>'Scores-LSB'!J28</f>
        <v>0</v>
      </c>
      <c r="G7" s="115">
        <f>'Scores-LSB'!D28</f>
        <v>0</v>
      </c>
      <c r="H7" s="93">
        <f t="shared" si="0"/>
        <v>0</v>
      </c>
      <c r="I7" s="21"/>
    </row>
    <row r="8" spans="1:9" ht="12.75" customHeight="1" x14ac:dyDescent="0.2">
      <c r="A8" s="115" t="str">
        <f>'Scores-LSB'!B23</f>
        <v>Struck</v>
      </c>
      <c r="B8" s="115" t="str">
        <f>'Scores-LSB'!C23</f>
        <v>Dave</v>
      </c>
      <c r="C8" s="25">
        <f>'Scores-LSB'!E23</f>
        <v>503</v>
      </c>
      <c r="D8" s="115">
        <f>'Scores-LSB'!G219</f>
        <v>0</v>
      </c>
      <c r="E8" s="115">
        <f>'Scores-LSB'!I23</f>
        <v>0</v>
      </c>
      <c r="F8" s="115">
        <f>'Scores-LSB'!J23</f>
        <v>0</v>
      </c>
      <c r="G8" s="115">
        <f>'Scores-LSB'!D23</f>
        <v>0</v>
      </c>
      <c r="H8" s="93">
        <f t="shared" si="0"/>
        <v>0</v>
      </c>
      <c r="I8" s="21"/>
    </row>
    <row r="9" spans="1:9" ht="12.75" customHeight="1" x14ac:dyDescent="0.2">
      <c r="A9" s="115" t="str">
        <f>'Scores-LSB'!B29</f>
        <v>Smith</v>
      </c>
      <c r="B9" s="115" t="str">
        <f>'Scores-LSB'!C29</f>
        <v>Steve</v>
      </c>
      <c r="C9" s="25">
        <f>'Scores-LSB'!E29</f>
        <v>630</v>
      </c>
      <c r="D9" s="115">
        <f>'Scores-LSB'!G225</f>
        <v>0</v>
      </c>
      <c r="E9" s="115">
        <f>'Scores-LSB'!I29</f>
        <v>0</v>
      </c>
      <c r="F9" s="115">
        <f>'Scores-LSB'!J29</f>
        <v>0</v>
      </c>
      <c r="G9" s="115">
        <f>'Scores-LSB'!D29</f>
        <v>0</v>
      </c>
      <c r="H9" s="93">
        <f t="shared" si="0"/>
        <v>0</v>
      </c>
      <c r="I9" s="21"/>
    </row>
    <row r="10" spans="1:9" ht="12.75" customHeight="1" x14ac:dyDescent="0.2">
      <c r="A10" s="115" t="str">
        <f>'Scores-LSB'!B10</f>
        <v>Wolhar</v>
      </c>
      <c r="B10" s="115" t="str">
        <f>'Scores-LSB'!C10</f>
        <v>Keith</v>
      </c>
      <c r="C10" s="25">
        <f>'Scores-LSB'!E10</f>
        <v>643</v>
      </c>
      <c r="D10" s="115">
        <f>'Scores-LSB'!G206</f>
        <v>0</v>
      </c>
      <c r="E10" s="115">
        <f>'Scores-LSB'!I10</f>
        <v>9</v>
      </c>
      <c r="F10" s="115">
        <f>'Scores-LSB'!J10</f>
        <v>9</v>
      </c>
      <c r="G10" s="115">
        <f>'Scores-LSB'!D10</f>
        <v>0</v>
      </c>
      <c r="H10" s="93">
        <f t="shared" si="0"/>
        <v>22.500018000000001</v>
      </c>
      <c r="I10" s="21"/>
    </row>
    <row r="11" spans="1:9" ht="12.75" customHeight="1" x14ac:dyDescent="0.2">
      <c r="A11" s="115" t="str">
        <f>'Scores-LSB'!B50</f>
        <v>Udrea</v>
      </c>
      <c r="B11" s="115" t="str">
        <f>'Scores-LSB'!C50</f>
        <v>Horia</v>
      </c>
      <c r="C11" s="25">
        <f>'Scores-LSB'!E50</f>
        <v>724</v>
      </c>
      <c r="D11" s="115">
        <f>'Scores-LSB'!G241</f>
        <v>0</v>
      </c>
      <c r="E11" s="115">
        <f>'Scores-LSB'!I50</f>
        <v>4</v>
      </c>
      <c r="F11" s="115">
        <f>'Scores-LSB'!J50</f>
        <v>2</v>
      </c>
      <c r="G11" s="115">
        <f>'Scores-LSB'!D50</f>
        <v>0</v>
      </c>
      <c r="H11" s="93">
        <f t="shared" si="0"/>
        <v>11.000006000000001</v>
      </c>
      <c r="I11" s="21"/>
    </row>
    <row r="12" spans="1:9" ht="12.75" customHeight="1" x14ac:dyDescent="0.2">
      <c r="A12" s="115" t="str">
        <f>'Scores-LSB'!B52</f>
        <v>Bachoo</v>
      </c>
      <c r="B12" s="115" t="str">
        <f>'Scores-LSB'!C52</f>
        <v>Beverly</v>
      </c>
      <c r="C12" s="25">
        <f>'Scores-LSB'!E52</f>
        <v>510</v>
      </c>
      <c r="D12" s="115">
        <f>'Scores-LSB'!G243</f>
        <v>0</v>
      </c>
      <c r="E12" s="115">
        <f>'Scores-LSB'!I52</f>
        <v>0</v>
      </c>
      <c r="F12" s="115">
        <f>'Scores-LSB'!J52</f>
        <v>0</v>
      </c>
      <c r="G12" s="115">
        <f>'Scores-LSB'!D52</f>
        <v>0</v>
      </c>
      <c r="H12" s="93">
        <f t="shared" si="0"/>
        <v>0</v>
      </c>
      <c r="I12" s="21"/>
    </row>
    <row r="13" spans="1:9" ht="12.75" customHeight="1" x14ac:dyDescent="0.2">
      <c r="A13" s="115" t="str">
        <f>'Scores-LSB'!B64</f>
        <v>Kumar</v>
      </c>
      <c r="B13" s="115" t="str">
        <f>'Scores-LSB'!C64</f>
        <v>Praveen</v>
      </c>
      <c r="C13" s="25">
        <f>'Scores-LSB'!E64</f>
        <v>531</v>
      </c>
      <c r="D13" s="115">
        <f>'Scores-LSB'!G255</f>
        <v>0</v>
      </c>
      <c r="E13" s="115">
        <f>'Scores-LSB'!I64</f>
        <v>0</v>
      </c>
      <c r="F13" s="115">
        <f>'Scores-LSB'!J64</f>
        <v>0</v>
      </c>
      <c r="G13" s="115">
        <f>'Scores-LSB'!D64</f>
        <v>0</v>
      </c>
      <c r="H13" s="93">
        <f t="shared" si="0"/>
        <v>0</v>
      </c>
      <c r="I13" s="21"/>
    </row>
    <row r="14" spans="1:9" ht="12.75" customHeight="1" x14ac:dyDescent="0.2">
      <c r="A14" s="115" t="str">
        <f>'Scores-LSB'!B42</f>
        <v>Wong</v>
      </c>
      <c r="B14" s="115" t="str">
        <f>'Scores-LSB'!C42</f>
        <v>Ben</v>
      </c>
      <c r="C14" s="25">
        <f>'Scores-LSB'!E42</f>
        <v>727</v>
      </c>
      <c r="D14" s="115">
        <f>'Scores-LSB'!G238</f>
        <v>0</v>
      </c>
      <c r="E14" s="115">
        <f>'Scores-LSB'!I42</f>
        <v>8</v>
      </c>
      <c r="F14" s="115">
        <f>'Scores-LSB'!J42</f>
        <v>10</v>
      </c>
      <c r="G14" s="115">
        <f>'Scores-LSB'!D42</f>
        <v>0</v>
      </c>
      <c r="H14" s="93">
        <f t="shared" si="0"/>
        <v>19.000018000000001</v>
      </c>
      <c r="I14" s="21"/>
    </row>
    <row r="15" spans="1:9" ht="12.75" customHeight="1" x14ac:dyDescent="0.2">
      <c r="A15" s="115" t="str">
        <f>'Scores-LSB'!B70</f>
        <v>Hodgson</v>
      </c>
      <c r="B15" s="115" t="str">
        <f>'Scores-LSB'!C70</f>
        <v>Simon</v>
      </c>
      <c r="C15" s="25">
        <f>'Scores-LSB'!E70</f>
        <v>578</v>
      </c>
      <c r="D15" s="115">
        <f>'Scores-LSB'!G261</f>
        <v>0</v>
      </c>
      <c r="E15" s="115">
        <f>'Scores-LSB'!I70</f>
        <v>0</v>
      </c>
      <c r="F15" s="115">
        <f>'Scores-LSB'!J70</f>
        <v>0</v>
      </c>
      <c r="G15" s="115">
        <f>'Scores-LSB'!D70</f>
        <v>0</v>
      </c>
      <c r="H15" s="93">
        <f t="shared" si="0"/>
        <v>0</v>
      </c>
      <c r="I15" s="21"/>
    </row>
    <row r="16" spans="1:9" ht="12.75" customHeight="1" x14ac:dyDescent="0.2">
      <c r="A16" s="115" t="str">
        <f>'Scores-LSB'!B37</f>
        <v>Fraguglia</v>
      </c>
      <c r="B16" s="115" t="str">
        <f>'Scores-LSB'!C37</f>
        <v>David</v>
      </c>
      <c r="C16" s="25">
        <f>'Scores-LSB'!E37</f>
        <v>538</v>
      </c>
      <c r="D16" s="115">
        <f>'Scores-LSB'!G233</f>
        <v>0</v>
      </c>
      <c r="E16" s="115">
        <f>'Scores-LSB'!I37</f>
        <v>0</v>
      </c>
      <c r="F16" s="115">
        <f>'Scores-LSB'!J37</f>
        <v>1</v>
      </c>
      <c r="G16" s="115">
        <f>'Scores-LSB'!D37</f>
        <v>0</v>
      </c>
      <c r="H16" s="93">
        <f t="shared" si="0"/>
        <v>-0.49999900000000003</v>
      </c>
      <c r="I16" s="21"/>
    </row>
    <row r="17" spans="1:9" ht="12.75" customHeight="1" x14ac:dyDescent="0.2">
      <c r="A17" s="115" t="str">
        <f>'Scores-LSB'!B22</f>
        <v>Pugh</v>
      </c>
      <c r="B17" s="115" t="str">
        <f>'Scores-LSB'!C22</f>
        <v>Matt</v>
      </c>
      <c r="C17" s="25">
        <f>'Scores-LSB'!E22</f>
        <v>640</v>
      </c>
      <c r="D17" s="115">
        <f>'Scores-LSB'!G218</f>
        <v>0</v>
      </c>
      <c r="E17" s="115">
        <f>'Scores-LSB'!I22</f>
        <v>0</v>
      </c>
      <c r="F17" s="115">
        <f>'Scores-LSB'!J22</f>
        <v>0</v>
      </c>
      <c r="G17" s="115">
        <f>'Scores-LSB'!D22</f>
        <v>0</v>
      </c>
      <c r="H17" s="93">
        <f t="shared" si="0"/>
        <v>0</v>
      </c>
      <c r="I17" s="21"/>
    </row>
    <row r="18" spans="1:9" ht="12.75" customHeight="1" x14ac:dyDescent="0.2">
      <c r="A18" s="115" t="str">
        <f>'Scores-LSB'!B31</f>
        <v>Wu</v>
      </c>
      <c r="B18" s="115" t="str">
        <f>'Scores-LSB'!C31</f>
        <v>Jonathan</v>
      </c>
      <c r="C18" s="25">
        <f>'Scores-LSB'!E31</f>
        <v>554</v>
      </c>
      <c r="D18" s="115">
        <f>'Scores-LSB'!G227</f>
        <v>0</v>
      </c>
      <c r="E18" s="115">
        <f>'Scores-LSB'!I31</f>
        <v>0</v>
      </c>
      <c r="F18" s="115">
        <f>'Scores-LSB'!J31</f>
        <v>1</v>
      </c>
      <c r="G18" s="115">
        <f>'Scores-LSB'!D31</f>
        <v>0</v>
      </c>
      <c r="H18" s="93">
        <f t="shared" si="0"/>
        <v>-0.49999900000000003</v>
      </c>
      <c r="I18" s="21"/>
    </row>
    <row r="19" spans="1:9" ht="12.75" customHeight="1" x14ac:dyDescent="0.2">
      <c r="A19" s="115" t="str">
        <f>'Scores-LSB'!B16</f>
        <v>Zimmerman</v>
      </c>
      <c r="B19" s="115" t="str">
        <f>'Scores-LSB'!C16</f>
        <v>Noah</v>
      </c>
      <c r="C19" s="25">
        <f>'Scores-LSB'!E16</f>
        <v>568</v>
      </c>
      <c r="D19" s="115">
        <f>'Scores-LSB'!G212</f>
        <v>0</v>
      </c>
      <c r="E19" s="115">
        <f>'Scores-LSB'!I16</f>
        <v>8</v>
      </c>
      <c r="F19" s="115">
        <f>'Scores-LSB'!J16</f>
        <v>7</v>
      </c>
      <c r="G19" s="115">
        <f>'Scores-LSB'!D16</f>
        <v>0</v>
      </c>
      <c r="H19" s="93">
        <f t="shared" si="0"/>
        <v>20.500015000000001</v>
      </c>
      <c r="I19" s="21"/>
    </row>
    <row r="20" spans="1:9" ht="12.75" customHeight="1" x14ac:dyDescent="0.2">
      <c r="A20" s="115" t="str">
        <f>'Scores-LSB'!B9</f>
        <v>Ostrov</v>
      </c>
      <c r="B20" s="115" t="str">
        <f>'Scores-LSB'!C9</f>
        <v>Steve</v>
      </c>
      <c r="C20" s="25">
        <f>'Scores-LSB'!E9</f>
        <v>648</v>
      </c>
      <c r="D20" s="115">
        <f>'Scores-LSB'!G205</f>
        <v>0</v>
      </c>
      <c r="E20" s="115">
        <f>'Scores-LSB'!I9</f>
        <v>0</v>
      </c>
      <c r="F20" s="115">
        <f>'Scores-LSB'!J9</f>
        <v>0</v>
      </c>
      <c r="G20" s="115">
        <f>'Scores-LSB'!D9</f>
        <v>0</v>
      </c>
      <c r="H20" s="93">
        <f t="shared" si="0"/>
        <v>0</v>
      </c>
      <c r="I20" s="21"/>
    </row>
    <row r="21" spans="1:9" ht="12.75" customHeight="1" x14ac:dyDescent="0.2">
      <c r="A21" s="115" t="str">
        <f>'Scores-LSB'!B41</f>
        <v>Godwin</v>
      </c>
      <c r="B21" s="115" t="str">
        <f>'Scores-LSB'!C41</f>
        <v>Steven</v>
      </c>
      <c r="C21" s="25">
        <f>'Scores-LSB'!E41</f>
        <v>598</v>
      </c>
      <c r="D21" s="115">
        <f>'Scores-LSB'!G237</f>
        <v>0</v>
      </c>
      <c r="E21" s="115">
        <f>'Scores-LSB'!I41</f>
        <v>0</v>
      </c>
      <c r="F21" s="115">
        <f>'Scores-LSB'!J41</f>
        <v>0</v>
      </c>
      <c r="G21" s="115">
        <f>'Scores-LSB'!D41</f>
        <v>0</v>
      </c>
      <c r="H21" s="93">
        <f t="shared" si="0"/>
        <v>0</v>
      </c>
      <c r="I21" s="21"/>
    </row>
    <row r="22" spans="1:9" ht="12.75" customHeight="1" x14ac:dyDescent="0.2">
      <c r="A22" s="115" t="str">
        <f>'Scores-LSB'!B68</f>
        <v>Nabi</v>
      </c>
      <c r="B22" s="115" t="str">
        <f>'Scores-LSB'!C68</f>
        <v>Abdul</v>
      </c>
      <c r="C22" s="25">
        <f>'Scores-LSB'!E68</f>
        <v>550</v>
      </c>
      <c r="D22" s="115">
        <f>'Scores-LSB'!G259</f>
        <v>0</v>
      </c>
      <c r="E22" s="115">
        <f>'Scores-LSB'!I68</f>
        <v>0</v>
      </c>
      <c r="F22" s="115">
        <f>'Scores-LSB'!J68</f>
        <v>0</v>
      </c>
      <c r="G22" s="115">
        <f>'Scores-LSB'!D68</f>
        <v>0</v>
      </c>
      <c r="H22" s="93">
        <f t="shared" si="0"/>
        <v>0</v>
      </c>
      <c r="I22" s="21"/>
    </row>
    <row r="23" spans="1:9" ht="12.75" customHeight="1" x14ac:dyDescent="0.2">
      <c r="A23" s="115" t="str">
        <f>'Scores-LSB'!B39</f>
        <v>Clark</v>
      </c>
      <c r="B23" s="115" t="str">
        <f>'Scores-LSB'!C39</f>
        <v>Ben</v>
      </c>
      <c r="C23" s="25">
        <f>'Scores-LSB'!E39</f>
        <v>546</v>
      </c>
      <c r="D23" s="115">
        <f>'Scores-LSB'!G235</f>
        <v>0</v>
      </c>
      <c r="E23" s="115">
        <f>'Scores-LSB'!I39</f>
        <v>0</v>
      </c>
      <c r="F23" s="115">
        <f>'Scores-LSB'!J39</f>
        <v>0</v>
      </c>
      <c r="G23" s="115">
        <f>'Scores-LSB'!D39</f>
        <v>0</v>
      </c>
      <c r="H23" s="93">
        <f t="shared" si="0"/>
        <v>0</v>
      </c>
      <c r="I23" s="21"/>
    </row>
    <row r="24" spans="1:9" ht="12.75" customHeight="1" x14ac:dyDescent="0.2">
      <c r="A24" s="115" t="str">
        <f>'Scores-LSB'!B8</f>
        <v>Fisher</v>
      </c>
      <c r="B24" s="115" t="str">
        <f>'Scores-LSB'!C8</f>
        <v>Mike</v>
      </c>
      <c r="C24" s="25">
        <f>'Scores-LSB'!E8</f>
        <v>640</v>
      </c>
      <c r="D24" s="115">
        <f>'Scores-LSB'!G204</f>
        <v>0</v>
      </c>
      <c r="E24" s="115">
        <f>'Scores-LSB'!I8</f>
        <v>0</v>
      </c>
      <c r="F24" s="115">
        <f>'Scores-LSB'!J8</f>
        <v>0</v>
      </c>
      <c r="G24" s="115">
        <f>'Scores-LSB'!D8</f>
        <v>0</v>
      </c>
      <c r="H24" s="93">
        <f t="shared" si="0"/>
        <v>0</v>
      </c>
      <c r="I24" s="21"/>
    </row>
    <row r="25" spans="1:9" ht="12.75" customHeight="1" x14ac:dyDescent="0.2">
      <c r="A25" s="115" t="str">
        <f>'Scores-LSB'!B62</f>
        <v>Brunemeier</v>
      </c>
      <c r="B25" s="115" t="str">
        <f>'Scores-LSB'!C62</f>
        <v>John</v>
      </c>
      <c r="C25" s="25">
        <f>'Scores-LSB'!E62</f>
        <v>528</v>
      </c>
      <c r="D25" s="115">
        <f>'Scores-LSB'!G253</f>
        <v>0</v>
      </c>
      <c r="E25" s="115">
        <f>'Scores-LSB'!I62</f>
        <v>0</v>
      </c>
      <c r="F25" s="115">
        <f>'Scores-LSB'!J62</f>
        <v>0</v>
      </c>
      <c r="G25" s="115">
        <f>'Scores-LSB'!D62</f>
        <v>0</v>
      </c>
      <c r="H25" s="93">
        <f t="shared" si="0"/>
        <v>0</v>
      </c>
      <c r="I25" s="21"/>
    </row>
    <row r="26" spans="1:9" ht="12.75" customHeight="1" x14ac:dyDescent="0.2">
      <c r="A26" s="115" t="str">
        <f>'Scores-LSB'!B14</f>
        <v>Harada</v>
      </c>
      <c r="B26" s="115" t="str">
        <f>'Scores-LSB'!C14</f>
        <v>Eric</v>
      </c>
      <c r="C26" s="25">
        <f>'Scores-LSB'!E14</f>
        <v>764</v>
      </c>
      <c r="D26" s="115">
        <f>'Scores-LSB'!G210</f>
        <v>0</v>
      </c>
      <c r="E26" s="115">
        <f>'Scores-LSB'!I14</f>
        <v>1</v>
      </c>
      <c r="F26" s="115">
        <f>'Scores-LSB'!J14</f>
        <v>0</v>
      </c>
      <c r="G26" s="115">
        <f>'Scores-LSB'!D14</f>
        <v>0</v>
      </c>
      <c r="H26" s="93">
        <f t="shared" si="0"/>
        <v>3.0000010000000001</v>
      </c>
      <c r="I26" s="21"/>
    </row>
    <row r="27" spans="1:9" ht="12.75" customHeight="1" x14ac:dyDescent="0.2">
      <c r="A27" s="115" t="str">
        <f>'Scores-LSB'!B63</f>
        <v>Baboo</v>
      </c>
      <c r="B27" s="115" t="str">
        <f>'Scores-LSB'!C63</f>
        <v>Divij</v>
      </c>
      <c r="C27" s="25">
        <f>'Scores-LSB'!E63</f>
        <v>685</v>
      </c>
      <c r="D27" s="115">
        <f>'Scores-LSB'!G254</f>
        <v>0</v>
      </c>
      <c r="E27" s="115">
        <f>'Scores-LSB'!I63</f>
        <v>0</v>
      </c>
      <c r="F27" s="115">
        <f>'Scores-LSB'!J63</f>
        <v>0</v>
      </c>
      <c r="G27" s="115">
        <f>'Scores-LSB'!D63</f>
        <v>0</v>
      </c>
      <c r="H27" s="93">
        <f t="shared" si="0"/>
        <v>0</v>
      </c>
      <c r="I27" s="21"/>
    </row>
    <row r="28" spans="1:9" ht="12.75" customHeight="1" x14ac:dyDescent="0.2">
      <c r="A28" s="115" t="str">
        <f>'Scores-LSB'!B11</f>
        <v>Goodrich</v>
      </c>
      <c r="B28" s="115" t="str">
        <f>'Scores-LSB'!C11</f>
        <v>Calvin</v>
      </c>
      <c r="C28" s="25">
        <f>'Scores-LSB'!E11</f>
        <v>598</v>
      </c>
      <c r="D28" s="115">
        <f>'Scores-LSB'!G207</f>
        <v>0</v>
      </c>
      <c r="E28" s="115">
        <f>'Scores-LSB'!I11</f>
        <v>0</v>
      </c>
      <c r="F28" s="115">
        <f>'Scores-LSB'!J11</f>
        <v>0</v>
      </c>
      <c r="G28" s="115">
        <f>'Scores-LSB'!D11</f>
        <v>0</v>
      </c>
      <c r="H28" s="93">
        <f t="shared" si="0"/>
        <v>0</v>
      </c>
      <c r="I28" s="21"/>
    </row>
    <row r="29" spans="1:9" ht="12.75" customHeight="1" x14ac:dyDescent="0.2">
      <c r="A29" s="115" t="str">
        <f>'Scores-LSB'!B5</f>
        <v>Donoho</v>
      </c>
      <c r="B29" s="115" t="str">
        <f>'Scores-LSB'!C5</f>
        <v>Johonny</v>
      </c>
      <c r="C29" s="25">
        <f>'Scores-LSB'!E5</f>
        <v>694</v>
      </c>
      <c r="D29" s="115">
        <f>'Scores-LSB'!G201</f>
        <v>0</v>
      </c>
      <c r="E29" s="115">
        <f>'Scores-LSB'!I5</f>
        <v>0</v>
      </c>
      <c r="F29" s="115">
        <f>'Scores-LSB'!J5</f>
        <v>0</v>
      </c>
      <c r="G29" s="115">
        <f>'Scores-LSB'!D5</f>
        <v>0</v>
      </c>
      <c r="H29" s="93">
        <f t="shared" si="0"/>
        <v>0</v>
      </c>
      <c r="I29" s="21"/>
    </row>
    <row r="30" spans="1:9" ht="12.75" customHeight="1" x14ac:dyDescent="0.2">
      <c r="A30" s="115" t="str">
        <f>'Scores-LSB'!B27</f>
        <v>Marciano</v>
      </c>
      <c r="B30" s="115" t="str">
        <f>'Scores-LSB'!C27</f>
        <v>Cyndi</v>
      </c>
      <c r="C30" s="25">
        <f>'Scores-LSB'!E27</f>
        <v>453</v>
      </c>
      <c r="D30" s="115">
        <f>'Scores-LSB'!G223</f>
        <v>0</v>
      </c>
      <c r="E30" s="115">
        <f>'Scores-LSB'!I27</f>
        <v>0</v>
      </c>
      <c r="F30" s="115">
        <f>'Scores-LSB'!J27</f>
        <v>1</v>
      </c>
      <c r="G30" s="115">
        <f>'Scores-LSB'!D27</f>
        <v>0</v>
      </c>
      <c r="H30" s="93">
        <f t="shared" si="0"/>
        <v>-0.49999900000000003</v>
      </c>
      <c r="I30" s="21"/>
    </row>
    <row r="31" spans="1:9" ht="12.75" customHeight="1" x14ac:dyDescent="0.2">
      <c r="A31" s="115" t="str">
        <f>'Scores-LSB'!B73</f>
        <v>Pham</v>
      </c>
      <c r="B31" s="115" t="str">
        <f>'Scores-LSB'!C73</f>
        <v>David</v>
      </c>
      <c r="C31" s="25">
        <f>'Scores-LSB'!E73</f>
        <v>530</v>
      </c>
      <c r="D31" s="115">
        <f>'Scores-LSB'!G264</f>
        <v>0</v>
      </c>
      <c r="E31" s="115">
        <f>'Scores-LSB'!I73</f>
        <v>6</v>
      </c>
      <c r="F31" s="115">
        <f>'Scores-LSB'!J73</f>
        <v>7</v>
      </c>
      <c r="G31" s="115">
        <f>'Scores-LSB'!D73</f>
        <v>0</v>
      </c>
      <c r="H31" s="93">
        <f t="shared" si="0"/>
        <v>14.500012999999999</v>
      </c>
      <c r="I31" s="21"/>
    </row>
    <row r="32" spans="1:9" ht="12.75" customHeight="1" x14ac:dyDescent="0.2">
      <c r="A32" s="115" t="str">
        <f>'Scores-LSB'!B56</f>
        <v>Bachoo</v>
      </c>
      <c r="B32" s="115" t="str">
        <f>'Scores-LSB'!C56</f>
        <v>Spencer</v>
      </c>
      <c r="C32" s="25">
        <f>'Scores-LSB'!E56</f>
        <v>591</v>
      </c>
      <c r="D32" s="115">
        <f>'Scores-LSB'!G247</f>
        <v>0</v>
      </c>
      <c r="E32" s="115">
        <f>'Scores-LSB'!I56</f>
        <v>0</v>
      </c>
      <c r="F32" s="115">
        <f>'Scores-LSB'!J56</f>
        <v>0</v>
      </c>
      <c r="G32" s="115">
        <f>'Scores-LSB'!D56</f>
        <v>0</v>
      </c>
      <c r="H32" s="93">
        <f t="shared" si="0"/>
        <v>0</v>
      </c>
      <c r="I32" s="21"/>
    </row>
    <row r="33" spans="1:9" ht="12.75" customHeight="1" x14ac:dyDescent="0.2">
      <c r="A33" s="115" t="str">
        <f>'Scores-LSB'!B12</f>
        <v>Jayakumar</v>
      </c>
      <c r="B33" s="115" t="str">
        <f>'Scores-LSB'!C12</f>
        <v>Nandu</v>
      </c>
      <c r="C33" s="25">
        <f>'Scores-LSB'!E12</f>
        <v>601</v>
      </c>
      <c r="D33" s="115">
        <f>'Scores-LSB'!G208</f>
        <v>0</v>
      </c>
      <c r="E33" s="115">
        <f>'Scores-LSB'!I12</f>
        <v>1</v>
      </c>
      <c r="F33" s="115">
        <f>'Scores-LSB'!J12</f>
        <v>0</v>
      </c>
      <c r="G33" s="115">
        <f>'Scores-LSB'!D12</f>
        <v>0</v>
      </c>
      <c r="H33" s="93">
        <f t="shared" si="0"/>
        <v>3.0000010000000001</v>
      </c>
      <c r="I33" s="21"/>
    </row>
    <row r="34" spans="1:9" ht="12.75" customHeight="1" x14ac:dyDescent="0.2">
      <c r="A34" s="115" t="str">
        <f>'Scores-LSB'!B15</f>
        <v>Peterson</v>
      </c>
      <c r="B34" s="115" t="str">
        <f>'Scores-LSB'!C15</f>
        <v>Boyd</v>
      </c>
      <c r="C34" s="25">
        <f>'Scores-LSB'!E15</f>
        <v>528</v>
      </c>
      <c r="D34" s="115">
        <f>'Scores-LSB'!G211</f>
        <v>0</v>
      </c>
      <c r="E34" s="115">
        <f>'Scores-LSB'!I15</f>
        <v>0</v>
      </c>
      <c r="F34" s="115">
        <f>'Scores-LSB'!J15</f>
        <v>0</v>
      </c>
      <c r="G34" s="115">
        <f>'Scores-LSB'!D15</f>
        <v>0</v>
      </c>
      <c r="H34" s="93">
        <f t="shared" si="0"/>
        <v>0</v>
      </c>
      <c r="I34" s="21"/>
    </row>
    <row r="35" spans="1:9" ht="12.75" customHeight="1" x14ac:dyDescent="0.2">
      <c r="A35" s="115" t="str">
        <f>'Scores-LSB'!B54</f>
        <v>Hagen</v>
      </c>
      <c r="B35" s="115" t="str">
        <f>'Scores-LSB'!C54</f>
        <v>Bob</v>
      </c>
      <c r="C35" s="25">
        <f>'Scores-LSB'!E54</f>
        <v>659</v>
      </c>
      <c r="D35" s="115">
        <f>'Scores-LSB'!G245</f>
        <v>0</v>
      </c>
      <c r="E35" s="115">
        <f>'Scores-LSB'!I54</f>
        <v>0</v>
      </c>
      <c r="F35" s="115">
        <f>'Scores-LSB'!J54</f>
        <v>2</v>
      </c>
      <c r="G35" s="115">
        <f>'Scores-LSB'!D54</f>
        <v>0</v>
      </c>
      <c r="H35" s="93">
        <f t="shared" si="0"/>
        <v>-0.99999800000000005</v>
      </c>
      <c r="I35" s="21"/>
    </row>
    <row r="36" spans="1:9" ht="12.75" customHeight="1" x14ac:dyDescent="0.2">
      <c r="A36" s="115" t="str">
        <f>'Scores-LSB'!B72</f>
        <v>Mosburg</v>
      </c>
      <c r="B36" s="115" t="str">
        <f>'Scores-LSB'!C72</f>
        <v>Jim</v>
      </c>
      <c r="C36" s="25">
        <f>'Scores-LSB'!E72</f>
        <v>539</v>
      </c>
      <c r="D36" s="115">
        <f>'Scores-LSB'!G263</f>
        <v>0</v>
      </c>
      <c r="E36" s="115">
        <f>'Scores-LSB'!I72</f>
        <v>0</v>
      </c>
      <c r="F36" s="115">
        <f>'Scores-LSB'!J72</f>
        <v>0</v>
      </c>
      <c r="G36" s="115">
        <f>'Scores-LSB'!D72</f>
        <v>0</v>
      </c>
      <c r="H36" s="93">
        <f t="shared" si="0"/>
        <v>0</v>
      </c>
      <c r="I36" s="21"/>
    </row>
    <row r="37" spans="1:9" ht="12.75" customHeight="1" x14ac:dyDescent="0.2">
      <c r="A37" s="115" t="str">
        <f>'Scores-LSB'!B33</f>
        <v>Dorfman</v>
      </c>
      <c r="B37" s="115" t="str">
        <f>'Scores-LSB'!C33</f>
        <v>Howard</v>
      </c>
      <c r="C37" s="25">
        <f>'Scores-LSB'!E33</f>
        <v>596</v>
      </c>
      <c r="D37" s="115">
        <f>'Scores-LSB'!G229</f>
        <v>0</v>
      </c>
      <c r="E37" s="115">
        <f>'Scores-LSB'!I33</f>
        <v>0</v>
      </c>
      <c r="F37" s="115">
        <f>'Scores-LSB'!J33</f>
        <v>0</v>
      </c>
      <c r="G37" s="115">
        <f>'Scores-LSB'!D33</f>
        <v>0</v>
      </c>
      <c r="H37" s="93">
        <f t="shared" si="0"/>
        <v>0</v>
      </c>
      <c r="I37" s="21"/>
    </row>
    <row r="38" spans="1:9" ht="12.75" customHeight="1" x14ac:dyDescent="0.2">
      <c r="A38" s="115" t="str">
        <f>'Scores-LSB'!B17</f>
        <v>Hughey</v>
      </c>
      <c r="B38" s="115" t="str">
        <f>'Scores-LSB'!C17</f>
        <v>Nick</v>
      </c>
      <c r="C38" s="25">
        <f>'Scores-LSB'!E17</f>
        <v>700</v>
      </c>
      <c r="D38" s="115">
        <f>'Scores-LSB'!G213</f>
        <v>0</v>
      </c>
      <c r="E38" s="115">
        <f>'Scores-LSB'!I17</f>
        <v>0</v>
      </c>
      <c r="F38" s="115">
        <f>'Scores-LSB'!J17</f>
        <v>0</v>
      </c>
      <c r="G38" s="115">
        <f>'Scores-LSB'!D17</f>
        <v>0</v>
      </c>
      <c r="H38" s="93">
        <f t="shared" si="0"/>
        <v>0</v>
      </c>
      <c r="I38" s="21"/>
    </row>
    <row r="39" spans="1:9" ht="12.75" customHeight="1" x14ac:dyDescent="0.2">
      <c r="A39" s="115" t="str">
        <f>'Scores-LSB'!B4</f>
        <v>Sharma</v>
      </c>
      <c r="B39" s="115" t="str">
        <f>'Scores-LSB'!C4</f>
        <v>Anuraag</v>
      </c>
      <c r="C39" s="25">
        <f>'Scores-LSB'!E4</f>
        <v>547</v>
      </c>
      <c r="D39" s="115">
        <f>'Scores-LSB'!G200</f>
        <v>0</v>
      </c>
      <c r="E39" s="115">
        <f>'Scores-LSB'!I4</f>
        <v>0</v>
      </c>
      <c r="F39" s="115">
        <f>'Scores-LSB'!J4</f>
        <v>0</v>
      </c>
      <c r="G39" s="115">
        <f>'Scores-LSB'!D4</f>
        <v>0</v>
      </c>
      <c r="H39" s="93">
        <f t="shared" si="0"/>
        <v>0</v>
      </c>
      <c r="I39" s="21"/>
    </row>
    <row r="40" spans="1:9" ht="12.75" customHeight="1" x14ac:dyDescent="0.2">
      <c r="A40" s="115" t="str">
        <f>'Scores-LSB'!B34</f>
        <v>Sanders</v>
      </c>
      <c r="B40" s="115" t="str">
        <f>'Scores-LSB'!C34</f>
        <v>Michael</v>
      </c>
      <c r="C40" s="25">
        <f>'Scores-LSB'!E34</f>
        <v>570</v>
      </c>
      <c r="D40" s="115">
        <f>'Scores-LSB'!G230</f>
        <v>0</v>
      </c>
      <c r="E40" s="115">
        <f>'Scores-LSB'!I34</f>
        <v>0</v>
      </c>
      <c r="F40" s="115">
        <f>'Scores-LSB'!J34</f>
        <v>0</v>
      </c>
      <c r="G40" s="115">
        <f>'Scores-LSB'!D34</f>
        <v>0</v>
      </c>
      <c r="H40" s="93">
        <f t="shared" si="0"/>
        <v>0</v>
      </c>
      <c r="I40" s="21"/>
    </row>
  </sheetData>
  <conditionalFormatting sqref="D1 D2 D3 D4 D5 D6 D7 D8 D9 D10 D11 D12 D13 D14 D15 D16 D17 D18 D19 D20 D21 D22 D23 D24 D25 D26 D27 D28 D29 D30 D31 D32 D33 D34 D35 D36 D37 D38 D39 D40">
    <cfRule type="cellIs" dxfId="2" priority="1" stopIfTrue="1" operator="greaterThan">
      <formula>2</formula>
    </cfRule>
    <cfRule type="cellIs" dxfId="1" priority="2" stopIfTrue="1" operator="lessThan">
      <formula>-1</formula>
    </cfRule>
  </conditionalFormatting>
  <conditionalFormatting sqref="C1 C2 C3 C4 C5 C6 C7 C8 C9 C10 C11 C12 C13 C14 C15 C16 C17 C18 C19 C20 C21 C22 C23 C24 C25 C26 C27 C28 C29 C30 C31 C32 C33 C34 C35 C36 C37 C38 C39 C40">
    <cfRule type="cellIs" dxfId="0" priority="3" stopIfTrue="1" operator="lessThan">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
  <sheetViews>
    <sheetView workbookViewId="0"/>
  </sheetViews>
  <sheetFormatPr defaultColWidth="22.140625" defaultRowHeight="23.25" customHeight="1" x14ac:dyDescent="0.2"/>
  <cols>
    <col min="1" max="1" width="0.42578125" customWidth="1"/>
    <col min="2" max="2" width="9.7109375" customWidth="1"/>
    <col min="3" max="3" width="9.28515625" customWidth="1"/>
    <col min="4" max="4" width="7.42578125" customWidth="1"/>
    <col min="5" max="5" width="6.140625" customWidth="1"/>
    <col min="6" max="6" width="6.28515625" customWidth="1"/>
    <col min="7" max="7" width="7.28515625" customWidth="1"/>
    <col min="8" max="8" width="1.42578125" customWidth="1"/>
    <col min="9" max="9" width="1.7109375" customWidth="1"/>
    <col min="10" max="10" width="1.28515625" customWidth="1"/>
    <col min="11" max="11" width="1" customWidth="1"/>
    <col min="12" max="12" width="0.85546875" customWidth="1"/>
    <col min="13" max="13" width="2.28515625" customWidth="1"/>
    <col min="14" max="14" width="1" customWidth="1"/>
    <col min="15" max="15" width="18" customWidth="1"/>
    <col min="16" max="16" width="4.28515625" customWidth="1"/>
  </cols>
  <sheetData>
    <row r="1" spans="1:16" ht="7.5" customHeight="1" x14ac:dyDescent="0.2">
      <c r="A1" s="56"/>
      <c r="B1" s="56"/>
      <c r="C1" s="56"/>
      <c r="D1" s="56"/>
      <c r="E1" s="56"/>
      <c r="F1" s="56"/>
      <c r="G1" s="133"/>
      <c r="H1" s="44"/>
      <c r="I1" s="56"/>
      <c r="J1" s="56"/>
      <c r="K1" s="56"/>
      <c r="L1" s="56"/>
      <c r="M1" s="56"/>
      <c r="N1" s="56"/>
      <c r="O1" s="56"/>
      <c r="P1" s="56"/>
    </row>
    <row r="2" spans="1:16" ht="8.25" customHeight="1" x14ac:dyDescent="0.2">
      <c r="A2" s="56"/>
      <c r="B2" s="56"/>
      <c r="C2" s="56"/>
      <c r="D2" s="56"/>
      <c r="E2" s="56"/>
      <c r="F2" s="56"/>
      <c r="G2" s="133"/>
      <c r="H2" s="44"/>
      <c r="I2" s="56"/>
      <c r="J2" s="56"/>
      <c r="K2" s="56"/>
      <c r="L2" s="56"/>
      <c r="M2" s="56"/>
      <c r="N2" s="56"/>
      <c r="O2" s="56"/>
      <c r="P2" s="56"/>
    </row>
    <row r="3" spans="1:16" ht="6.75" customHeight="1" x14ac:dyDescent="0.2">
      <c r="A3" s="56"/>
      <c r="B3" s="56"/>
      <c r="C3" s="56"/>
      <c r="D3" s="56"/>
      <c r="E3" s="56"/>
      <c r="F3" s="56"/>
      <c r="G3" s="133"/>
      <c r="H3" s="44"/>
      <c r="I3" s="56"/>
      <c r="J3" s="56"/>
      <c r="K3" s="56"/>
      <c r="L3" s="56"/>
      <c r="M3" s="56"/>
      <c r="N3" s="56"/>
      <c r="O3" s="56"/>
      <c r="P3" s="56"/>
    </row>
    <row r="4" spans="1:16" ht="12.75" customHeight="1" x14ac:dyDescent="0.2">
      <c r="A4" s="56"/>
      <c r="B4" s="56"/>
      <c r="C4" s="56"/>
      <c r="D4" s="56"/>
      <c r="E4" s="56"/>
      <c r="F4" s="56"/>
      <c r="G4" s="133"/>
      <c r="H4" s="44"/>
      <c r="I4" s="56"/>
      <c r="J4" s="56"/>
      <c r="K4" s="56"/>
      <c r="L4" s="56"/>
      <c r="M4" s="56"/>
      <c r="N4" s="56"/>
      <c r="O4" s="26" t="s">
        <v>271</v>
      </c>
      <c r="P4" s="129">
        <v>5</v>
      </c>
    </row>
    <row r="5" spans="1:16" ht="12.75" customHeight="1" x14ac:dyDescent="0.2">
      <c r="A5" s="56"/>
      <c r="B5" s="56"/>
      <c r="C5" s="56"/>
      <c r="D5" s="56"/>
      <c r="E5" s="56"/>
      <c r="F5" s="56"/>
      <c r="G5" s="133"/>
      <c r="H5" s="44"/>
      <c r="I5" s="56"/>
      <c r="J5" s="56"/>
      <c r="K5" s="56"/>
      <c r="L5" s="56"/>
      <c r="M5" s="56"/>
      <c r="N5" s="56"/>
      <c r="O5" s="56"/>
      <c r="P5" s="56"/>
    </row>
    <row r="6" spans="1:16" ht="12.75" customHeight="1" x14ac:dyDescent="0.2">
      <c r="A6" s="56"/>
      <c r="B6" s="127" t="str">
        <f ca="1">(((("Lucky Shot Division High Run Standings - "&amp;MONTH(TODAY()))&amp;"/")&amp;DAY(TODAY()))&amp;"/")&amp;YEAR(TODAY())</f>
        <v>Lucky Shot Division High Run Standings - 3/6/2014</v>
      </c>
      <c r="C6" s="56"/>
      <c r="D6" s="56"/>
      <c r="E6" s="56"/>
      <c r="F6" s="56"/>
      <c r="G6" s="133"/>
      <c r="H6" s="44"/>
      <c r="I6" s="56"/>
      <c r="J6" s="56"/>
      <c r="K6" s="56"/>
      <c r="L6" s="56"/>
      <c r="M6" s="26">
        <f>SUM(P1:P6)+SUM(T2:T5)</f>
        <v>55</v>
      </c>
      <c r="N6" s="56"/>
      <c r="O6" s="56"/>
      <c r="P6" s="26">
        <v>50</v>
      </c>
    </row>
    <row r="7" spans="1:16" ht="12.75" customHeight="1" x14ac:dyDescent="0.2">
      <c r="A7" s="56"/>
      <c r="B7" s="128" t="s">
        <v>662</v>
      </c>
      <c r="C7" s="9"/>
      <c r="D7" s="9"/>
      <c r="E7" s="9"/>
      <c r="F7" s="9"/>
      <c r="G7" s="5"/>
      <c r="H7" s="44"/>
      <c r="I7" s="56"/>
      <c r="J7" s="56"/>
      <c r="K7" s="56"/>
      <c r="L7" s="56"/>
      <c r="M7" s="56"/>
      <c r="N7" s="56"/>
      <c r="O7" s="56"/>
      <c r="P7" s="56"/>
    </row>
    <row r="8" spans="1:16" ht="12.75" customHeight="1" x14ac:dyDescent="0.2">
      <c r="A8" s="96"/>
      <c r="B8" s="132" t="s">
        <v>25</v>
      </c>
      <c r="C8" s="107" t="s">
        <v>26</v>
      </c>
      <c r="D8" s="46" t="s">
        <v>259</v>
      </c>
      <c r="E8" s="46" t="s">
        <v>261</v>
      </c>
      <c r="F8" s="46" t="s">
        <v>260</v>
      </c>
      <c r="G8" s="35" t="s">
        <v>262</v>
      </c>
      <c r="H8" s="110"/>
      <c r="I8" s="56"/>
      <c r="J8" s="56"/>
      <c r="K8" s="56"/>
      <c r="L8" s="56"/>
      <c r="M8" s="56"/>
      <c r="N8" s="56"/>
      <c r="O8" s="56"/>
      <c r="P8" s="56"/>
    </row>
    <row r="9" spans="1:16" ht="12.75" customHeight="1" x14ac:dyDescent="0.2">
      <c r="A9" s="96"/>
      <c r="B9" s="115" t="str">
        <f>'Scores-LSB'!B23</f>
        <v>Struck</v>
      </c>
      <c r="C9" s="115" t="str">
        <f>'Scores-LSB'!C23</f>
        <v>Dave</v>
      </c>
      <c r="D9" s="115">
        <f>'Scores-LSB'!F23</f>
        <v>503</v>
      </c>
      <c r="E9" s="115">
        <f>VLOOKUP(D9,'High Run Goals'!$A$2:$B$521,2,FALSE)</f>
        <v>22.24</v>
      </c>
      <c r="F9" s="115">
        <f>'Scores-LSB'!K23</f>
        <v>0</v>
      </c>
      <c r="G9" s="33">
        <f t="shared" ref="G9:G72" si="0">F9/E9</f>
        <v>0</v>
      </c>
      <c r="H9" s="110"/>
      <c r="I9" s="56"/>
      <c r="J9" s="56"/>
      <c r="K9" s="56"/>
      <c r="L9" s="56"/>
      <c r="M9" s="56"/>
      <c r="N9" s="56"/>
      <c r="O9" s="56"/>
      <c r="P9" s="56"/>
    </row>
    <row r="10" spans="1:16" ht="12.75" customHeight="1" x14ac:dyDescent="0.2">
      <c r="A10" s="96"/>
      <c r="B10" s="115" t="str">
        <f>'Scores-LSB'!B32</f>
        <v>Hong</v>
      </c>
      <c r="C10" s="115" t="str">
        <f>'Scores-LSB'!C32</f>
        <v>Vincent</v>
      </c>
      <c r="D10" s="115">
        <f>'Scores-LSB'!F32</f>
        <v>517</v>
      </c>
      <c r="E10" s="115">
        <f>VLOOKUP(D10,'High Run Goals'!$A$2:$B$521,2,FALSE)</f>
        <v>23.36</v>
      </c>
      <c r="F10" s="115">
        <f>'Scores-LSB'!K32</f>
        <v>0</v>
      </c>
      <c r="G10" s="33">
        <f t="shared" si="0"/>
        <v>0</v>
      </c>
      <c r="H10" s="110"/>
      <c r="I10" s="56"/>
      <c r="J10" s="56"/>
      <c r="K10" s="56"/>
      <c r="L10" s="56"/>
      <c r="M10" s="56"/>
      <c r="N10" s="56"/>
      <c r="O10" s="56"/>
      <c r="P10" s="56"/>
    </row>
    <row r="11" spans="1:16" ht="12.75" customHeight="1" x14ac:dyDescent="0.2">
      <c r="A11" s="96"/>
      <c r="B11" s="115" t="str">
        <f>'Scores-LSB'!B48</f>
        <v>Vaddi</v>
      </c>
      <c r="C11" s="115" t="str">
        <f>'Scores-LSB'!C48</f>
        <v>Sreedhar</v>
      </c>
      <c r="D11" s="115">
        <f>'Scores-LSB'!F48</f>
        <v>573</v>
      </c>
      <c r="E11" s="115">
        <f>VLOOKUP(D11,'High Run Goals'!$A$2:$B$521,2,FALSE)</f>
        <v>28.759999999999998</v>
      </c>
      <c r="F11" s="115">
        <f>'Scores-LSB'!K48</f>
        <v>0</v>
      </c>
      <c r="G11" s="33">
        <f t="shared" si="0"/>
        <v>0</v>
      </c>
      <c r="H11" s="110"/>
      <c r="I11" s="56"/>
      <c r="J11" s="56"/>
      <c r="K11" s="56"/>
      <c r="L11" s="56"/>
      <c r="M11" s="56"/>
      <c r="N11" s="56"/>
      <c r="O11" s="56"/>
      <c r="P11" s="56"/>
    </row>
    <row r="12" spans="1:16" ht="12.75" customHeight="1" x14ac:dyDescent="0.2">
      <c r="A12" s="96"/>
      <c r="B12" s="115" t="str">
        <f>'Scores-LSB'!B39</f>
        <v>Clark</v>
      </c>
      <c r="C12" s="115" t="str">
        <f>'Scores-LSB'!C39</f>
        <v>Ben</v>
      </c>
      <c r="D12" s="115">
        <f>'Scores-LSB'!F39</f>
        <v>546</v>
      </c>
      <c r="E12" s="115">
        <f>VLOOKUP(D12,'High Run Goals'!$A$2:$B$521,2,FALSE)</f>
        <v>25.68</v>
      </c>
      <c r="F12" s="115">
        <f>'Scores-LSB'!K39</f>
        <v>0</v>
      </c>
      <c r="G12" s="33">
        <f t="shared" si="0"/>
        <v>0</v>
      </c>
      <c r="H12" s="110"/>
      <c r="I12" s="56"/>
      <c r="J12" s="56"/>
      <c r="K12" s="56"/>
      <c r="L12" s="56"/>
      <c r="M12" s="56"/>
      <c r="N12" s="56"/>
      <c r="O12" s="56"/>
      <c r="P12" s="56"/>
    </row>
    <row r="13" spans="1:16" ht="12.75" customHeight="1" x14ac:dyDescent="0.2">
      <c r="A13" s="96"/>
      <c r="B13" s="115" t="str">
        <f>'Scores-LSB'!B36</f>
        <v>Mark</v>
      </c>
      <c r="C13" s="115" t="str">
        <f>'Scores-LSB'!C36</f>
        <v>Cynthia</v>
      </c>
      <c r="D13" s="115">
        <f>'Scores-LSB'!F36</f>
        <v>427</v>
      </c>
      <c r="E13" s="115">
        <f>VLOOKUP(D13,'High Run Goals'!$A$2:$B$521,2,FALSE)</f>
        <v>19.079999999999998</v>
      </c>
      <c r="F13" s="115">
        <f>'Scores-LSB'!K36</f>
        <v>0</v>
      </c>
      <c r="G13" s="33">
        <f t="shared" si="0"/>
        <v>0</v>
      </c>
      <c r="H13" s="110"/>
      <c r="I13" s="56"/>
      <c r="J13" s="56"/>
      <c r="K13" s="56"/>
      <c r="L13" s="56"/>
      <c r="M13" s="56"/>
      <c r="N13" s="56"/>
      <c r="O13" s="56"/>
      <c r="P13" s="56"/>
    </row>
    <row r="14" spans="1:16" ht="12.75" customHeight="1" x14ac:dyDescent="0.2">
      <c r="A14" s="96"/>
      <c r="B14" s="115" t="str">
        <f>'Scores-LSB'!B40</f>
        <v>Wilson</v>
      </c>
      <c r="C14" s="115" t="str">
        <f>'Scores-LSB'!C40</f>
        <v>Earl</v>
      </c>
      <c r="D14" s="115">
        <f>'Scores-LSB'!F40</f>
        <v>527</v>
      </c>
      <c r="E14" s="115">
        <f>VLOOKUP(D14,'High Run Goals'!$A$2:$B$521,2,FALSE)</f>
        <v>24.16</v>
      </c>
      <c r="F14" s="115">
        <f>'Scores-LSB'!K40</f>
        <v>0</v>
      </c>
      <c r="G14" s="33">
        <f t="shared" si="0"/>
        <v>0</v>
      </c>
      <c r="H14" s="110"/>
      <c r="I14" s="56"/>
      <c r="J14" s="56"/>
      <c r="K14" s="56"/>
      <c r="L14" s="56"/>
      <c r="M14" s="56"/>
      <c r="N14" s="56"/>
      <c r="O14" s="56"/>
      <c r="P14" s="56"/>
    </row>
    <row r="15" spans="1:16" ht="12.75" customHeight="1" x14ac:dyDescent="0.2">
      <c r="A15" s="96"/>
      <c r="B15" s="115" t="str">
        <f>'Scores-LSB'!B43</f>
        <v>Hoskovac</v>
      </c>
      <c r="C15" s="115" t="str">
        <f>'Scores-LSB'!C43</f>
        <v>Nick</v>
      </c>
      <c r="D15" s="115">
        <f>'Scores-LSB'!F43</f>
        <v>554</v>
      </c>
      <c r="E15" s="115">
        <f>VLOOKUP(D15,'High Run Goals'!$A$2:$B$521,2,FALSE)</f>
        <v>26.48</v>
      </c>
      <c r="F15" s="115">
        <f>'Scores-LSB'!K43</f>
        <v>0</v>
      </c>
      <c r="G15" s="33">
        <f t="shared" si="0"/>
        <v>0</v>
      </c>
      <c r="H15" s="110"/>
      <c r="I15" s="56"/>
      <c r="J15" s="56"/>
      <c r="K15" s="56"/>
      <c r="L15" s="56"/>
      <c r="M15" s="56"/>
      <c r="N15" s="56"/>
      <c r="O15" s="56"/>
      <c r="P15" s="56"/>
    </row>
    <row r="16" spans="1:16" ht="12.75" customHeight="1" x14ac:dyDescent="0.2">
      <c r="A16" s="96"/>
      <c r="B16" s="115" t="str">
        <f>'Scores-LSB'!B30</f>
        <v>King</v>
      </c>
      <c r="C16" s="115" t="str">
        <f>'Scores-LSB'!C30</f>
        <v>Garreth</v>
      </c>
      <c r="D16" s="115">
        <f>'Scores-LSB'!F30</f>
        <v>623</v>
      </c>
      <c r="E16" s="115">
        <f>VLOOKUP(D16,'High Run Goals'!$A$2:$B$521,2,FALSE)</f>
        <v>37.519999999999996</v>
      </c>
      <c r="F16" s="115">
        <f>'Scores-LSB'!K30</f>
        <v>0</v>
      </c>
      <c r="G16" s="33">
        <f t="shared" si="0"/>
        <v>0</v>
      </c>
      <c r="H16" s="110"/>
      <c r="I16" s="56"/>
      <c r="J16" s="56"/>
      <c r="K16" s="56"/>
      <c r="L16" s="56"/>
      <c r="M16" s="56"/>
      <c r="N16" s="56"/>
      <c r="O16" s="56"/>
      <c r="P16" s="56"/>
    </row>
    <row r="17" spans="1:16" ht="12.75" customHeight="1" x14ac:dyDescent="0.2">
      <c r="A17" s="96"/>
      <c r="B17" s="115" t="str">
        <f>'Scores-LSB'!B19</f>
        <v>Balogi</v>
      </c>
      <c r="C17" s="115" t="str">
        <f>'Scores-LSB'!C19</f>
        <v>Alex</v>
      </c>
      <c r="D17" s="115">
        <f>'Scores-LSB'!F19</f>
        <v>621</v>
      </c>
      <c r="E17" s="115">
        <f>VLOOKUP(D17,'High Run Goals'!$A$2:$B$521,2,FALSE)</f>
        <v>37.04</v>
      </c>
      <c r="F17" s="115">
        <f>'Scores-LSB'!K19</f>
        <v>0</v>
      </c>
      <c r="G17" s="33">
        <f t="shared" si="0"/>
        <v>0</v>
      </c>
      <c r="H17" s="110"/>
      <c r="I17" s="56"/>
      <c r="J17" s="56"/>
      <c r="K17" s="56"/>
      <c r="L17" s="56"/>
      <c r="M17" s="56"/>
      <c r="N17" s="56"/>
      <c r="O17" s="56"/>
      <c r="P17" s="56"/>
    </row>
    <row r="18" spans="1:16" ht="12.75" customHeight="1" x14ac:dyDescent="0.2">
      <c r="A18" s="96"/>
      <c r="B18" s="115" t="str">
        <f>'Scores-LSB'!B38</f>
        <v>Lavie</v>
      </c>
      <c r="C18" s="115" t="str">
        <f>'Scores-LSB'!C38</f>
        <v>Sam</v>
      </c>
      <c r="D18" s="115">
        <f>'Scores-LSB'!F38</f>
        <v>617</v>
      </c>
      <c r="E18" s="115">
        <f>VLOOKUP(D18,'High Run Goals'!$A$2:$B$521,2,FALSE)</f>
        <v>36.08</v>
      </c>
      <c r="F18" s="115">
        <f>'Scores-LSB'!K38</f>
        <v>0</v>
      </c>
      <c r="G18" s="33">
        <f t="shared" si="0"/>
        <v>0</v>
      </c>
      <c r="H18" s="110"/>
      <c r="I18" s="56"/>
      <c r="J18" s="56"/>
      <c r="K18" s="56"/>
      <c r="L18" s="56"/>
      <c r="M18" s="56"/>
      <c r="N18" s="56"/>
      <c r="O18" s="56"/>
      <c r="P18" s="56"/>
    </row>
    <row r="19" spans="1:16" ht="12.75" customHeight="1" x14ac:dyDescent="0.2">
      <c r="A19" s="96"/>
      <c r="B19" s="115" t="str">
        <f>'Scores-LSB'!B47</f>
        <v>Lagore</v>
      </c>
      <c r="C19" s="115" t="str">
        <f>'Scores-LSB'!C47</f>
        <v>Jason</v>
      </c>
      <c r="D19" s="115">
        <f>'Scores-LSB'!F47</f>
        <v>623</v>
      </c>
      <c r="E19" s="115">
        <f>VLOOKUP(D19,'High Run Goals'!$A$2:$B$521,2,FALSE)</f>
        <v>37.519999999999996</v>
      </c>
      <c r="F19" s="115">
        <f>'Scores-LSB'!K47</f>
        <v>0</v>
      </c>
      <c r="G19" s="33">
        <f t="shared" si="0"/>
        <v>0</v>
      </c>
      <c r="H19" s="110"/>
      <c r="I19" s="56"/>
      <c r="J19" s="56"/>
      <c r="K19" s="56"/>
      <c r="L19" s="56"/>
      <c r="M19" s="56"/>
      <c r="N19" s="56"/>
      <c r="O19" s="56"/>
      <c r="P19" s="56"/>
    </row>
    <row r="20" spans="1:16" ht="12.75" customHeight="1" x14ac:dyDescent="0.2">
      <c r="A20" s="96"/>
      <c r="B20" s="115" t="str">
        <f>'Scores-LSB'!B5</f>
        <v>Donoho</v>
      </c>
      <c r="C20" s="115" t="str">
        <f>'Scores-LSB'!C5</f>
        <v>Johonny</v>
      </c>
      <c r="D20" s="115">
        <f>'Scores-LSB'!F5</f>
        <v>694</v>
      </c>
      <c r="E20" s="115">
        <f>VLOOKUP(D20,'High Run Goals'!$A$2:$B$521,2,FALSE)</f>
        <v>56.32</v>
      </c>
      <c r="F20" s="115">
        <f>'Scores-LSB'!K5</f>
        <v>0</v>
      </c>
      <c r="G20" s="33">
        <f t="shared" si="0"/>
        <v>0</v>
      </c>
      <c r="H20" s="110"/>
      <c r="I20" s="56"/>
      <c r="J20" s="56"/>
      <c r="K20" s="56"/>
      <c r="L20" s="56"/>
      <c r="M20" s="56"/>
      <c r="N20" s="56"/>
      <c r="O20" s="56"/>
      <c r="P20" s="56"/>
    </row>
    <row r="21" spans="1:16" ht="12.75" customHeight="1" x14ac:dyDescent="0.2">
      <c r="A21" s="96"/>
      <c r="B21" s="115" t="str">
        <f>'Scores-LSB'!B24</f>
        <v>Khan</v>
      </c>
      <c r="C21" s="115" t="str">
        <f>'Scores-LSB'!C24</f>
        <v>Mohammad</v>
      </c>
      <c r="D21" s="115">
        <f>'Scores-LSB'!F24</f>
        <v>533</v>
      </c>
      <c r="E21" s="115">
        <f>VLOOKUP(D21,'High Run Goals'!$A$2:$B$521,2,FALSE)</f>
        <v>24.64</v>
      </c>
      <c r="F21" s="115">
        <f>'Scores-LSB'!K24</f>
        <v>0</v>
      </c>
      <c r="G21" s="33">
        <f t="shared" si="0"/>
        <v>0</v>
      </c>
      <c r="H21" s="110"/>
      <c r="I21" s="56"/>
      <c r="J21" s="56"/>
      <c r="K21" s="56"/>
      <c r="L21" s="56"/>
      <c r="M21" s="56"/>
      <c r="N21" s="56"/>
      <c r="O21" s="56"/>
      <c r="P21" s="56"/>
    </row>
    <row r="22" spans="1:16" ht="12.75" customHeight="1" x14ac:dyDescent="0.2">
      <c r="A22" s="96"/>
      <c r="B22" s="115" t="str">
        <f>'Scores-LSB'!B56</f>
        <v>Bachoo</v>
      </c>
      <c r="C22" s="115" t="str">
        <f>'Scores-LSB'!C56</f>
        <v>Spencer</v>
      </c>
      <c r="D22" s="115">
        <f>'Scores-LSB'!F56</f>
        <v>591</v>
      </c>
      <c r="E22" s="115">
        <f>VLOOKUP(D22,'High Run Goals'!$A$2:$B$521,2,FALSE)</f>
        <v>30.92</v>
      </c>
      <c r="F22" s="115">
        <f>'Scores-LSB'!K56</f>
        <v>0</v>
      </c>
      <c r="G22" s="33">
        <f t="shared" si="0"/>
        <v>0</v>
      </c>
      <c r="H22" s="110"/>
      <c r="I22" s="56"/>
      <c r="J22" s="56"/>
      <c r="K22" s="56"/>
      <c r="L22" s="56"/>
      <c r="M22" s="56"/>
      <c r="N22" s="56"/>
      <c r="O22" s="56"/>
      <c r="P22" s="56"/>
    </row>
    <row r="23" spans="1:16" ht="12.75" customHeight="1" x14ac:dyDescent="0.2">
      <c r="A23" s="96"/>
      <c r="B23" s="115" t="str">
        <f>'Scores-LSB'!B57</f>
        <v>Leung</v>
      </c>
      <c r="C23" s="115" t="str">
        <f>'Scores-LSB'!C57</f>
        <v>Tim</v>
      </c>
      <c r="D23" s="115">
        <f>'Scores-LSB'!F57</f>
        <v>553</v>
      </c>
      <c r="E23" s="115">
        <f>VLOOKUP(D23,'High Run Goals'!$A$2:$B$521,2,FALSE)</f>
        <v>26.36</v>
      </c>
      <c r="F23" s="115">
        <f>'Scores-LSB'!K57</f>
        <v>0</v>
      </c>
      <c r="G23" s="33">
        <f t="shared" si="0"/>
        <v>0</v>
      </c>
      <c r="H23" s="110"/>
      <c r="I23" s="56"/>
      <c r="J23" s="56"/>
      <c r="K23" s="56"/>
      <c r="L23" s="56"/>
      <c r="M23" s="56"/>
      <c r="N23" s="56"/>
      <c r="O23" s="56"/>
      <c r="P23" s="56"/>
    </row>
    <row r="24" spans="1:16" ht="12.75" customHeight="1" x14ac:dyDescent="0.2">
      <c r="A24" s="96"/>
      <c r="B24" s="115" t="str">
        <f>'Scores-LSB'!B58</f>
        <v>Weinstin</v>
      </c>
      <c r="C24" s="115" t="str">
        <f>'Scores-LSB'!C58</f>
        <v>Cary</v>
      </c>
      <c r="D24" s="115">
        <f>'Scores-LSB'!F58</f>
        <v>629</v>
      </c>
      <c r="E24" s="115">
        <f>VLOOKUP(D24,'High Run Goals'!$A$2:$B$521,2,FALSE)</f>
        <v>38.96</v>
      </c>
      <c r="F24" s="115">
        <f>'Scores-LSB'!K58</f>
        <v>0</v>
      </c>
      <c r="G24" s="33">
        <f t="shared" si="0"/>
        <v>0</v>
      </c>
      <c r="H24" s="110"/>
      <c r="I24" s="56"/>
      <c r="J24" s="56"/>
      <c r="K24" s="56"/>
      <c r="L24" s="56"/>
      <c r="M24" s="56"/>
      <c r="N24" s="56"/>
      <c r="O24" s="56"/>
      <c r="P24" s="56"/>
    </row>
    <row r="25" spans="1:16" ht="12.75" customHeight="1" x14ac:dyDescent="0.2">
      <c r="A25" s="96"/>
      <c r="B25" s="115" t="str">
        <f>'Scores-LSB'!B60</f>
        <v>Staub</v>
      </c>
      <c r="C25" s="115" t="str">
        <f>'Scores-LSB'!C60</f>
        <v>Craig</v>
      </c>
      <c r="D25" s="115">
        <f>'Scores-LSB'!F60</f>
        <v>626</v>
      </c>
      <c r="E25" s="115">
        <f>VLOOKUP(D25,'High Run Goals'!$A$2:$B$521,2,FALSE)</f>
        <v>38.24</v>
      </c>
      <c r="F25" s="115">
        <f>'Scores-LSB'!K60</f>
        <v>11</v>
      </c>
      <c r="G25" s="33">
        <f t="shared" si="0"/>
        <v>0.28765690376569036</v>
      </c>
      <c r="H25" s="110"/>
      <c r="I25" s="56"/>
      <c r="J25" s="56"/>
      <c r="K25" s="56"/>
      <c r="L25" s="56"/>
      <c r="M25" s="56"/>
      <c r="N25" s="56"/>
      <c r="O25" s="56"/>
      <c r="P25" s="56"/>
    </row>
    <row r="26" spans="1:16" ht="12.75" customHeight="1" x14ac:dyDescent="0.2">
      <c r="A26" s="96"/>
      <c r="B26" s="115" t="str">
        <f>'Scores-LSB'!B61</f>
        <v>Semilla</v>
      </c>
      <c r="C26" s="115" t="str">
        <f>'Scores-LSB'!C61</f>
        <v>Adonis</v>
      </c>
      <c r="D26" s="115">
        <f>'Scores-LSB'!F61</f>
        <v>613</v>
      </c>
      <c r="E26" s="115">
        <f>VLOOKUP(D26,'High Run Goals'!$A$2:$B$521,2,FALSE)</f>
        <v>35.119999999999997</v>
      </c>
      <c r="F26" s="115">
        <f>'Scores-LSB'!K61</f>
        <v>0</v>
      </c>
      <c r="G26" s="33">
        <f t="shared" si="0"/>
        <v>0</v>
      </c>
      <c r="H26" s="110"/>
      <c r="I26" s="56"/>
      <c r="J26" s="56"/>
      <c r="K26" s="56"/>
      <c r="L26" s="56"/>
      <c r="M26" s="56"/>
      <c r="N26" s="56"/>
      <c r="O26" s="56"/>
      <c r="P26" s="56"/>
    </row>
    <row r="27" spans="1:16" ht="12.75" customHeight="1" x14ac:dyDescent="0.2">
      <c r="A27" s="96"/>
      <c r="B27" s="115" t="str">
        <f>'Scores-LSB'!B21</f>
        <v>Virdee</v>
      </c>
      <c r="C27" s="115" t="str">
        <f>'Scores-LSB'!C21</f>
        <v>Preet</v>
      </c>
      <c r="D27" s="115">
        <f>'Scores-LSB'!F21</f>
        <v>489</v>
      </c>
      <c r="E27" s="115">
        <f>VLOOKUP(D27,'High Run Goals'!$A$2:$B$521,2,FALSE)</f>
        <v>21.56</v>
      </c>
      <c r="F27" s="115">
        <f>'Scores-LSB'!K21</f>
        <v>0</v>
      </c>
      <c r="G27" s="33">
        <f t="shared" si="0"/>
        <v>0</v>
      </c>
      <c r="H27" s="110"/>
      <c r="I27" s="56"/>
      <c r="J27" s="56"/>
      <c r="K27" s="56"/>
      <c r="L27" s="56"/>
      <c r="M27" s="56"/>
      <c r="N27" s="56"/>
      <c r="O27" s="56"/>
      <c r="P27" s="56"/>
    </row>
    <row r="28" spans="1:16" ht="12.75" customHeight="1" x14ac:dyDescent="0.2">
      <c r="A28" s="96"/>
      <c r="B28" s="115" t="str">
        <f>'Scores-LSB'!B35</f>
        <v>Kee</v>
      </c>
      <c r="C28" s="115" t="str">
        <f>'Scores-LSB'!C35</f>
        <v>Bruce</v>
      </c>
      <c r="D28" s="115">
        <f>'Scores-LSB'!F35</f>
        <v>535</v>
      </c>
      <c r="E28" s="115">
        <f>VLOOKUP(D28,'High Run Goals'!$A$2:$B$521,2,FALSE)</f>
        <v>24.8</v>
      </c>
      <c r="F28" s="115">
        <f>'Scores-LSB'!K35</f>
        <v>0</v>
      </c>
      <c r="G28" s="33">
        <f t="shared" si="0"/>
        <v>0</v>
      </c>
      <c r="H28" s="110"/>
      <c r="I28" s="56"/>
      <c r="J28" s="56"/>
      <c r="K28" s="56"/>
      <c r="L28" s="56"/>
      <c r="M28" s="56"/>
      <c r="N28" s="56"/>
      <c r="O28" s="56"/>
      <c r="P28" s="56"/>
    </row>
    <row r="29" spans="1:16" ht="12.75" customHeight="1" x14ac:dyDescent="0.2">
      <c r="A29" s="96"/>
      <c r="B29" s="115" t="str">
        <f>'Scores-LSB'!B18</f>
        <v>Sarpeshkar</v>
      </c>
      <c r="C29" s="115" t="str">
        <f>'Scores-LSB'!C18</f>
        <v>Balaji</v>
      </c>
      <c r="D29" s="115">
        <f>'Scores-LSB'!F18</f>
        <v>589</v>
      </c>
      <c r="E29" s="115">
        <f>VLOOKUP(D29,'High Run Goals'!$A$2:$B$521,2,FALSE)</f>
        <v>30.68</v>
      </c>
      <c r="F29" s="115">
        <f>'Scores-LSB'!K18</f>
        <v>0</v>
      </c>
      <c r="G29" s="33">
        <f t="shared" si="0"/>
        <v>0</v>
      </c>
      <c r="H29" s="110"/>
      <c r="I29" s="56"/>
      <c r="J29" s="56"/>
      <c r="K29" s="56"/>
      <c r="L29" s="56"/>
      <c r="M29" s="56"/>
      <c r="N29" s="56"/>
      <c r="O29" s="56"/>
      <c r="P29" s="56"/>
    </row>
    <row r="30" spans="1:16" ht="12.75" customHeight="1" x14ac:dyDescent="0.2">
      <c r="A30" s="96"/>
      <c r="B30" s="115" t="str">
        <f>'Scores-LSB'!B8</f>
        <v>Fisher</v>
      </c>
      <c r="C30" s="115" t="str">
        <f>'Scores-LSB'!C8</f>
        <v>Mike</v>
      </c>
      <c r="D30" s="115">
        <f>'Scores-LSB'!F8</f>
        <v>640</v>
      </c>
      <c r="E30" s="115">
        <f>VLOOKUP(D30,'High Run Goals'!$A$2:$B$521,2,FALSE)</f>
        <v>41.6</v>
      </c>
      <c r="F30" s="115">
        <f>'Scores-LSB'!K8</f>
        <v>0</v>
      </c>
      <c r="G30" s="33">
        <f t="shared" si="0"/>
        <v>0</v>
      </c>
      <c r="H30" s="110"/>
      <c r="I30" s="56"/>
      <c r="J30" s="56"/>
      <c r="K30" s="56"/>
      <c r="L30" s="56"/>
      <c r="M30" s="56"/>
      <c r="N30" s="56"/>
      <c r="O30" s="56"/>
      <c r="P30" s="56"/>
    </row>
    <row r="31" spans="1:16" ht="12.75" customHeight="1" x14ac:dyDescent="0.2">
      <c r="A31" s="96"/>
      <c r="B31" s="115" t="str">
        <f>'Scores-LSB'!B34</f>
        <v>Sanders</v>
      </c>
      <c r="C31" s="115" t="str">
        <f>'Scores-LSB'!C34</f>
        <v>Michael</v>
      </c>
      <c r="D31" s="115">
        <f>'Scores-LSB'!F34</f>
        <v>570</v>
      </c>
      <c r="E31" s="115">
        <f>VLOOKUP(D31,'High Run Goals'!$A$2:$B$521,2,FALSE)</f>
        <v>28.4</v>
      </c>
      <c r="F31" s="115">
        <f>'Scores-LSB'!K34</f>
        <v>0</v>
      </c>
      <c r="G31" s="33">
        <f t="shared" si="0"/>
        <v>0</v>
      </c>
      <c r="H31" s="110"/>
      <c r="I31" s="56"/>
      <c r="J31" s="56"/>
      <c r="K31" s="56"/>
      <c r="L31" s="56"/>
      <c r="M31" s="56"/>
      <c r="N31" s="56"/>
      <c r="O31" s="56"/>
      <c r="P31" s="56"/>
    </row>
    <row r="32" spans="1:16" ht="12.75" customHeight="1" x14ac:dyDescent="0.2">
      <c r="A32" s="96"/>
      <c r="B32" s="115" t="str">
        <f>'Scores-LSB'!B51</f>
        <v>Bunga</v>
      </c>
      <c r="C32" s="115" t="str">
        <f>'Scores-LSB'!C51</f>
        <v>Sid</v>
      </c>
      <c r="D32" s="115">
        <f>'Scores-LSB'!F51</f>
        <v>548</v>
      </c>
      <c r="E32" s="115">
        <f>VLOOKUP(D32,'High Run Goals'!$A$2:$B$521,2,FALSE)</f>
        <v>25.84</v>
      </c>
      <c r="F32" s="115">
        <f>'Scores-LSB'!K51</f>
        <v>0</v>
      </c>
      <c r="G32" s="33">
        <f t="shared" si="0"/>
        <v>0</v>
      </c>
      <c r="H32" s="110"/>
      <c r="I32" s="56"/>
      <c r="J32" s="56"/>
      <c r="K32" s="56"/>
      <c r="L32" s="56"/>
      <c r="M32" s="56"/>
      <c r="N32" s="56"/>
      <c r="O32" s="56"/>
      <c r="P32" s="56"/>
    </row>
    <row r="33" spans="1:16" ht="12.75" customHeight="1" x14ac:dyDescent="0.2">
      <c r="A33" s="96"/>
      <c r="B33" s="115" t="str">
        <f>'Scores-LSB'!B66</f>
        <v>Bowen</v>
      </c>
      <c r="C33" s="115" t="str">
        <f>'Scores-LSB'!C66</f>
        <v>Stuart</v>
      </c>
      <c r="D33" s="115">
        <f>'Scores-LSB'!F66</f>
        <v>494</v>
      </c>
      <c r="E33" s="115">
        <f>VLOOKUP(D33,'High Run Goals'!$A$2:$B$521,2,FALSE)</f>
        <v>21.759999999999998</v>
      </c>
      <c r="F33" s="115">
        <f>'Scores-LSB'!K66</f>
        <v>0</v>
      </c>
      <c r="G33" s="33">
        <f t="shared" si="0"/>
        <v>0</v>
      </c>
      <c r="H33" s="110"/>
      <c r="I33" s="56"/>
      <c r="J33" s="56"/>
      <c r="K33" s="56"/>
      <c r="L33" s="56"/>
      <c r="M33" s="56"/>
      <c r="N33" s="56"/>
      <c r="O33" s="56"/>
      <c r="P33" s="56"/>
    </row>
    <row r="34" spans="1:16" ht="12.75" customHeight="1" x14ac:dyDescent="0.2">
      <c r="A34" s="96"/>
      <c r="B34" s="115" t="str">
        <f>'Scores-LSB'!B65</f>
        <v>Gonzalez</v>
      </c>
      <c r="C34" s="115" t="str">
        <f>'Scores-LSB'!C65</f>
        <v>Sergio</v>
      </c>
      <c r="D34" s="115">
        <f>'Scores-LSB'!F65</f>
        <v>557</v>
      </c>
      <c r="E34" s="115">
        <f>VLOOKUP(D34,'High Run Goals'!$A$2:$B$521,2,FALSE)</f>
        <v>26.84</v>
      </c>
      <c r="F34" s="115">
        <f>'Scores-LSB'!K65</f>
        <v>0</v>
      </c>
      <c r="G34" s="33">
        <f t="shared" si="0"/>
        <v>0</v>
      </c>
      <c r="H34" s="110"/>
      <c r="I34" s="56"/>
      <c r="J34" s="56"/>
      <c r="K34" s="56"/>
      <c r="L34" s="56"/>
      <c r="M34" s="56"/>
      <c r="N34" s="56"/>
      <c r="O34" s="56"/>
      <c r="P34" s="56"/>
    </row>
    <row r="35" spans="1:16" ht="12.75" customHeight="1" x14ac:dyDescent="0.2">
      <c r="A35" s="96"/>
      <c r="B35" s="115" t="str">
        <f>'Scores-LSB'!B67</f>
        <v>Lange</v>
      </c>
      <c r="C35" s="115" t="str">
        <f>'Scores-LSB'!C67</f>
        <v>Rick</v>
      </c>
      <c r="D35" s="115">
        <f>'Scores-LSB'!F67</f>
        <v>563</v>
      </c>
      <c r="E35" s="115">
        <f>VLOOKUP(D35,'High Run Goals'!$A$2:$B$521,2,FALSE)</f>
        <v>27.56</v>
      </c>
      <c r="F35" s="115">
        <f>'Scores-LSB'!K67</f>
        <v>0</v>
      </c>
      <c r="G35" s="33">
        <f t="shared" si="0"/>
        <v>0</v>
      </c>
      <c r="H35" s="110"/>
      <c r="I35" s="56"/>
      <c r="J35" s="56"/>
      <c r="K35" s="56"/>
      <c r="L35" s="56"/>
      <c r="M35" s="56"/>
      <c r="N35" s="56"/>
      <c r="O35" s="56"/>
      <c r="P35" s="56"/>
    </row>
    <row r="36" spans="1:16" ht="12.75" customHeight="1" x14ac:dyDescent="0.2">
      <c r="A36" s="96"/>
      <c r="B36" s="115" t="str">
        <f>'Scores-LSB'!B71</f>
        <v>Khan</v>
      </c>
      <c r="C36" s="115" t="str">
        <f>'Scores-LSB'!C71</f>
        <v>Riaz</v>
      </c>
      <c r="D36" s="115">
        <f>'Scores-LSB'!F71</f>
        <v>437</v>
      </c>
      <c r="E36" s="115">
        <f>VLOOKUP(D36,'High Run Goals'!$A$2:$B$521,2,FALSE)</f>
        <v>19.48</v>
      </c>
      <c r="F36" s="115">
        <f>'Scores-LSB'!K71</f>
        <v>0</v>
      </c>
      <c r="G36" s="33">
        <f t="shared" si="0"/>
        <v>0</v>
      </c>
      <c r="H36" s="110"/>
      <c r="I36" s="56"/>
      <c r="J36" s="56"/>
      <c r="K36" s="56"/>
      <c r="L36" s="56"/>
      <c r="M36" s="56"/>
      <c r="N36" s="56"/>
      <c r="O36" s="56"/>
      <c r="P36" s="56"/>
    </row>
    <row r="37" spans="1:16" ht="12.75" customHeight="1" x14ac:dyDescent="0.2">
      <c r="A37" s="96"/>
      <c r="B37" s="115" t="str">
        <f>'Scores-LSB'!B27</f>
        <v>Marciano</v>
      </c>
      <c r="C37" s="115" t="str">
        <f>'Scores-LSB'!C27</f>
        <v>Cyndi</v>
      </c>
      <c r="D37" s="115">
        <f>'Scores-LSB'!F27</f>
        <v>456</v>
      </c>
      <c r="E37" s="115">
        <f>VLOOKUP(D37,'High Run Goals'!$A$2:$B$521,2,FALSE)</f>
        <v>20.240000000000002</v>
      </c>
      <c r="F37" s="115">
        <f>'Scores-LSB'!K27</f>
        <v>0</v>
      </c>
      <c r="G37" s="33">
        <f t="shared" si="0"/>
        <v>0</v>
      </c>
      <c r="H37" s="110"/>
      <c r="I37" s="56"/>
      <c r="J37" s="56"/>
      <c r="K37" s="56"/>
      <c r="L37" s="56"/>
      <c r="M37" s="56"/>
      <c r="N37" s="56"/>
      <c r="O37" s="56"/>
      <c r="P37" s="56"/>
    </row>
    <row r="38" spans="1:16" ht="12.75" customHeight="1" x14ac:dyDescent="0.2">
      <c r="A38" s="96"/>
      <c r="B38" s="115" t="str">
        <f>'Scores-LSB'!B20</f>
        <v>Forer</v>
      </c>
      <c r="C38" s="115" t="str">
        <f>'Scores-LSB'!C20</f>
        <v>Dave</v>
      </c>
      <c r="D38" s="115">
        <f>'Scores-LSB'!F20</f>
        <v>560</v>
      </c>
      <c r="E38" s="115">
        <f>VLOOKUP(D38,'High Run Goals'!$A$2:$B$521,2,FALSE)</f>
        <v>27.2</v>
      </c>
      <c r="F38" s="115">
        <f>'Scores-LSB'!K20</f>
        <v>0</v>
      </c>
      <c r="G38" s="33">
        <f t="shared" si="0"/>
        <v>0</v>
      </c>
      <c r="H38" s="110"/>
      <c r="I38" s="56"/>
      <c r="J38" s="56"/>
      <c r="K38" s="56"/>
      <c r="L38" s="56"/>
      <c r="M38" s="56"/>
      <c r="N38" s="56"/>
      <c r="O38" s="56"/>
      <c r="P38" s="56"/>
    </row>
    <row r="39" spans="1:16" ht="12.75" customHeight="1" x14ac:dyDescent="0.2">
      <c r="A39" s="96"/>
      <c r="B39" s="115" t="str">
        <f>'Scores-LSB'!B25</f>
        <v>Marianetti</v>
      </c>
      <c r="C39" s="115" t="str">
        <f>'Scores-LSB'!C25</f>
        <v>Noel</v>
      </c>
      <c r="D39" s="115">
        <f>'Scores-LSB'!F25</f>
        <v>606</v>
      </c>
      <c r="E39" s="115">
        <f>VLOOKUP(D39,'High Run Goals'!$A$2:$B$521,2,FALSE)</f>
        <v>33.44</v>
      </c>
      <c r="F39" s="115">
        <f>'Scores-LSB'!K25</f>
        <v>0</v>
      </c>
      <c r="G39" s="33">
        <f t="shared" si="0"/>
        <v>0</v>
      </c>
      <c r="H39" s="110"/>
      <c r="I39" s="56"/>
      <c r="J39" s="56"/>
      <c r="K39" s="56"/>
      <c r="L39" s="56"/>
      <c r="M39" s="56"/>
      <c r="N39" s="56"/>
      <c r="O39" s="56"/>
      <c r="P39" s="56"/>
    </row>
    <row r="40" spans="1:16" ht="12.75" customHeight="1" x14ac:dyDescent="0.2">
      <c r="A40" s="96"/>
      <c r="B40" s="115" t="str">
        <f>'Scores-LSB'!B44</f>
        <v>Burdick</v>
      </c>
      <c r="C40" s="115" t="str">
        <f>'Scores-LSB'!C44</f>
        <v>Amy</v>
      </c>
      <c r="D40" s="115">
        <f>'Scores-LSB'!F44</f>
        <v>550</v>
      </c>
      <c r="E40" s="115">
        <f>VLOOKUP(D40,'High Run Goals'!$A$2:$B$521,2,FALSE)</f>
        <v>26</v>
      </c>
      <c r="F40" s="115">
        <f>'Scores-LSB'!K44</f>
        <v>0</v>
      </c>
      <c r="G40" s="33">
        <f t="shared" si="0"/>
        <v>0</v>
      </c>
      <c r="H40" s="110"/>
      <c r="I40" s="56"/>
      <c r="J40" s="56"/>
      <c r="K40" s="56"/>
      <c r="L40" s="56"/>
      <c r="M40" s="56"/>
      <c r="N40" s="56"/>
      <c r="O40" s="56"/>
      <c r="P40" s="56"/>
    </row>
    <row r="41" spans="1:16" ht="12.75" customHeight="1" x14ac:dyDescent="0.2">
      <c r="A41" s="96"/>
      <c r="B41" s="115" t="str">
        <f>'Scores-LSB'!B69</f>
        <v>Birthelmer</v>
      </c>
      <c r="C41" s="115" t="str">
        <f>'Scores-LSB'!C69</f>
        <v>Marcel</v>
      </c>
      <c r="D41" s="115">
        <f>'Scores-LSB'!F69</f>
        <v>534</v>
      </c>
      <c r="E41" s="115">
        <f>VLOOKUP(D41,'High Run Goals'!$A$2:$B$521,2,FALSE)</f>
        <v>24.72</v>
      </c>
      <c r="F41" s="115">
        <f>'Scores-LSB'!K69</f>
        <v>0</v>
      </c>
      <c r="G41" s="33">
        <f t="shared" si="0"/>
        <v>0</v>
      </c>
      <c r="H41" s="110"/>
      <c r="I41" s="56"/>
      <c r="J41" s="56"/>
      <c r="K41" s="56"/>
      <c r="L41" s="56"/>
      <c r="M41" s="56"/>
      <c r="N41" s="56"/>
      <c r="O41" s="56"/>
      <c r="P41" s="56"/>
    </row>
    <row r="42" spans="1:16" ht="12.75" customHeight="1" x14ac:dyDescent="0.2">
      <c r="A42" s="96"/>
      <c r="B42" s="115" t="str">
        <f>'Scores-LSB'!B55</f>
        <v>Matsumoto</v>
      </c>
      <c r="C42" s="115" t="str">
        <f>'Scores-LSB'!C55</f>
        <v>Jane</v>
      </c>
      <c r="D42" s="115">
        <f>'Scores-LSB'!F55</f>
        <v>485</v>
      </c>
      <c r="E42" s="115">
        <f>VLOOKUP(D42,'High Run Goals'!$A$2:$B$521,2,FALSE)</f>
        <v>21.4</v>
      </c>
      <c r="F42" s="115">
        <f>'Scores-LSB'!K55</f>
        <v>0</v>
      </c>
      <c r="G42" s="33">
        <f t="shared" si="0"/>
        <v>0</v>
      </c>
      <c r="H42" s="110"/>
      <c r="I42" s="56"/>
      <c r="J42" s="56"/>
      <c r="K42" s="56"/>
      <c r="L42" s="56"/>
      <c r="M42" s="56"/>
      <c r="N42" s="56"/>
      <c r="O42" s="56"/>
      <c r="P42" s="56"/>
    </row>
    <row r="43" spans="1:16" ht="12.75" customHeight="1" x14ac:dyDescent="0.2">
      <c r="A43" s="96"/>
      <c r="B43" s="115" t="str">
        <f>'Scores-LSB'!B15</f>
        <v>Peterson</v>
      </c>
      <c r="C43" s="115" t="str">
        <f>'Scores-LSB'!C15</f>
        <v>Boyd</v>
      </c>
      <c r="D43" s="115">
        <f>'Scores-LSB'!F15</f>
        <v>528</v>
      </c>
      <c r="E43" s="115">
        <f>VLOOKUP(D43,'High Run Goals'!$A$2:$B$521,2,FALSE)</f>
        <v>24.240000000000002</v>
      </c>
      <c r="F43" s="115">
        <f>'Scores-LSB'!K15</f>
        <v>0</v>
      </c>
      <c r="G43" s="33">
        <f t="shared" si="0"/>
        <v>0</v>
      </c>
      <c r="H43" s="110"/>
      <c r="I43" s="56"/>
      <c r="J43" s="56"/>
      <c r="K43" s="56"/>
      <c r="L43" s="56"/>
      <c r="M43" s="56"/>
      <c r="N43" s="56"/>
      <c r="O43" s="56"/>
      <c r="P43" s="56"/>
    </row>
    <row r="44" spans="1:16" ht="12.75" customHeight="1" x14ac:dyDescent="0.2">
      <c r="A44" s="96"/>
      <c r="B44" s="115" t="str">
        <f>'Scores-LSB'!B9</f>
        <v>Ostrov</v>
      </c>
      <c r="C44" s="115" t="str">
        <f>'Scores-LSB'!C9</f>
        <v>Steve</v>
      </c>
      <c r="D44" s="115">
        <f>'Scores-LSB'!F9</f>
        <v>648</v>
      </c>
      <c r="E44" s="115">
        <f>VLOOKUP(D44,'High Run Goals'!$A$2:$B$521,2,FALSE)</f>
        <v>43.519999999999996</v>
      </c>
      <c r="F44" s="115">
        <f>'Scores-LSB'!K9</f>
        <v>0</v>
      </c>
      <c r="G44" s="33">
        <f t="shared" si="0"/>
        <v>0</v>
      </c>
      <c r="H44" s="110"/>
      <c r="I44" s="56"/>
      <c r="J44" s="56"/>
      <c r="K44" s="56"/>
      <c r="L44" s="56"/>
      <c r="M44" s="56"/>
      <c r="N44" s="56"/>
      <c r="O44" s="56"/>
      <c r="P44" s="56"/>
    </row>
    <row r="45" spans="1:16" ht="12.75" customHeight="1" x14ac:dyDescent="0.2">
      <c r="A45" s="96"/>
      <c r="B45" s="115" t="str">
        <f>'Scores-LSB'!B46</f>
        <v>Narayanan</v>
      </c>
      <c r="C45" s="115" t="str">
        <f>'Scores-LSB'!C46</f>
        <v>Dileepan</v>
      </c>
      <c r="D45" s="115">
        <f>'Scores-LSB'!F46</f>
        <v>579</v>
      </c>
      <c r="E45" s="115">
        <f>VLOOKUP(D45,'High Run Goals'!$A$2:$B$521,2,FALSE)</f>
        <v>29.48</v>
      </c>
      <c r="F45" s="115">
        <f>'Scores-LSB'!K46</f>
        <v>0</v>
      </c>
      <c r="G45" s="33">
        <f t="shared" si="0"/>
        <v>0</v>
      </c>
      <c r="H45" s="110"/>
      <c r="I45" s="56"/>
      <c r="J45" s="56"/>
      <c r="K45" s="56"/>
      <c r="L45" s="56"/>
      <c r="M45" s="56"/>
      <c r="N45" s="56"/>
      <c r="O45" s="56"/>
      <c r="P45" s="56"/>
    </row>
    <row r="46" spans="1:16" ht="12.75" customHeight="1" x14ac:dyDescent="0.2">
      <c r="A46" s="96"/>
      <c r="B46" s="115" t="str">
        <f>'Scores-LSB'!B26</f>
        <v>Kraljevic</v>
      </c>
      <c r="C46" s="115" t="str">
        <f>'Scores-LSB'!C26</f>
        <v>Tom</v>
      </c>
      <c r="D46" s="115">
        <f>'Scores-LSB'!F26</f>
        <v>553</v>
      </c>
      <c r="E46" s="115">
        <f>VLOOKUP(D46,'High Run Goals'!$A$2:$B$521,2,FALSE)</f>
        <v>26.36</v>
      </c>
      <c r="F46" s="115">
        <f>'Scores-LSB'!K26</f>
        <v>0</v>
      </c>
      <c r="G46" s="33">
        <f t="shared" si="0"/>
        <v>0</v>
      </c>
      <c r="H46" s="110"/>
      <c r="I46" s="56"/>
      <c r="J46" s="56"/>
      <c r="K46" s="56"/>
      <c r="L46" s="56"/>
      <c r="M46" s="56"/>
      <c r="N46" s="56"/>
      <c r="O46" s="56"/>
      <c r="P46" s="56"/>
    </row>
    <row r="47" spans="1:16" ht="12.75" customHeight="1" x14ac:dyDescent="0.2">
      <c r="A47" s="96"/>
      <c r="B47" s="115" t="str">
        <f>'Scores-LSB'!B59</f>
        <v>Davis</v>
      </c>
      <c r="C47" s="115" t="str">
        <f>'Scores-LSB'!C59</f>
        <v>Earl</v>
      </c>
      <c r="D47" s="115">
        <f>'Scores-LSB'!F59</f>
        <v>496</v>
      </c>
      <c r="E47" s="115">
        <f>VLOOKUP(D47,'High Run Goals'!$A$2:$B$521,2,FALSE)</f>
        <v>21.84</v>
      </c>
      <c r="F47" s="115">
        <f>'Scores-LSB'!K59</f>
        <v>0</v>
      </c>
      <c r="G47" s="33">
        <f t="shared" si="0"/>
        <v>0</v>
      </c>
      <c r="H47" s="110"/>
      <c r="I47" s="56"/>
      <c r="J47" s="56"/>
      <c r="K47" s="56"/>
      <c r="L47" s="56"/>
      <c r="M47" s="56"/>
      <c r="N47" s="56"/>
      <c r="O47" s="56"/>
      <c r="P47" s="56"/>
    </row>
    <row r="48" spans="1:16" ht="12.75" customHeight="1" x14ac:dyDescent="0.2">
      <c r="A48" s="96"/>
      <c r="B48" s="115" t="str">
        <f>'Scores-LSB'!B53</f>
        <v>Johnson</v>
      </c>
      <c r="C48" s="115" t="str">
        <f>'Scores-LSB'!C53</f>
        <v>John</v>
      </c>
      <c r="D48" s="115">
        <f>'Scores-LSB'!F53</f>
        <v>678</v>
      </c>
      <c r="E48" s="115">
        <f>VLOOKUP(D48,'High Run Goals'!$A$2:$B$521,2,FALSE)</f>
        <v>51.84</v>
      </c>
      <c r="F48" s="115">
        <f>'Scores-LSB'!K53</f>
        <v>0</v>
      </c>
      <c r="G48" s="33">
        <f t="shared" si="0"/>
        <v>0</v>
      </c>
      <c r="H48" s="110"/>
      <c r="I48" s="56"/>
      <c r="J48" s="56"/>
      <c r="K48" s="56"/>
      <c r="L48" s="56"/>
      <c r="M48" s="56"/>
      <c r="N48" s="56"/>
      <c r="O48" s="56"/>
      <c r="P48" s="56"/>
    </row>
    <row r="49" spans="1:16" ht="12.75" customHeight="1" x14ac:dyDescent="0.2">
      <c r="A49" s="96"/>
      <c r="B49" s="115" t="str">
        <f>'Scores-LSB'!B4</f>
        <v>Sharma</v>
      </c>
      <c r="C49" s="115" t="str">
        <f>'Scores-LSB'!C4</f>
        <v>Anuraag</v>
      </c>
      <c r="D49" s="115">
        <f>'Scores-LSB'!F4</f>
        <v>547</v>
      </c>
      <c r="E49" s="115">
        <f>VLOOKUP(D49,'High Run Goals'!$A$2:$B$521,2,FALSE)</f>
        <v>25.759999999999998</v>
      </c>
      <c r="F49" s="115">
        <f>'Scores-LSB'!K4</f>
        <v>0</v>
      </c>
      <c r="G49" s="33">
        <f t="shared" si="0"/>
        <v>0</v>
      </c>
      <c r="H49" s="110"/>
      <c r="I49" s="56"/>
      <c r="J49" s="56"/>
      <c r="K49" s="56"/>
      <c r="L49" s="56"/>
      <c r="M49" s="56"/>
      <c r="N49" s="56"/>
      <c r="O49" s="56"/>
      <c r="P49" s="56"/>
    </row>
    <row r="50" spans="1:16" ht="12.75" customHeight="1" x14ac:dyDescent="0.2">
      <c r="A50" s="96"/>
      <c r="B50" s="115" t="str">
        <f>'Scores-LSB'!B12</f>
        <v>Jayakumar</v>
      </c>
      <c r="C50" s="115" t="str">
        <f>'Scores-LSB'!C12</f>
        <v>Nandu</v>
      </c>
      <c r="D50" s="115">
        <f>'Scores-LSB'!F12</f>
        <v>598</v>
      </c>
      <c r="E50" s="115">
        <f>VLOOKUP(D50,'High Run Goals'!$A$2:$B$521,2,FALSE)</f>
        <v>31.759999999999998</v>
      </c>
      <c r="F50" s="115">
        <f>'Scores-LSB'!K12</f>
        <v>13</v>
      </c>
      <c r="G50" s="33">
        <f t="shared" si="0"/>
        <v>0.40931989924433254</v>
      </c>
      <c r="H50" s="110"/>
      <c r="I50" s="56"/>
      <c r="J50" s="56"/>
      <c r="K50" s="56"/>
      <c r="L50" s="56"/>
      <c r="M50" s="56"/>
      <c r="N50" s="56"/>
      <c r="O50" s="56"/>
      <c r="P50" s="56"/>
    </row>
    <row r="51" spans="1:16" ht="12.75" customHeight="1" x14ac:dyDescent="0.2">
      <c r="A51" s="96"/>
      <c r="B51" s="115" t="str">
        <f>'Scores-LSB'!B52</f>
        <v>Bachoo</v>
      </c>
      <c r="C51" s="115" t="str">
        <f>'Scores-LSB'!C52</f>
        <v>Beverly</v>
      </c>
      <c r="D51" s="115">
        <f>'Scores-LSB'!F52</f>
        <v>510</v>
      </c>
      <c r="E51" s="115">
        <f>VLOOKUP(D51,'High Run Goals'!$A$2:$B$521,2,FALSE)</f>
        <v>22.8</v>
      </c>
      <c r="F51" s="115">
        <f>'Scores-LSB'!K52</f>
        <v>0</v>
      </c>
      <c r="G51" s="33">
        <f t="shared" si="0"/>
        <v>0</v>
      </c>
      <c r="H51" s="110"/>
      <c r="I51" s="56"/>
      <c r="J51" s="56"/>
      <c r="K51" s="56"/>
      <c r="L51" s="56"/>
      <c r="M51" s="56"/>
      <c r="N51" s="56"/>
      <c r="O51" s="56"/>
      <c r="P51" s="56"/>
    </row>
    <row r="52" spans="1:16" ht="12.75" customHeight="1" x14ac:dyDescent="0.2">
      <c r="A52" s="96"/>
      <c r="B52" s="115" t="str">
        <f>'Scores-LSB'!B54</f>
        <v>Hagen</v>
      </c>
      <c r="C52" s="115" t="str">
        <f>'Scores-LSB'!C54</f>
        <v>Bob</v>
      </c>
      <c r="D52" s="115">
        <f>'Scores-LSB'!F54</f>
        <v>665</v>
      </c>
      <c r="E52" s="115">
        <f>VLOOKUP(D52,'High Run Goals'!$A$2:$B$521,2,FALSE)</f>
        <v>48.2</v>
      </c>
      <c r="F52" s="115">
        <f>'Scores-LSB'!K54</f>
        <v>0</v>
      </c>
      <c r="G52" s="33">
        <f t="shared" si="0"/>
        <v>0</v>
      </c>
      <c r="H52" s="110"/>
      <c r="I52" s="56"/>
      <c r="J52" s="56"/>
      <c r="K52" s="56"/>
      <c r="L52" s="56"/>
      <c r="M52" s="56"/>
      <c r="N52" s="56"/>
      <c r="O52" s="56"/>
      <c r="P52" s="56"/>
    </row>
    <row r="53" spans="1:16" ht="12.75" customHeight="1" x14ac:dyDescent="0.2">
      <c r="A53" s="96"/>
      <c r="B53" s="115" t="str">
        <f>'Scores-LSB'!B68</f>
        <v>Nabi</v>
      </c>
      <c r="C53" s="115" t="str">
        <f>'Scores-LSB'!C68</f>
        <v>Abdul</v>
      </c>
      <c r="D53" s="115">
        <f>'Scores-LSB'!F68</f>
        <v>550</v>
      </c>
      <c r="E53" s="115">
        <f>VLOOKUP(D53,'High Run Goals'!$A$2:$B$521,2,FALSE)</f>
        <v>26</v>
      </c>
      <c r="F53" s="115">
        <f>'Scores-LSB'!K68</f>
        <v>0</v>
      </c>
      <c r="G53" s="33">
        <f t="shared" si="0"/>
        <v>0</v>
      </c>
      <c r="H53" s="110"/>
      <c r="I53" s="56"/>
      <c r="J53" s="56"/>
      <c r="K53" s="56"/>
      <c r="L53" s="56"/>
      <c r="M53" s="56"/>
      <c r="N53" s="56"/>
      <c r="O53" s="56"/>
      <c r="P53" s="56"/>
    </row>
    <row r="54" spans="1:16" ht="12.75" customHeight="1" x14ac:dyDescent="0.2">
      <c r="A54" s="96"/>
      <c r="B54" s="115" t="str">
        <f>'Scores-LSB'!B63</f>
        <v>Baboo</v>
      </c>
      <c r="C54" s="115" t="str">
        <f>'Scores-LSB'!C63</f>
        <v>Divij</v>
      </c>
      <c r="D54" s="115">
        <f>'Scores-LSB'!F63</f>
        <v>685</v>
      </c>
      <c r="E54" s="115">
        <f>VLOOKUP(D54,'High Run Goals'!$A$2:$B$521,2,FALSE)</f>
        <v>53.8</v>
      </c>
      <c r="F54" s="115">
        <f>'Scores-LSB'!K63</f>
        <v>0</v>
      </c>
      <c r="G54" s="33">
        <f t="shared" si="0"/>
        <v>0</v>
      </c>
      <c r="H54" s="110"/>
      <c r="I54" s="56"/>
      <c r="J54" s="56"/>
      <c r="K54" s="56"/>
      <c r="L54" s="56"/>
      <c r="M54" s="56"/>
      <c r="N54" s="56"/>
      <c r="O54" s="56"/>
      <c r="P54" s="56"/>
    </row>
    <row r="55" spans="1:16" ht="12.75" customHeight="1" x14ac:dyDescent="0.2">
      <c r="A55" s="96"/>
      <c r="B55" s="115" t="str">
        <f>'Scores-LSB'!B31</f>
        <v>Wu</v>
      </c>
      <c r="C55" s="115" t="str">
        <f>'Scores-LSB'!C31</f>
        <v>Jonathan</v>
      </c>
      <c r="D55" s="115">
        <f>'Scores-LSB'!F31</f>
        <v>557</v>
      </c>
      <c r="E55" s="115">
        <f>VLOOKUP(D55,'High Run Goals'!$A$2:$B$521,2,FALSE)</f>
        <v>26.84</v>
      </c>
      <c r="F55" s="115">
        <f>'Scores-LSB'!K31</f>
        <v>0</v>
      </c>
      <c r="G55" s="33">
        <f t="shared" si="0"/>
        <v>0</v>
      </c>
      <c r="H55" s="110"/>
      <c r="I55" s="56"/>
      <c r="J55" s="56"/>
      <c r="K55" s="56"/>
      <c r="L55" s="56"/>
      <c r="M55" s="56"/>
      <c r="N55" s="56"/>
      <c r="O55" s="56"/>
      <c r="P55" s="56"/>
    </row>
    <row r="56" spans="1:16" ht="12.75" customHeight="1" x14ac:dyDescent="0.2">
      <c r="A56" s="96"/>
      <c r="B56" s="115" t="str">
        <f>'Scores-LSB'!B72</f>
        <v>Mosburg</v>
      </c>
      <c r="C56" s="115" t="str">
        <f>'Scores-LSB'!C72</f>
        <v>Jim</v>
      </c>
      <c r="D56" s="115">
        <f>'Scores-LSB'!F72</f>
        <v>539</v>
      </c>
      <c r="E56" s="115">
        <f>VLOOKUP(D56,'High Run Goals'!$A$2:$B$521,2,FALSE)</f>
        <v>25.12</v>
      </c>
      <c r="F56" s="115">
        <f>'Scores-LSB'!K72</f>
        <v>0</v>
      </c>
      <c r="G56" s="33">
        <f t="shared" si="0"/>
        <v>0</v>
      </c>
      <c r="H56" s="110"/>
      <c r="I56" s="56"/>
      <c r="J56" s="56"/>
      <c r="K56" s="56"/>
      <c r="L56" s="56"/>
      <c r="M56" s="56"/>
      <c r="N56" s="56"/>
      <c r="O56" s="56"/>
      <c r="P56" s="56"/>
    </row>
    <row r="57" spans="1:16" ht="12.75" customHeight="1" x14ac:dyDescent="0.2">
      <c r="A57" s="96"/>
      <c r="B57" s="115" t="str">
        <f>'Scores-LSB'!B16</f>
        <v>Zimmerman</v>
      </c>
      <c r="C57" s="115" t="str">
        <f>'Scores-LSB'!C16</f>
        <v>Noah</v>
      </c>
      <c r="D57" s="115">
        <f>'Scores-LSB'!F16</f>
        <v>565</v>
      </c>
      <c r="E57" s="115">
        <f>VLOOKUP(D57,'High Run Goals'!$A$2:$B$521,2,FALSE)</f>
        <v>27.8</v>
      </c>
      <c r="F57" s="115">
        <f>'Scores-LSB'!K16</f>
        <v>11</v>
      </c>
      <c r="G57" s="33">
        <f t="shared" si="0"/>
        <v>0.39568345323741005</v>
      </c>
      <c r="H57" s="110"/>
      <c r="I57" s="56"/>
      <c r="J57" s="56"/>
      <c r="K57" s="56"/>
      <c r="L57" s="56"/>
      <c r="M57" s="56"/>
      <c r="N57" s="56"/>
      <c r="O57" s="56"/>
      <c r="P57" s="56"/>
    </row>
    <row r="58" spans="1:16" ht="12.75" customHeight="1" x14ac:dyDescent="0.2">
      <c r="A58" s="96"/>
      <c r="B58" s="115" t="str">
        <f>'Scores-LSB'!B41</f>
        <v>Godwin</v>
      </c>
      <c r="C58" s="115" t="str">
        <f>'Scores-LSB'!C41</f>
        <v>Steven</v>
      </c>
      <c r="D58" s="115">
        <f>'Scores-LSB'!F41</f>
        <v>598</v>
      </c>
      <c r="E58" s="115">
        <f>VLOOKUP(D58,'High Run Goals'!$A$2:$B$521,2,FALSE)</f>
        <v>31.759999999999998</v>
      </c>
      <c r="F58" s="115">
        <f>'Scores-LSB'!K41</f>
        <v>0</v>
      </c>
      <c r="G58" s="33">
        <f t="shared" si="0"/>
        <v>0</v>
      </c>
      <c r="H58" s="110"/>
      <c r="I58" s="56"/>
      <c r="J58" s="56"/>
      <c r="K58" s="56"/>
      <c r="L58" s="56"/>
      <c r="M58" s="56"/>
      <c r="N58" s="56"/>
      <c r="O58" s="56"/>
      <c r="P58" s="56"/>
    </row>
    <row r="59" spans="1:16" ht="12.75" customHeight="1" x14ac:dyDescent="0.2">
      <c r="A59" s="96"/>
      <c r="B59" s="115" t="str">
        <f>'Scores-LSB'!B17</f>
        <v>Hughey</v>
      </c>
      <c r="C59" s="115" t="str">
        <f>'Scores-LSB'!C17</f>
        <v>Nick</v>
      </c>
      <c r="D59" s="115">
        <f>'Scores-LSB'!F17</f>
        <v>700</v>
      </c>
      <c r="E59" s="115">
        <f>VLOOKUP(D59,'High Run Goals'!$A$2:$B$521,2,FALSE)</f>
        <v>58</v>
      </c>
      <c r="F59" s="115">
        <f>'Scores-LSB'!K17</f>
        <v>0</v>
      </c>
      <c r="G59" s="33">
        <f t="shared" si="0"/>
        <v>0</v>
      </c>
      <c r="H59" s="110"/>
      <c r="I59" s="56"/>
      <c r="J59" s="56"/>
      <c r="K59" s="56"/>
      <c r="L59" s="56"/>
      <c r="M59" s="56"/>
      <c r="N59" s="56"/>
      <c r="O59" s="56"/>
      <c r="P59" s="56"/>
    </row>
    <row r="60" spans="1:16" ht="12.75" customHeight="1" x14ac:dyDescent="0.2">
      <c r="A60" s="96"/>
      <c r="B60" s="115" t="str">
        <f>'Scores-LSB'!B64</f>
        <v>Kumar</v>
      </c>
      <c r="C60" s="115" t="str">
        <f>'Scores-LSB'!C64</f>
        <v>Praveen</v>
      </c>
      <c r="D60" s="115">
        <f>'Scores-LSB'!F64</f>
        <v>531</v>
      </c>
      <c r="E60" s="115">
        <f>VLOOKUP(D60,'High Run Goals'!$A$2:$B$521,2,FALSE)</f>
        <v>24.48</v>
      </c>
      <c r="F60" s="115">
        <f>'Scores-LSB'!K64</f>
        <v>0</v>
      </c>
      <c r="G60" s="33">
        <f t="shared" si="0"/>
        <v>0</v>
      </c>
      <c r="H60" s="110"/>
      <c r="I60" s="56"/>
      <c r="J60" s="56"/>
      <c r="K60" s="56"/>
      <c r="L60" s="56"/>
      <c r="M60" s="56"/>
      <c r="N60" s="56"/>
      <c r="O60" s="56"/>
      <c r="P60" s="56"/>
    </row>
    <row r="61" spans="1:16" ht="12.75" customHeight="1" x14ac:dyDescent="0.2">
      <c r="A61" s="96"/>
      <c r="B61" s="115" t="str">
        <f>'Scores-LSB'!B29</f>
        <v>Smith</v>
      </c>
      <c r="C61" s="115" t="str">
        <f>'Scores-LSB'!C29</f>
        <v>Steve</v>
      </c>
      <c r="D61" s="115">
        <f>'Scores-LSB'!F29</f>
        <v>630</v>
      </c>
      <c r="E61" s="115">
        <f>VLOOKUP(D61,'High Run Goals'!$A$2:$B$521,2,FALSE)</f>
        <v>39.200000000000003</v>
      </c>
      <c r="F61" s="115">
        <f>'Scores-LSB'!K29</f>
        <v>0</v>
      </c>
      <c r="G61" s="33">
        <f t="shared" si="0"/>
        <v>0</v>
      </c>
      <c r="H61" s="110"/>
      <c r="I61" s="56"/>
      <c r="J61" s="56"/>
      <c r="K61" s="56"/>
      <c r="L61" s="56"/>
      <c r="M61" s="56"/>
      <c r="N61" s="56"/>
      <c r="O61" s="56"/>
      <c r="P61" s="56"/>
    </row>
    <row r="62" spans="1:16" ht="12.75" customHeight="1" x14ac:dyDescent="0.2">
      <c r="A62" s="96"/>
      <c r="B62" s="115" t="str">
        <f>'Scores-LSB'!B37</f>
        <v>Fraguglia</v>
      </c>
      <c r="C62" s="115" t="str">
        <f>'Scores-LSB'!C37</f>
        <v>David</v>
      </c>
      <c r="D62" s="115">
        <f>'Scores-LSB'!F37</f>
        <v>541</v>
      </c>
      <c r="E62" s="115">
        <f>VLOOKUP(D62,'High Run Goals'!$A$2:$B$521,2,FALSE)</f>
        <v>25.28</v>
      </c>
      <c r="F62" s="115">
        <f>'Scores-LSB'!K37</f>
        <v>0</v>
      </c>
      <c r="G62" s="33">
        <f t="shared" si="0"/>
        <v>0</v>
      </c>
      <c r="H62" s="110"/>
      <c r="I62" s="56"/>
      <c r="J62" s="56"/>
      <c r="K62" s="56"/>
      <c r="L62" s="56"/>
      <c r="M62" s="56"/>
      <c r="N62" s="56"/>
      <c r="O62" s="56"/>
      <c r="P62" s="56"/>
    </row>
    <row r="63" spans="1:16" ht="12.75" customHeight="1" x14ac:dyDescent="0.2">
      <c r="A63" s="96"/>
      <c r="B63" s="115" t="str">
        <f>'Scores-LSB'!B14</f>
        <v>Harada</v>
      </c>
      <c r="C63" s="115" t="str">
        <f>'Scores-LSB'!C14</f>
        <v>Eric</v>
      </c>
      <c r="D63" s="115">
        <f>'Scores-LSB'!F14</f>
        <v>761</v>
      </c>
      <c r="E63" s="115">
        <f>VLOOKUP(D63,'High Run Goals'!$A$2:$B$521,2,FALSE)</f>
        <v>92.16</v>
      </c>
      <c r="F63" s="115">
        <f>'Scores-LSB'!K14</f>
        <v>0</v>
      </c>
      <c r="G63" s="33">
        <f t="shared" si="0"/>
        <v>0</v>
      </c>
      <c r="H63" s="110"/>
      <c r="I63" s="56"/>
      <c r="J63" s="56"/>
      <c r="K63" s="56"/>
      <c r="L63" s="56"/>
      <c r="M63" s="56"/>
      <c r="N63" s="56"/>
      <c r="O63" s="56"/>
      <c r="P63" s="56"/>
    </row>
    <row r="64" spans="1:16" ht="12.75" customHeight="1" x14ac:dyDescent="0.2">
      <c r="A64" s="96"/>
      <c r="B64" s="115" t="str">
        <f>'Scores-LSB'!B70</f>
        <v>Hodgson</v>
      </c>
      <c r="C64" s="115" t="str">
        <f>'Scores-LSB'!C70</f>
        <v>Simon</v>
      </c>
      <c r="D64" s="115">
        <f>'Scores-LSB'!F70</f>
        <v>578</v>
      </c>
      <c r="E64" s="115">
        <f>VLOOKUP(D64,'High Run Goals'!$A$2:$B$521,2,FALSE)</f>
        <v>29.36</v>
      </c>
      <c r="F64" s="115">
        <f>'Scores-LSB'!K70</f>
        <v>0</v>
      </c>
      <c r="G64" s="33">
        <f t="shared" si="0"/>
        <v>0</v>
      </c>
      <c r="H64" s="110"/>
      <c r="I64" s="56"/>
      <c r="J64" s="56"/>
      <c r="K64" s="56"/>
      <c r="L64" s="56"/>
      <c r="M64" s="56"/>
      <c r="N64" s="56"/>
      <c r="O64" s="56"/>
      <c r="P64" s="56"/>
    </row>
    <row r="65" spans="1:16" ht="12.75" customHeight="1" x14ac:dyDescent="0.2">
      <c r="A65" s="96"/>
      <c r="B65" s="115" t="str">
        <f>'Scores-LSB'!B11</f>
        <v>Goodrich</v>
      </c>
      <c r="C65" s="115" t="str">
        <f>'Scores-LSB'!C11</f>
        <v>Calvin</v>
      </c>
      <c r="D65" s="115">
        <f>'Scores-LSB'!F11</f>
        <v>598</v>
      </c>
      <c r="E65" s="115">
        <f>VLOOKUP(D65,'High Run Goals'!$A$2:$B$521,2,FALSE)</f>
        <v>31.759999999999998</v>
      </c>
      <c r="F65" s="115">
        <f>'Scores-LSB'!K11</f>
        <v>0</v>
      </c>
      <c r="G65" s="33">
        <f t="shared" si="0"/>
        <v>0</v>
      </c>
      <c r="H65" s="110"/>
      <c r="I65" s="56"/>
      <c r="J65" s="56"/>
      <c r="K65" s="56"/>
      <c r="L65" s="56"/>
      <c r="M65" s="56"/>
      <c r="N65" s="56"/>
      <c r="O65" s="56"/>
      <c r="P65" s="56"/>
    </row>
    <row r="66" spans="1:16" ht="12.75" customHeight="1" x14ac:dyDescent="0.2">
      <c r="A66" s="96"/>
      <c r="B66" s="115" t="str">
        <f>'Scores-LSB'!B33</f>
        <v>Dorfman</v>
      </c>
      <c r="C66" s="115" t="str">
        <f>'Scores-LSB'!C33</f>
        <v>Howard</v>
      </c>
      <c r="D66" s="115">
        <f>'Scores-LSB'!F33</f>
        <v>596</v>
      </c>
      <c r="E66" s="115">
        <f>VLOOKUP(D66,'High Run Goals'!$A$2:$B$521,2,FALSE)</f>
        <v>31.52</v>
      </c>
      <c r="F66" s="115">
        <f>'Scores-LSB'!K33</f>
        <v>0</v>
      </c>
      <c r="G66" s="33">
        <f t="shared" si="0"/>
        <v>0</v>
      </c>
      <c r="H66" s="110"/>
      <c r="I66" s="56"/>
      <c r="J66" s="56"/>
      <c r="K66" s="56"/>
      <c r="L66" s="56"/>
      <c r="M66" s="56"/>
      <c r="N66" s="56"/>
      <c r="O66" s="56"/>
      <c r="P66" s="56"/>
    </row>
    <row r="67" spans="1:16" ht="12.75" customHeight="1" x14ac:dyDescent="0.2">
      <c r="A67" s="96"/>
      <c r="B67" s="115" t="str">
        <f>'Scores-LSB'!B62</f>
        <v>Brunemeier</v>
      </c>
      <c r="C67" s="115" t="str">
        <f>'Scores-LSB'!C62</f>
        <v>John</v>
      </c>
      <c r="D67" s="115">
        <f>'Scores-LSB'!F62</f>
        <v>528</v>
      </c>
      <c r="E67" s="115">
        <f>VLOOKUP(D67,'High Run Goals'!$A$2:$B$521,2,FALSE)</f>
        <v>24.240000000000002</v>
      </c>
      <c r="F67" s="115">
        <f>'Scores-LSB'!K62</f>
        <v>0</v>
      </c>
      <c r="G67" s="33">
        <f t="shared" si="0"/>
        <v>0</v>
      </c>
      <c r="H67" s="110"/>
      <c r="I67" s="56"/>
      <c r="J67" s="56"/>
      <c r="K67" s="56"/>
      <c r="L67" s="56"/>
      <c r="M67" s="56"/>
      <c r="N67" s="56"/>
      <c r="O67" s="56"/>
      <c r="P67" s="56"/>
    </row>
    <row r="68" spans="1:16" ht="12.75" customHeight="1" x14ac:dyDescent="0.2">
      <c r="A68" s="96"/>
      <c r="B68" s="115" t="str">
        <f>'Scores-LSB'!B22</f>
        <v>Pugh</v>
      </c>
      <c r="C68" s="115" t="str">
        <f>'Scores-LSB'!C22</f>
        <v>Matt</v>
      </c>
      <c r="D68" s="115">
        <f>'Scores-LSB'!F22</f>
        <v>640</v>
      </c>
      <c r="E68" s="115">
        <f>VLOOKUP(D68,'High Run Goals'!$A$2:$B$521,2,FALSE)</f>
        <v>41.6</v>
      </c>
      <c r="F68" s="115">
        <f>'Scores-LSB'!K22</f>
        <v>0</v>
      </c>
      <c r="G68" s="33">
        <f t="shared" si="0"/>
        <v>0</v>
      </c>
      <c r="H68" s="110"/>
      <c r="I68" s="56"/>
      <c r="J68" s="56"/>
      <c r="K68" s="56"/>
      <c r="L68" s="56"/>
      <c r="M68" s="56"/>
      <c r="N68" s="56"/>
      <c r="O68" s="56"/>
      <c r="P68" s="56"/>
    </row>
    <row r="69" spans="1:16" ht="12.75" customHeight="1" x14ac:dyDescent="0.2">
      <c r="A69" s="96"/>
      <c r="B69" s="115" t="str">
        <f>'Scores-LSB'!B10</f>
        <v>Wolhar</v>
      </c>
      <c r="C69" s="115" t="str">
        <f>'Scores-LSB'!C10</f>
        <v>Keith</v>
      </c>
      <c r="D69" s="115">
        <f>'Scores-LSB'!F10</f>
        <v>643</v>
      </c>
      <c r="E69" s="115">
        <f>VLOOKUP(D69,'High Run Goals'!$A$2:$B$521,2,FALSE)</f>
        <v>42.32</v>
      </c>
      <c r="F69" s="115">
        <f>'Scores-LSB'!K10</f>
        <v>14</v>
      </c>
      <c r="G69" s="33">
        <f t="shared" si="0"/>
        <v>0.33081285444234404</v>
      </c>
      <c r="H69" s="110"/>
      <c r="I69" s="56"/>
      <c r="J69" s="56"/>
      <c r="K69" s="56"/>
      <c r="L69" s="56"/>
      <c r="M69" s="56"/>
      <c r="N69" s="56"/>
      <c r="O69" s="56"/>
      <c r="P69" s="56"/>
    </row>
    <row r="70" spans="1:16" ht="12.75" customHeight="1" x14ac:dyDescent="0.2">
      <c r="A70" s="96"/>
      <c r="B70" s="115" t="str">
        <f>'Scores-LSB'!B50</f>
        <v>Udrea</v>
      </c>
      <c r="C70" s="115" t="str">
        <f>'Scores-LSB'!C50</f>
        <v>Horia</v>
      </c>
      <c r="D70" s="115">
        <f>'Scores-LSB'!F50</f>
        <v>718</v>
      </c>
      <c r="E70" s="115">
        <f>VLOOKUP(D70,'High Run Goals'!$A$2:$B$521,2,FALSE)</f>
        <v>68.08</v>
      </c>
      <c r="F70" s="115">
        <f>'Scores-LSB'!K50</f>
        <v>40</v>
      </c>
      <c r="G70" s="33">
        <f t="shared" si="0"/>
        <v>0.58754406580493534</v>
      </c>
      <c r="H70" s="110"/>
      <c r="I70" s="56"/>
      <c r="J70" s="56"/>
      <c r="K70" s="56"/>
      <c r="L70" s="56"/>
      <c r="M70" s="56"/>
      <c r="N70" s="56"/>
      <c r="O70" s="56"/>
      <c r="P70" s="56"/>
    </row>
    <row r="71" spans="1:16" ht="12.75" customHeight="1" x14ac:dyDescent="0.2">
      <c r="A71" s="96"/>
      <c r="B71" s="115" t="str">
        <f>'Scores-LSB'!B13</f>
        <v>Robinson</v>
      </c>
      <c r="C71" s="115" t="str">
        <f>'Scores-LSB'!C13</f>
        <v>C.J.</v>
      </c>
      <c r="D71" s="115">
        <f>'Scores-LSB'!F13</f>
        <v>720</v>
      </c>
      <c r="E71" s="115">
        <f>VLOOKUP(D71,'High Run Goals'!$A$2:$B$521,2,FALSE)</f>
        <v>69.2</v>
      </c>
      <c r="F71" s="115">
        <f>'Scores-LSB'!K13</f>
        <v>62</v>
      </c>
      <c r="G71" s="33">
        <f t="shared" si="0"/>
        <v>0.89595375722543347</v>
      </c>
      <c r="H71" s="110"/>
      <c r="I71" s="56"/>
      <c r="J71" s="56"/>
      <c r="K71" s="56"/>
      <c r="L71" s="56"/>
      <c r="M71" s="56"/>
      <c r="N71" s="56"/>
      <c r="O71" s="56"/>
      <c r="P71" s="56"/>
    </row>
    <row r="72" spans="1:16" ht="12.75" customHeight="1" x14ac:dyDescent="0.2">
      <c r="A72" s="96"/>
      <c r="B72" s="115" t="str">
        <f>'Scores-LSB'!B49</f>
        <v>Kolhe</v>
      </c>
      <c r="C72" s="115" t="str">
        <f>'Scores-LSB'!C49</f>
        <v>Ashwin</v>
      </c>
      <c r="D72" s="115">
        <f>'Scores-LSB'!F49</f>
        <v>703</v>
      </c>
      <c r="E72" s="115">
        <f>VLOOKUP(D72,'High Run Goals'!$A$2:$B$521,2,FALSE)</f>
        <v>59.68</v>
      </c>
      <c r="F72" s="115">
        <f>'Scores-LSB'!K49</f>
        <v>12</v>
      </c>
      <c r="G72" s="33">
        <f t="shared" si="0"/>
        <v>0.20107238605898123</v>
      </c>
      <c r="H72" s="110"/>
      <c r="I72" s="56"/>
      <c r="J72" s="56"/>
      <c r="K72" s="56"/>
      <c r="L72" s="56"/>
      <c r="M72" s="56"/>
      <c r="N72" s="56"/>
      <c r="O72" s="56"/>
      <c r="P72" s="56"/>
    </row>
    <row r="73" spans="1:16" ht="12.75" customHeight="1" x14ac:dyDescent="0.2">
      <c r="A73" s="96"/>
      <c r="B73" s="115" t="str">
        <f>'Scores-LSB'!B45</f>
        <v>Weil</v>
      </c>
      <c r="C73" s="115" t="str">
        <f>'Scores-LSB'!C45</f>
        <v>Brian</v>
      </c>
      <c r="D73" s="115">
        <f>'Scores-LSB'!F45</f>
        <v>621</v>
      </c>
      <c r="E73" s="115">
        <f>VLOOKUP(D73,'High Run Goals'!$A$2:$B$521,2,FALSE)</f>
        <v>37.04</v>
      </c>
      <c r="F73" s="115">
        <f>'Scores-LSB'!K45</f>
        <v>0</v>
      </c>
      <c r="G73" s="33">
        <f t="shared" ref="G73:G136" si="1">F73/E73</f>
        <v>0</v>
      </c>
      <c r="H73" s="110"/>
      <c r="I73" s="56"/>
      <c r="J73" s="56"/>
      <c r="K73" s="56"/>
      <c r="L73" s="56"/>
      <c r="M73" s="56"/>
      <c r="N73" s="56"/>
      <c r="O73" s="56"/>
      <c r="P73" s="56"/>
    </row>
    <row r="74" spans="1:16" ht="12.75" customHeight="1" x14ac:dyDescent="0.2">
      <c r="A74" s="96"/>
      <c r="B74" s="115" t="str">
        <f>'Scores-LSB'!B42</f>
        <v>Wong</v>
      </c>
      <c r="C74" s="115" t="str">
        <f>'Scores-LSB'!C42</f>
        <v>Ben</v>
      </c>
      <c r="D74" s="115">
        <f>'Scores-LSB'!F42</f>
        <v>733</v>
      </c>
      <c r="E74" s="115">
        <f>VLOOKUP(D74,'High Run Goals'!$A$2:$B$521,2,FALSE)</f>
        <v>76.48</v>
      </c>
      <c r="F74" s="115">
        <f>'Scores-LSB'!K42</f>
        <v>36</v>
      </c>
      <c r="G74" s="33">
        <f t="shared" si="1"/>
        <v>0.47071129707112969</v>
      </c>
      <c r="H74" s="110"/>
      <c r="I74" s="56"/>
      <c r="J74" s="56"/>
      <c r="K74" s="56"/>
      <c r="L74" s="56"/>
      <c r="M74" s="56"/>
      <c r="N74" s="56"/>
      <c r="O74" s="56"/>
      <c r="P74" s="56"/>
    </row>
    <row r="75" spans="1:16" ht="12.75" customHeight="1" x14ac:dyDescent="0.2">
      <c r="A75" s="96"/>
      <c r="B75" s="115" t="str">
        <f>'Scores-LSB'!B28</f>
        <v>De los Reyes</v>
      </c>
      <c r="C75" s="115" t="str">
        <f>'Scores-LSB'!C28</f>
        <v>Dali</v>
      </c>
      <c r="D75" s="115">
        <f>'Scores-LSB'!F28</f>
        <v>633</v>
      </c>
      <c r="E75" s="115">
        <f>VLOOKUP(D75,'High Run Goals'!$A$2:$B$521,2,FALSE)</f>
        <v>39.92</v>
      </c>
      <c r="F75" s="115">
        <f>'Scores-LSB'!K28</f>
        <v>0</v>
      </c>
      <c r="G75" s="33">
        <f t="shared" si="1"/>
        <v>0</v>
      </c>
      <c r="H75" s="110"/>
      <c r="I75" s="56"/>
      <c r="J75" s="56"/>
      <c r="K75" s="56"/>
      <c r="L75" s="56"/>
      <c r="M75" s="56"/>
      <c r="N75" s="56"/>
      <c r="O75" s="56"/>
      <c r="P75" s="56"/>
    </row>
    <row r="76" spans="1:16" ht="12.75" customHeight="1" x14ac:dyDescent="0.2">
      <c r="A76" s="96"/>
      <c r="B76" s="115" t="str">
        <f>'Scores-LSB'!B6</f>
        <v>Tran-Thien</v>
      </c>
      <c r="C76" s="115" t="str">
        <f>'Scores-LSB'!C6</f>
        <v>Tan</v>
      </c>
      <c r="D76" s="115">
        <f>'Scores-LSB'!F6</f>
        <v>645</v>
      </c>
      <c r="E76" s="115">
        <f>VLOOKUP(D76,'High Run Goals'!$A$2:$B$521,2,FALSE)</f>
        <v>42.8</v>
      </c>
      <c r="F76" s="115">
        <f>'Scores-LSB'!K6</f>
        <v>24</v>
      </c>
      <c r="G76" s="33">
        <f t="shared" si="1"/>
        <v>0.56074766355140193</v>
      </c>
      <c r="H76" s="110"/>
      <c r="I76" s="56"/>
      <c r="J76" s="56"/>
      <c r="K76" s="56"/>
      <c r="L76" s="56"/>
      <c r="M76" s="56"/>
      <c r="N76" s="56"/>
      <c r="O76" s="56"/>
      <c r="P76" s="56"/>
    </row>
    <row r="77" spans="1:16" ht="12.75" customHeight="1" x14ac:dyDescent="0.2">
      <c r="A77" s="96"/>
      <c r="B77" s="115" t="str">
        <f>'Scores-LSB'!B7</f>
        <v>Reddick</v>
      </c>
      <c r="C77" s="115" t="str">
        <f>'Scores-LSB'!C7</f>
        <v>Michael</v>
      </c>
      <c r="D77" s="115">
        <f>'Scores-LSB'!F7</f>
        <v>692</v>
      </c>
      <c r="E77" s="115">
        <f>VLOOKUP(D77,'High Run Goals'!$A$2:$B$521,2,FALSE)</f>
        <v>55.76</v>
      </c>
      <c r="F77" s="115">
        <f>'Scores-LSB'!K7</f>
        <v>0</v>
      </c>
      <c r="G77" s="33">
        <f t="shared" si="1"/>
        <v>0</v>
      </c>
      <c r="H77" s="110"/>
      <c r="I77" s="56"/>
      <c r="J77" s="56"/>
      <c r="K77" s="56"/>
      <c r="L77" s="56"/>
      <c r="M77" s="56"/>
      <c r="N77" s="56"/>
      <c r="O77" s="56"/>
      <c r="P77" s="56"/>
    </row>
    <row r="78" spans="1:16" ht="12.75" customHeight="1" x14ac:dyDescent="0.2">
      <c r="A78" s="96"/>
      <c r="B78" s="115">
        <f>'Scores-LSB'!B202</f>
        <v>0</v>
      </c>
      <c r="C78" s="115">
        <f>'Scores-LSB'!C202</f>
        <v>0</v>
      </c>
      <c r="D78" s="115">
        <f>'Scores-LSB'!F202</f>
        <v>0</v>
      </c>
      <c r="E78" s="115" t="e">
        <f>VLOOKUP(D78,'High Run Goals'!$A$2:$B$521,2,FALSE)</f>
        <v>#N/A</v>
      </c>
      <c r="F78" s="115">
        <f>'Scores-LSB'!K202</f>
        <v>0</v>
      </c>
      <c r="G78" s="33" t="e">
        <f t="shared" si="1"/>
        <v>#N/A</v>
      </c>
      <c r="H78" s="110"/>
      <c r="I78" s="56"/>
      <c r="J78" s="56"/>
      <c r="K78" s="56"/>
      <c r="L78" s="56"/>
      <c r="M78" s="56"/>
      <c r="N78" s="56"/>
      <c r="O78" s="56"/>
      <c r="P78" s="56"/>
    </row>
    <row r="79" spans="1:16" ht="12.75" customHeight="1" x14ac:dyDescent="0.2">
      <c r="A79" s="96"/>
      <c r="B79" s="115">
        <f>'Scores-LSB'!B175</f>
        <v>0</v>
      </c>
      <c r="C79" s="115">
        <f>'Scores-LSB'!C175</f>
        <v>0</v>
      </c>
      <c r="D79" s="115">
        <f>'Scores-LSB'!F175</f>
        <v>0</v>
      </c>
      <c r="E79" s="115" t="e">
        <f>VLOOKUP(D79,'High Run Goals'!$A$2:$B$521,2,FALSE)</f>
        <v>#N/A</v>
      </c>
      <c r="F79" s="115">
        <f>'Scores-LSB'!K175</f>
        <v>0</v>
      </c>
      <c r="G79" s="33" t="e">
        <f t="shared" si="1"/>
        <v>#N/A</v>
      </c>
      <c r="H79" s="110"/>
      <c r="I79" s="56"/>
      <c r="J79" s="56"/>
      <c r="K79" s="56"/>
      <c r="L79" s="56"/>
      <c r="M79" s="56"/>
      <c r="N79" s="56"/>
      <c r="O79" s="56"/>
      <c r="P79" s="56"/>
    </row>
    <row r="80" spans="1:16" ht="12.75" customHeight="1" x14ac:dyDescent="0.2">
      <c r="A80" s="96"/>
      <c r="B80" s="115">
        <f>'Scores-LSB'!B145</f>
        <v>0</v>
      </c>
      <c r="C80" s="115">
        <f>'Scores-LSB'!C145</f>
        <v>0</v>
      </c>
      <c r="D80" s="115">
        <f>'Scores-LSB'!F145</f>
        <v>0</v>
      </c>
      <c r="E80" s="115" t="e">
        <f>VLOOKUP(D80,'High Run Goals'!$A$2:$B$521,2,FALSE)</f>
        <v>#N/A</v>
      </c>
      <c r="F80" s="115">
        <f>'Scores-LSB'!K145</f>
        <v>0</v>
      </c>
      <c r="G80" s="33" t="e">
        <f t="shared" si="1"/>
        <v>#N/A</v>
      </c>
      <c r="H80" s="110"/>
      <c r="I80" s="56"/>
      <c r="J80" s="56"/>
      <c r="K80" s="56"/>
      <c r="L80" s="56"/>
      <c r="M80" s="56"/>
      <c r="N80" s="56"/>
      <c r="O80" s="56"/>
      <c r="P80" s="56"/>
    </row>
    <row r="81" spans="1:16" ht="12.75" customHeight="1" x14ac:dyDescent="0.2">
      <c r="A81" s="96"/>
      <c r="B81" s="115">
        <f>'Scores-LSB'!B187</f>
        <v>0</v>
      </c>
      <c r="C81" s="115">
        <f>'Scores-LSB'!C187</f>
        <v>0</v>
      </c>
      <c r="D81" s="115">
        <f>'Scores-LSB'!F187</f>
        <v>0</v>
      </c>
      <c r="E81" s="115" t="e">
        <f>VLOOKUP(D81,'High Run Goals'!$A$2:$B$521,2,FALSE)</f>
        <v>#N/A</v>
      </c>
      <c r="F81" s="115">
        <f>'Scores-LSB'!K187</f>
        <v>0</v>
      </c>
      <c r="G81" s="33" t="e">
        <f t="shared" si="1"/>
        <v>#N/A</v>
      </c>
      <c r="H81" s="110"/>
      <c r="I81" s="56"/>
      <c r="J81" s="56"/>
      <c r="K81" s="56"/>
      <c r="L81" s="56"/>
      <c r="M81" s="56"/>
      <c r="N81" s="56"/>
      <c r="O81" s="56"/>
      <c r="P81" s="56"/>
    </row>
    <row r="82" spans="1:16" ht="12.75" customHeight="1" x14ac:dyDescent="0.2">
      <c r="A82" s="96"/>
      <c r="B82" s="115">
        <f>'Scores-LSB'!B203</f>
        <v>0</v>
      </c>
      <c r="C82" s="115">
        <f>'Scores-LSB'!C203</f>
        <v>0</v>
      </c>
      <c r="D82" s="115">
        <f>'Scores-LSB'!F203</f>
        <v>0</v>
      </c>
      <c r="E82" s="115" t="e">
        <f>VLOOKUP(D82,'High Run Goals'!$A$2:$B$521,2,FALSE)</f>
        <v>#N/A</v>
      </c>
      <c r="F82" s="115">
        <f>'Scores-LSB'!K203</f>
        <v>0</v>
      </c>
      <c r="G82" s="33" t="e">
        <f t="shared" si="1"/>
        <v>#N/A</v>
      </c>
      <c r="H82" s="110"/>
      <c r="I82" s="56"/>
      <c r="J82" s="56"/>
      <c r="K82" s="56"/>
      <c r="L82" s="56"/>
      <c r="M82" s="56"/>
      <c r="N82" s="56"/>
      <c r="O82" s="56"/>
      <c r="P82" s="56"/>
    </row>
    <row r="83" spans="1:16" ht="12.75" customHeight="1" x14ac:dyDescent="0.2">
      <c r="A83" s="96"/>
      <c r="B83" s="115">
        <f>'Scores-LSB'!B221</f>
        <v>0</v>
      </c>
      <c r="C83" s="115">
        <f>'Scores-LSB'!C221</f>
        <v>0</v>
      </c>
      <c r="D83" s="115">
        <f>'Scores-LSB'!F221</f>
        <v>0</v>
      </c>
      <c r="E83" s="115" t="e">
        <f>VLOOKUP(D83,'High Run Goals'!$A$2:$B$521,2,FALSE)</f>
        <v>#N/A</v>
      </c>
      <c r="F83" s="115">
        <f>'Scores-LSB'!K221</f>
        <v>0</v>
      </c>
      <c r="G83" s="33" t="e">
        <f t="shared" si="1"/>
        <v>#N/A</v>
      </c>
      <c r="H83" s="110"/>
      <c r="I83" s="56"/>
      <c r="J83" s="56"/>
      <c r="K83" s="56"/>
      <c r="L83" s="56"/>
      <c r="M83" s="56"/>
      <c r="N83" s="56"/>
      <c r="O83" s="56"/>
      <c r="P83" s="56"/>
    </row>
    <row r="84" spans="1:16" ht="12.75" customHeight="1" x14ac:dyDescent="0.2">
      <c r="A84" s="96"/>
      <c r="B84" s="115" t="str">
        <f>'Scores-LSB'!B73</f>
        <v>Pham</v>
      </c>
      <c r="C84" s="115" t="str">
        <f>'Scores-LSB'!C73</f>
        <v>David</v>
      </c>
      <c r="D84" s="115">
        <f>'Scores-LSB'!F73</f>
        <v>533</v>
      </c>
      <c r="E84" s="115">
        <f>VLOOKUP(D84,'High Run Goals'!$A$2:$B$521,2,FALSE)</f>
        <v>24.64</v>
      </c>
      <c r="F84" s="115">
        <f>'Scores-LSB'!K73</f>
        <v>14</v>
      </c>
      <c r="G84" s="33">
        <f t="shared" si="1"/>
        <v>0.56818181818181812</v>
      </c>
      <c r="H84" s="110"/>
      <c r="I84" s="56"/>
      <c r="J84" s="56"/>
      <c r="K84" s="56"/>
      <c r="L84" s="56"/>
      <c r="M84" s="56"/>
      <c r="N84" s="56"/>
      <c r="O84" s="56"/>
      <c r="P84" s="56"/>
    </row>
    <row r="85" spans="1:16" ht="12.75" customHeight="1" x14ac:dyDescent="0.2">
      <c r="A85" s="96"/>
      <c r="B85" s="115" t="str">
        <f>'Scores-LSB'!B74</f>
        <v>Lacanlale</v>
      </c>
      <c r="C85" s="115" t="str">
        <f>'Scores-LSB'!C74</f>
        <v>JR</v>
      </c>
      <c r="D85" s="115">
        <f>'Scores-LSB'!F74</f>
        <v>660</v>
      </c>
      <c r="E85" s="115">
        <f>VLOOKUP(D85,'High Run Goals'!$A$2:$B$521,2,FALSE)</f>
        <v>46.8</v>
      </c>
      <c r="F85" s="115">
        <f>'Scores-LSB'!K74</f>
        <v>0</v>
      </c>
      <c r="G85" s="33">
        <f t="shared" si="1"/>
        <v>0</v>
      </c>
      <c r="H85" s="110"/>
      <c r="I85" s="56"/>
      <c r="J85" s="56"/>
      <c r="K85" s="56"/>
      <c r="L85" s="56"/>
      <c r="M85" s="56"/>
      <c r="N85" s="56"/>
      <c r="O85" s="56"/>
      <c r="P85" s="56"/>
    </row>
    <row r="86" spans="1:16" ht="12.75" customHeight="1" x14ac:dyDescent="0.2">
      <c r="A86" s="96"/>
      <c r="B86" s="115" t="str">
        <f>'Scores-LSB'!B75</f>
        <v>Lee</v>
      </c>
      <c r="C86" s="115" t="str">
        <f>'Scores-LSB'!C75</f>
        <v>James</v>
      </c>
      <c r="D86" s="115">
        <f>'Scores-LSB'!F75</f>
        <v>518</v>
      </c>
      <c r="E86" s="115">
        <f>VLOOKUP(D86,'High Run Goals'!$A$2:$B$521,2,FALSE)</f>
        <v>23.44</v>
      </c>
      <c r="F86" s="115">
        <f>'Scores-LSB'!K75</f>
        <v>0</v>
      </c>
      <c r="G86" s="33">
        <f t="shared" si="1"/>
        <v>0</v>
      </c>
      <c r="H86" s="110"/>
      <c r="I86" s="56"/>
      <c r="J86" s="56"/>
      <c r="K86" s="56"/>
      <c r="L86" s="56"/>
      <c r="M86" s="56"/>
      <c r="N86" s="56"/>
      <c r="O86" s="56"/>
      <c r="P86" s="56"/>
    </row>
    <row r="87" spans="1:16" ht="12.75" customHeight="1" x14ac:dyDescent="0.2">
      <c r="A87" s="96"/>
      <c r="B87" s="115" t="str">
        <f>'Scores-LSB'!B76</f>
        <v>Rodriguez</v>
      </c>
      <c r="C87" s="115" t="str">
        <f>'Scores-LSB'!C76</f>
        <v>David</v>
      </c>
      <c r="D87" s="115">
        <f>'Scores-LSB'!F76</f>
        <v>597</v>
      </c>
      <c r="E87" s="115">
        <f>VLOOKUP(D87,'High Run Goals'!$A$2:$B$521,2,FALSE)</f>
        <v>31.64</v>
      </c>
      <c r="F87" s="115">
        <f>'Scores-LSB'!K76</f>
        <v>0</v>
      </c>
      <c r="G87" s="33">
        <f t="shared" si="1"/>
        <v>0</v>
      </c>
      <c r="H87" s="110"/>
      <c r="I87" s="56"/>
      <c r="J87" s="56"/>
      <c r="K87" s="56"/>
      <c r="L87" s="56"/>
      <c r="M87" s="56"/>
      <c r="N87" s="56"/>
      <c r="O87" s="56"/>
      <c r="P87" s="56"/>
    </row>
    <row r="88" spans="1:16" ht="12.75" customHeight="1" x14ac:dyDescent="0.2">
      <c r="A88" s="96"/>
      <c r="B88" s="115" t="str">
        <f>'Scores-LSB'!B77</f>
        <v>Balachandran</v>
      </c>
      <c r="C88" s="115" t="str">
        <f>'Scores-LSB'!C77</f>
        <v>Srivats</v>
      </c>
      <c r="D88" s="115">
        <f>'Scores-LSB'!F77</f>
        <v>557</v>
      </c>
      <c r="E88" s="115">
        <f>VLOOKUP(D88,'High Run Goals'!$A$2:$B$521,2,FALSE)</f>
        <v>26.84</v>
      </c>
      <c r="F88" s="115">
        <f>'Scores-LSB'!K77</f>
        <v>0</v>
      </c>
      <c r="G88" s="33">
        <f t="shared" si="1"/>
        <v>0</v>
      </c>
      <c r="H88" s="110"/>
      <c r="I88" s="56"/>
      <c r="J88" s="56"/>
      <c r="K88" s="56"/>
      <c r="L88" s="56"/>
      <c r="M88" s="56"/>
      <c r="N88" s="56"/>
      <c r="O88" s="56"/>
      <c r="P88" s="56"/>
    </row>
    <row r="89" spans="1:16" ht="12.75" customHeight="1" x14ac:dyDescent="0.2">
      <c r="A89" s="96"/>
      <c r="B89" s="115" t="str">
        <f>'Scores-LSB'!B78</f>
        <v>Babb</v>
      </c>
      <c r="C89" s="115" t="str">
        <f>'Scores-LSB'!C78</f>
        <v>Jaime</v>
      </c>
      <c r="D89" s="115">
        <f>'Scores-LSB'!F78</f>
        <v>514</v>
      </c>
      <c r="E89" s="115">
        <f>VLOOKUP(D89,'High Run Goals'!$A$2:$B$521,2,FALSE)</f>
        <v>23.12</v>
      </c>
      <c r="F89" s="115">
        <f>'Scores-LSB'!K78</f>
        <v>0</v>
      </c>
      <c r="G89" s="33">
        <f t="shared" si="1"/>
        <v>0</v>
      </c>
      <c r="H89" s="110"/>
      <c r="I89" s="56"/>
      <c r="J89" s="56"/>
      <c r="K89" s="56"/>
      <c r="L89" s="56"/>
      <c r="M89" s="56"/>
      <c r="N89" s="56"/>
      <c r="O89" s="56"/>
      <c r="P89" s="56"/>
    </row>
    <row r="90" spans="1:16" ht="12.75" customHeight="1" x14ac:dyDescent="0.2">
      <c r="A90" s="96"/>
      <c r="B90" s="115" t="str">
        <f>'Scores-LSB'!B79</f>
        <v>Sand</v>
      </c>
      <c r="C90" s="115" t="str">
        <f>'Scores-LSB'!C79</f>
        <v>Allan</v>
      </c>
      <c r="D90" s="115">
        <f>'Scores-LSB'!F79</f>
        <v>632</v>
      </c>
      <c r="E90" s="115">
        <f>VLOOKUP(D90,'High Run Goals'!$A$2:$B$521,2,FALSE)</f>
        <v>39.68</v>
      </c>
      <c r="F90" s="115">
        <f>'Scores-LSB'!K79</f>
        <v>0</v>
      </c>
      <c r="G90" s="33">
        <f t="shared" si="1"/>
        <v>0</v>
      </c>
      <c r="H90" s="110"/>
      <c r="I90" s="56"/>
      <c r="J90" s="56"/>
      <c r="K90" s="56"/>
      <c r="L90" s="56"/>
      <c r="M90" s="56"/>
      <c r="N90" s="56"/>
      <c r="O90" s="56"/>
      <c r="P90" s="56"/>
    </row>
    <row r="91" spans="1:16" ht="12.75" customHeight="1" x14ac:dyDescent="0.2">
      <c r="A91" s="96"/>
      <c r="B91" s="115" t="str">
        <f>'Scores-LSB'!B80</f>
        <v>Davidson</v>
      </c>
      <c r="C91" s="115" t="str">
        <f>'Scores-LSB'!C80</f>
        <v>Mark</v>
      </c>
      <c r="D91" s="115">
        <f>'Scores-LSB'!F80</f>
        <v>727</v>
      </c>
      <c r="E91" s="115">
        <f>VLOOKUP(D91,'High Run Goals'!$A$2:$B$521,2,FALSE)</f>
        <v>73.12</v>
      </c>
      <c r="F91" s="115">
        <f>'Scores-LSB'!K80</f>
        <v>33</v>
      </c>
      <c r="G91" s="33">
        <f t="shared" si="1"/>
        <v>0.45131291028446385</v>
      </c>
      <c r="H91" s="110"/>
      <c r="I91" s="56"/>
      <c r="J91" s="56"/>
      <c r="K91" s="56"/>
      <c r="L91" s="56"/>
      <c r="M91" s="56"/>
      <c r="N91" s="56"/>
      <c r="O91" s="56"/>
      <c r="P91" s="56"/>
    </row>
    <row r="92" spans="1:16" ht="12.75" customHeight="1" x14ac:dyDescent="0.2">
      <c r="A92" s="96"/>
      <c r="B92" s="115" t="str">
        <f>'Scores-LSB'!B81</f>
        <v>Rajendran</v>
      </c>
      <c r="C92" s="115" t="str">
        <f>'Scores-LSB'!C81</f>
        <v>Kiran</v>
      </c>
      <c r="D92" s="115">
        <f>'Scores-LSB'!F81</f>
        <v>491</v>
      </c>
      <c r="E92" s="115">
        <f>VLOOKUP(D92,'High Run Goals'!$A$2:$B$521,2,FALSE)</f>
        <v>21.64</v>
      </c>
      <c r="F92" s="115">
        <f>'Scores-LSB'!K81</f>
        <v>5</v>
      </c>
      <c r="G92" s="33">
        <f t="shared" si="1"/>
        <v>0.23105360443622919</v>
      </c>
      <c r="H92" s="110"/>
      <c r="I92" s="56"/>
      <c r="J92" s="56"/>
      <c r="K92" s="56"/>
      <c r="L92" s="56"/>
      <c r="M92" s="56"/>
      <c r="N92" s="56"/>
      <c r="O92" s="56"/>
      <c r="P92" s="56"/>
    </row>
    <row r="93" spans="1:16" ht="12.75" customHeight="1" x14ac:dyDescent="0.2">
      <c r="A93" s="96"/>
      <c r="B93" s="115" t="str">
        <f>'Scores-LSB'!B82</f>
        <v>Martin</v>
      </c>
      <c r="C93" s="115" t="str">
        <f>'Scores-LSB'!C82</f>
        <v>Alex</v>
      </c>
      <c r="D93" s="115">
        <f>'Scores-LSB'!F82</f>
        <v>650</v>
      </c>
      <c r="E93" s="115">
        <f>VLOOKUP(D93,'High Run Goals'!$A$2:$B$521,2,FALSE)</f>
        <v>44</v>
      </c>
      <c r="F93" s="115">
        <f>'Scores-LSB'!K82</f>
        <v>0</v>
      </c>
      <c r="G93" s="33">
        <f t="shared" si="1"/>
        <v>0</v>
      </c>
      <c r="H93" s="110"/>
      <c r="I93" s="56"/>
      <c r="J93" s="56"/>
      <c r="K93" s="56"/>
      <c r="L93" s="56"/>
      <c r="M93" s="56"/>
      <c r="N93" s="56"/>
      <c r="O93" s="56"/>
      <c r="P93" s="56"/>
    </row>
    <row r="94" spans="1:16" ht="12.75" customHeight="1" x14ac:dyDescent="0.2">
      <c r="A94" s="96"/>
      <c r="B94" s="115" t="str">
        <f>'Scores-LSB'!B83</f>
        <v>Kolesnik</v>
      </c>
      <c r="C94" s="115" t="str">
        <f>'Scores-LSB'!C83</f>
        <v>Andrei</v>
      </c>
      <c r="D94" s="115">
        <f>'Scores-LSB'!F83</f>
        <v>553</v>
      </c>
      <c r="E94" s="115">
        <f>VLOOKUP(D94,'High Run Goals'!$A$2:$B$521,2,FALSE)</f>
        <v>26.36</v>
      </c>
      <c r="F94" s="115">
        <f>'Scores-LSB'!K83</f>
        <v>0</v>
      </c>
      <c r="G94" s="33">
        <f t="shared" si="1"/>
        <v>0</v>
      </c>
      <c r="H94" s="110"/>
      <c r="I94" s="56"/>
      <c r="J94" s="56"/>
      <c r="K94" s="56"/>
      <c r="L94" s="56"/>
      <c r="M94" s="56"/>
      <c r="N94" s="56"/>
      <c r="O94" s="56"/>
      <c r="P94" s="56"/>
    </row>
    <row r="95" spans="1:16" ht="12.75" customHeight="1" x14ac:dyDescent="0.2">
      <c r="A95" s="96"/>
      <c r="B95" s="115" t="str">
        <f>'Scores-LSB'!B84</f>
        <v>Cepeda</v>
      </c>
      <c r="C95" s="115" t="str">
        <f>'Scores-LSB'!C84</f>
        <v>Gilbert</v>
      </c>
      <c r="D95" s="115">
        <f>'Scores-LSB'!F84</f>
        <v>583</v>
      </c>
      <c r="E95" s="115">
        <f>VLOOKUP(D95,'High Run Goals'!$A$2:$B$521,2,FALSE)</f>
        <v>29.96</v>
      </c>
      <c r="F95" s="115">
        <f>'Scores-LSB'!K84</f>
        <v>0</v>
      </c>
      <c r="G95" s="33">
        <f t="shared" si="1"/>
        <v>0</v>
      </c>
      <c r="H95" s="110"/>
      <c r="I95" s="56"/>
      <c r="J95" s="56"/>
      <c r="K95" s="56"/>
      <c r="L95" s="56"/>
      <c r="M95" s="56"/>
      <c r="N95" s="56"/>
      <c r="O95" s="56"/>
      <c r="P95" s="56"/>
    </row>
    <row r="96" spans="1:16" ht="12.75" customHeight="1" x14ac:dyDescent="0.2">
      <c r="A96" s="96"/>
      <c r="B96" s="115" t="str">
        <f>'Scores-LSB'!B85</f>
        <v>Cepeda</v>
      </c>
      <c r="C96" s="115" t="str">
        <f>'Scores-LSB'!C85</f>
        <v>Colleen</v>
      </c>
      <c r="D96" s="115">
        <f>'Scores-LSB'!F85</f>
        <v>490</v>
      </c>
      <c r="E96" s="115">
        <f>VLOOKUP(D96,'High Run Goals'!$A$2:$B$521,2,FALSE)</f>
        <v>21.6</v>
      </c>
      <c r="F96" s="115">
        <f>'Scores-LSB'!K85</f>
        <v>0</v>
      </c>
      <c r="G96" s="33">
        <f t="shared" si="1"/>
        <v>0</v>
      </c>
      <c r="H96" s="110"/>
      <c r="I96" s="56"/>
      <c r="J96" s="56"/>
      <c r="K96" s="56"/>
      <c r="L96" s="56"/>
      <c r="M96" s="56"/>
      <c r="N96" s="56"/>
      <c r="O96" s="56"/>
      <c r="P96" s="56"/>
    </row>
    <row r="97" spans="1:16" ht="12.75" customHeight="1" x14ac:dyDescent="0.2">
      <c r="A97" s="96"/>
      <c r="B97" s="115" t="str">
        <f>'Scores-LSB'!B86</f>
        <v>Fridlib</v>
      </c>
      <c r="C97" s="115" t="str">
        <f>'Scores-LSB'!C86</f>
        <v>Leon</v>
      </c>
      <c r="D97" s="115">
        <f>'Scores-LSB'!F86</f>
        <v>547</v>
      </c>
      <c r="E97" s="115">
        <f>VLOOKUP(D97,'High Run Goals'!$A$2:$B$521,2,FALSE)</f>
        <v>25.759999999999998</v>
      </c>
      <c r="F97" s="115">
        <f>'Scores-LSB'!K86</f>
        <v>0</v>
      </c>
      <c r="G97" s="33">
        <f t="shared" si="1"/>
        <v>0</v>
      </c>
      <c r="H97" s="110"/>
      <c r="I97" s="56"/>
      <c r="J97" s="56"/>
      <c r="K97" s="56"/>
      <c r="L97" s="56"/>
      <c r="M97" s="56"/>
      <c r="N97" s="56"/>
      <c r="O97" s="56"/>
      <c r="P97" s="56"/>
    </row>
    <row r="98" spans="1:16" ht="12.75" customHeight="1" x14ac:dyDescent="0.2">
      <c r="A98" s="96"/>
      <c r="B98" s="115" t="str">
        <f>'Scores-LSB'!B87</f>
        <v>Khytrykh</v>
      </c>
      <c r="C98" s="115" t="str">
        <f>'Scores-LSB'!C87</f>
        <v>Eduard</v>
      </c>
      <c r="D98" s="115">
        <f>'Scores-LSB'!F87</f>
        <v>567</v>
      </c>
      <c r="E98" s="115">
        <f>VLOOKUP(D98,'High Run Goals'!$A$2:$B$521,2,FALSE)</f>
        <v>28.04</v>
      </c>
      <c r="F98" s="115">
        <f>'Scores-LSB'!K87</f>
        <v>0</v>
      </c>
      <c r="G98" s="33">
        <f t="shared" si="1"/>
        <v>0</v>
      </c>
      <c r="H98" s="110"/>
      <c r="I98" s="56"/>
      <c r="J98" s="56"/>
      <c r="K98" s="56"/>
      <c r="L98" s="56"/>
      <c r="M98" s="56"/>
      <c r="N98" s="56"/>
      <c r="O98" s="56"/>
      <c r="P98" s="56"/>
    </row>
    <row r="99" spans="1:16" ht="12.75" customHeight="1" x14ac:dyDescent="0.2">
      <c r="A99" s="96"/>
      <c r="B99" s="115" t="str">
        <f>'Scores-LSB'!B88</f>
        <v>Aluri</v>
      </c>
      <c r="C99" s="115" t="str">
        <f>'Scores-LSB'!C88</f>
        <v>Sunil</v>
      </c>
      <c r="D99" s="115">
        <f>'Scores-LSB'!F88</f>
        <v>400</v>
      </c>
      <c r="E99" s="115">
        <f>VLOOKUP(D99,'High Run Goals'!$A$2:$B$521,2,FALSE)</f>
        <v>18</v>
      </c>
      <c r="F99" s="115">
        <f>'Scores-LSB'!K88</f>
        <v>0</v>
      </c>
      <c r="G99" s="33">
        <f t="shared" si="1"/>
        <v>0</v>
      </c>
      <c r="H99" s="110"/>
      <c r="I99" s="56"/>
      <c r="J99" s="56"/>
      <c r="K99" s="56"/>
      <c r="L99" s="56"/>
      <c r="M99" s="56"/>
      <c r="N99" s="56"/>
      <c r="O99" s="56"/>
      <c r="P99" s="56"/>
    </row>
    <row r="100" spans="1:16" ht="12.75" customHeight="1" x14ac:dyDescent="0.2">
      <c r="A100" s="96"/>
      <c r="B100" s="115" t="str">
        <f>'Scores-LSB'!B89</f>
        <v>Ni</v>
      </c>
      <c r="C100" s="115" t="str">
        <f>'Scores-LSB'!C89</f>
        <v>Wei</v>
      </c>
      <c r="D100" s="115">
        <f>'Scores-LSB'!F89</f>
        <v>679</v>
      </c>
      <c r="E100" s="115">
        <f>VLOOKUP(D100,'High Run Goals'!$A$2:$B$521,2,FALSE)</f>
        <v>52.12</v>
      </c>
      <c r="F100" s="115">
        <f>'Scores-LSB'!K89</f>
        <v>0</v>
      </c>
      <c r="G100" s="33">
        <f t="shared" si="1"/>
        <v>0</v>
      </c>
      <c r="H100" s="110"/>
      <c r="I100" s="56"/>
      <c r="J100" s="56"/>
      <c r="K100" s="56"/>
      <c r="L100" s="56"/>
      <c r="M100" s="56"/>
      <c r="N100" s="56"/>
      <c r="O100" s="56"/>
      <c r="P100" s="56"/>
    </row>
    <row r="101" spans="1:16" ht="12.75" customHeight="1" x14ac:dyDescent="0.2">
      <c r="A101" s="96"/>
      <c r="B101" s="115" t="str">
        <f>'Scores-LSB'!B90</f>
        <v>Sridhar</v>
      </c>
      <c r="C101" s="115" t="str">
        <f>'Scores-LSB'!C90</f>
        <v>Jaidev</v>
      </c>
      <c r="D101" s="115">
        <f>'Scores-LSB'!F90</f>
        <v>578</v>
      </c>
      <c r="E101" s="115">
        <f>VLOOKUP(D101,'High Run Goals'!$A$2:$B$521,2,FALSE)</f>
        <v>29.36</v>
      </c>
      <c r="F101" s="115">
        <f>'Scores-LSB'!K90</f>
        <v>10</v>
      </c>
      <c r="G101" s="33">
        <f t="shared" si="1"/>
        <v>0.34059945504087197</v>
      </c>
      <c r="H101" s="110"/>
      <c r="I101" s="56"/>
      <c r="J101" s="56"/>
      <c r="K101" s="56"/>
      <c r="L101" s="56"/>
      <c r="M101" s="56"/>
      <c r="N101" s="56"/>
      <c r="O101" s="56"/>
      <c r="P101" s="56"/>
    </row>
    <row r="102" spans="1:16" ht="12.75" customHeight="1" x14ac:dyDescent="0.2">
      <c r="A102" s="96"/>
      <c r="B102" s="115" t="str">
        <f>'Scores-LSB'!B91</f>
        <v>Jewett</v>
      </c>
      <c r="C102" s="115" t="str">
        <f>'Scores-LSB'!C91</f>
        <v>Bob</v>
      </c>
      <c r="D102" s="115">
        <f>'Scores-LSB'!F91</f>
        <v>778</v>
      </c>
      <c r="E102" s="115">
        <f>VLOOKUP(D102,'High Run Goals'!$A$2:$B$521,2,FALSE)</f>
        <v>101.68</v>
      </c>
      <c r="F102" s="115">
        <f>'Scores-LSB'!K91</f>
        <v>56</v>
      </c>
      <c r="G102" s="33">
        <f t="shared" si="1"/>
        <v>0.55074744295830047</v>
      </c>
      <c r="H102" s="110"/>
      <c r="I102" s="56"/>
      <c r="J102" s="56"/>
      <c r="K102" s="56"/>
      <c r="L102" s="56"/>
      <c r="M102" s="56"/>
      <c r="N102" s="56"/>
      <c r="O102" s="56"/>
      <c r="P102" s="56"/>
    </row>
    <row r="103" spans="1:16" ht="12.75" customHeight="1" x14ac:dyDescent="0.2">
      <c r="A103" s="96"/>
      <c r="B103" s="115" t="str">
        <f>'Scores-LSB'!B92</f>
        <v>Sreeramoju</v>
      </c>
      <c r="C103" s="115" t="str">
        <f>'Scores-LSB'!C92</f>
        <v>Askshay</v>
      </c>
      <c r="D103" s="115">
        <f>'Scores-LSB'!F92</f>
        <v>515</v>
      </c>
      <c r="E103" s="115">
        <f>VLOOKUP(D103,'High Run Goals'!$A$2:$B$521,2,FALSE)</f>
        <v>23.2</v>
      </c>
      <c r="F103" s="115">
        <f>'Scores-LSB'!K92</f>
        <v>0</v>
      </c>
      <c r="G103" s="33">
        <f t="shared" si="1"/>
        <v>0</v>
      </c>
      <c r="H103" s="110"/>
      <c r="I103" s="56"/>
      <c r="J103" s="56"/>
      <c r="K103" s="56"/>
      <c r="L103" s="56"/>
      <c r="M103" s="56"/>
      <c r="N103" s="56"/>
      <c r="O103" s="56"/>
      <c r="P103" s="56"/>
    </row>
    <row r="104" spans="1:16" ht="12.75" customHeight="1" x14ac:dyDescent="0.2">
      <c r="A104" s="96"/>
      <c r="B104" s="115" t="str">
        <f>'Scores-LSB'!B93</f>
        <v>Orbe</v>
      </c>
      <c r="C104" s="115" t="str">
        <f>'Scores-LSB'!C93</f>
        <v>Andrew</v>
      </c>
      <c r="D104" s="115">
        <f>'Scores-LSB'!F93</f>
        <v>554</v>
      </c>
      <c r="E104" s="115">
        <f>VLOOKUP(D104,'High Run Goals'!$A$2:$B$521,2,FALSE)</f>
        <v>26.48</v>
      </c>
      <c r="F104" s="115">
        <f>'Scores-LSB'!K93</f>
        <v>0</v>
      </c>
      <c r="G104" s="33">
        <f t="shared" si="1"/>
        <v>0</v>
      </c>
      <c r="H104" s="110"/>
      <c r="I104" s="56"/>
      <c r="J104" s="56"/>
      <c r="K104" s="56"/>
      <c r="L104" s="56"/>
      <c r="M104" s="56"/>
      <c r="N104" s="56"/>
      <c r="O104" s="56"/>
      <c r="P104" s="56"/>
    </row>
    <row r="105" spans="1:16" ht="12.75" customHeight="1" x14ac:dyDescent="0.2">
      <c r="A105" s="96"/>
      <c r="B105" s="115" t="str">
        <f>'Scores-LSB'!B94</f>
        <v>Hoffman</v>
      </c>
      <c r="C105" s="115" t="str">
        <f>'Scores-LSB'!C94</f>
        <v>Lenny</v>
      </c>
      <c r="D105" s="115">
        <f>'Scores-LSB'!F94</f>
        <v>659</v>
      </c>
      <c r="E105" s="115">
        <f>VLOOKUP(D105,'High Run Goals'!$A$2:$B$521,2,FALSE)</f>
        <v>46.52</v>
      </c>
      <c r="F105" s="115">
        <f>'Scores-LSB'!K94</f>
        <v>0</v>
      </c>
      <c r="G105" s="33">
        <f t="shared" si="1"/>
        <v>0</v>
      </c>
      <c r="H105" s="110"/>
      <c r="I105" s="56"/>
      <c r="J105" s="56"/>
      <c r="K105" s="56"/>
      <c r="L105" s="56"/>
      <c r="M105" s="56"/>
      <c r="N105" s="56"/>
      <c r="O105" s="56"/>
      <c r="P105" s="56"/>
    </row>
    <row r="106" spans="1:16" ht="12.75" customHeight="1" x14ac:dyDescent="0.2">
      <c r="A106" s="96"/>
      <c r="B106" s="115" t="str">
        <f>'Scores-LSB'!B95</f>
        <v>Moskalik</v>
      </c>
      <c r="C106" s="115" t="str">
        <f>'Scores-LSB'!C95</f>
        <v>Scott</v>
      </c>
      <c r="D106" s="115">
        <f>'Scores-LSB'!F95</f>
        <v>571</v>
      </c>
      <c r="E106" s="115">
        <f>VLOOKUP(D106,'High Run Goals'!$A$2:$B$521,2,FALSE)</f>
        <v>28.52</v>
      </c>
      <c r="F106" s="115">
        <f>'Scores-LSB'!K95</f>
        <v>0</v>
      </c>
      <c r="G106" s="33">
        <f t="shared" si="1"/>
        <v>0</v>
      </c>
      <c r="H106" s="110"/>
      <c r="I106" s="56"/>
      <c r="J106" s="56"/>
      <c r="K106" s="56"/>
      <c r="L106" s="56"/>
      <c r="M106" s="56"/>
      <c r="N106" s="56"/>
      <c r="O106" s="56"/>
      <c r="P106" s="56"/>
    </row>
    <row r="107" spans="1:16" ht="12.75" customHeight="1" x14ac:dyDescent="0.2">
      <c r="A107" s="96"/>
      <c r="B107" s="115" t="str">
        <f>'Scores-LSB'!B96</f>
        <v>Altieri</v>
      </c>
      <c r="C107" s="115" t="str">
        <f>'Scores-LSB'!C96</f>
        <v>Benjamin</v>
      </c>
      <c r="D107" s="115">
        <f>'Scores-LSB'!F96</f>
        <v>471</v>
      </c>
      <c r="E107" s="115">
        <f>VLOOKUP(D107,'High Run Goals'!$A$2:$B$521,2,FALSE)</f>
        <v>20.84</v>
      </c>
      <c r="F107" s="115">
        <f>'Scores-LSB'!K96</f>
        <v>0</v>
      </c>
      <c r="G107" s="33">
        <f t="shared" si="1"/>
        <v>0</v>
      </c>
      <c r="H107" s="110"/>
      <c r="I107" s="56"/>
      <c r="J107" s="56"/>
      <c r="K107" s="56"/>
      <c r="L107" s="56"/>
      <c r="M107" s="56"/>
      <c r="N107" s="56"/>
      <c r="O107" s="56"/>
      <c r="P107" s="56"/>
    </row>
    <row r="108" spans="1:16" ht="12.75" customHeight="1" x14ac:dyDescent="0.2">
      <c r="A108" s="96"/>
      <c r="B108" s="115" t="str">
        <f>'Scores-LSB'!B97</f>
        <v>Baughman</v>
      </c>
      <c r="C108" s="115" t="str">
        <f>'Scores-LSB'!C97</f>
        <v>Pete</v>
      </c>
      <c r="D108" s="115">
        <f>'Scores-LSB'!F97</f>
        <v>457</v>
      </c>
      <c r="E108" s="115">
        <f>VLOOKUP(D108,'High Run Goals'!$A$2:$B$521,2,FALSE)</f>
        <v>20.28</v>
      </c>
      <c r="F108" s="115">
        <f>'Scores-LSB'!K97</f>
        <v>0</v>
      </c>
      <c r="G108" s="33">
        <f t="shared" si="1"/>
        <v>0</v>
      </c>
      <c r="H108" s="110"/>
      <c r="I108" s="56"/>
      <c r="J108" s="56"/>
      <c r="K108" s="56"/>
      <c r="L108" s="56"/>
      <c r="M108" s="56"/>
      <c r="N108" s="56"/>
      <c r="O108" s="56"/>
      <c r="P108" s="56"/>
    </row>
    <row r="109" spans="1:16" ht="12.75" customHeight="1" x14ac:dyDescent="0.2">
      <c r="A109" s="96"/>
      <c r="B109" s="115" t="str">
        <f>'Scores-LSB'!B98</f>
        <v>Mehta</v>
      </c>
      <c r="C109" s="115" t="str">
        <f>'Scores-LSB'!C98</f>
        <v>Shomit</v>
      </c>
      <c r="D109" s="115">
        <f>'Scores-LSB'!F98</f>
        <v>522</v>
      </c>
      <c r="E109" s="115">
        <f>VLOOKUP(D109,'High Run Goals'!$A$2:$B$521,2,FALSE)</f>
        <v>23.76</v>
      </c>
      <c r="F109" s="115">
        <f>'Scores-LSB'!K98</f>
        <v>10</v>
      </c>
      <c r="G109" s="33">
        <f t="shared" si="1"/>
        <v>0.42087542087542085</v>
      </c>
      <c r="H109" s="110"/>
      <c r="I109" s="56"/>
      <c r="J109" s="56"/>
      <c r="K109" s="56"/>
      <c r="L109" s="56"/>
      <c r="M109" s="56"/>
      <c r="N109" s="56"/>
      <c r="O109" s="56"/>
      <c r="P109" s="56"/>
    </row>
    <row r="110" spans="1:16" ht="12.75" customHeight="1" x14ac:dyDescent="0.2">
      <c r="A110" s="96"/>
      <c r="B110" s="115">
        <f>'Scores-LSB'!B178</f>
        <v>0</v>
      </c>
      <c r="C110" s="115">
        <f>'Scores-LSB'!C178</f>
        <v>0</v>
      </c>
      <c r="D110" s="115">
        <f>'Scores-LSB'!F178</f>
        <v>0</v>
      </c>
      <c r="E110" s="115" t="e">
        <f>VLOOKUP(D110,'High Run Goals'!$A$2:$B$521,2,FALSE)</f>
        <v>#N/A</v>
      </c>
      <c r="F110" s="115">
        <f>'Scores-LSB'!K178</f>
        <v>0</v>
      </c>
      <c r="G110" s="33" t="e">
        <f t="shared" si="1"/>
        <v>#N/A</v>
      </c>
      <c r="H110" s="110"/>
      <c r="I110" s="56"/>
      <c r="J110" s="56"/>
      <c r="K110" s="56"/>
      <c r="L110" s="56"/>
      <c r="M110" s="56"/>
      <c r="N110" s="56"/>
      <c r="O110" s="56"/>
      <c r="P110" s="56"/>
    </row>
    <row r="111" spans="1:16" ht="12.75" customHeight="1" x14ac:dyDescent="0.2">
      <c r="A111" s="96"/>
      <c r="B111" s="115" t="str">
        <f>'Scores-LSB'!B100</f>
        <v>Aranguren</v>
      </c>
      <c r="C111" s="115" t="str">
        <f>'Scores-LSB'!C100</f>
        <v>Ben</v>
      </c>
      <c r="D111" s="115">
        <f>'Scores-LSB'!F100</f>
        <v>569</v>
      </c>
      <c r="E111" s="115">
        <f>VLOOKUP(D111,'High Run Goals'!$A$2:$B$521,2,FALSE)</f>
        <v>28.28</v>
      </c>
      <c r="F111" s="115">
        <f>'Scores-LSB'!K100</f>
        <v>12</v>
      </c>
      <c r="G111" s="33">
        <f t="shared" si="1"/>
        <v>0.42432814710042432</v>
      </c>
      <c r="H111" s="110"/>
      <c r="I111" s="56"/>
      <c r="J111" s="56"/>
      <c r="K111" s="56"/>
      <c r="L111" s="56"/>
      <c r="M111" s="56"/>
      <c r="N111" s="56"/>
      <c r="O111" s="56"/>
      <c r="P111" s="56"/>
    </row>
    <row r="112" spans="1:16" ht="12.75" customHeight="1" x14ac:dyDescent="0.2">
      <c r="A112" s="96"/>
      <c r="B112" s="115" t="str">
        <f>'Scores-LSB'!B101</f>
        <v>Cain</v>
      </c>
      <c r="C112" s="115" t="str">
        <f>'Scores-LSB'!C101</f>
        <v>Dan</v>
      </c>
      <c r="D112" s="115">
        <f>'Scores-LSB'!F101</f>
        <v>508</v>
      </c>
      <c r="E112" s="115">
        <f>VLOOKUP(D112,'High Run Goals'!$A$2:$B$521,2,FALSE)</f>
        <v>22.64</v>
      </c>
      <c r="F112" s="115">
        <f>'Scores-LSB'!K101</f>
        <v>0</v>
      </c>
      <c r="G112" s="33">
        <f t="shared" si="1"/>
        <v>0</v>
      </c>
      <c r="H112" s="110"/>
      <c r="I112" s="56"/>
      <c r="J112" s="56"/>
      <c r="K112" s="56"/>
      <c r="L112" s="56"/>
      <c r="M112" s="56"/>
      <c r="N112" s="56"/>
      <c r="O112" s="56"/>
      <c r="P112" s="56"/>
    </row>
    <row r="113" spans="1:16" ht="12.75" customHeight="1" x14ac:dyDescent="0.2">
      <c r="A113" s="96"/>
      <c r="B113" s="115" t="str">
        <f>'Scores-LSB'!B102</f>
        <v>Josset</v>
      </c>
      <c r="C113" s="115" t="str">
        <f>'Scores-LSB'!C102</f>
        <v>Gabriel</v>
      </c>
      <c r="D113" s="115">
        <f>'Scores-LSB'!F102</f>
        <v>603</v>
      </c>
      <c r="E113" s="115">
        <f>VLOOKUP(D113,'High Run Goals'!$A$2:$B$521,2,FALSE)</f>
        <v>32.72</v>
      </c>
      <c r="F113" s="115">
        <f>'Scores-LSB'!K102</f>
        <v>0</v>
      </c>
      <c r="G113" s="33">
        <f t="shared" si="1"/>
        <v>0</v>
      </c>
      <c r="H113" s="110"/>
      <c r="I113" s="56"/>
      <c r="J113" s="56"/>
      <c r="K113" s="56"/>
      <c r="L113" s="56"/>
      <c r="M113" s="56"/>
      <c r="N113" s="56"/>
      <c r="O113" s="56"/>
      <c r="P113" s="56"/>
    </row>
    <row r="114" spans="1:16" ht="12.75" customHeight="1" x14ac:dyDescent="0.2">
      <c r="A114" s="96"/>
      <c r="B114" s="115" t="str">
        <f>'Scores-LSB'!B103</f>
        <v>Nguyen</v>
      </c>
      <c r="C114" s="115" t="str">
        <f>'Scores-LSB'!C103</f>
        <v>Han</v>
      </c>
      <c r="D114" s="115">
        <f>'Scores-LSB'!F103</f>
        <v>497</v>
      </c>
      <c r="E114" s="115">
        <f>VLOOKUP(D114,'High Run Goals'!$A$2:$B$521,2,FALSE)</f>
        <v>21.88</v>
      </c>
      <c r="F114" s="115">
        <f>'Scores-LSB'!K103</f>
        <v>0</v>
      </c>
      <c r="G114" s="33">
        <f t="shared" si="1"/>
        <v>0</v>
      </c>
      <c r="H114" s="110"/>
      <c r="I114" s="56"/>
      <c r="J114" s="56"/>
      <c r="K114" s="56"/>
      <c r="L114" s="56"/>
      <c r="M114" s="56"/>
      <c r="N114" s="56"/>
      <c r="O114" s="56"/>
      <c r="P114" s="56"/>
    </row>
    <row r="115" spans="1:16" ht="12.75" customHeight="1" x14ac:dyDescent="0.2">
      <c r="A115" s="96"/>
      <c r="B115" s="115" t="str">
        <f>'Scores-LSB'!B104</f>
        <v>McNamara</v>
      </c>
      <c r="C115" s="115" t="str">
        <f>'Scores-LSB'!C104</f>
        <v>Peter</v>
      </c>
      <c r="D115" s="115">
        <f>'Scores-LSB'!F104</f>
        <v>554</v>
      </c>
      <c r="E115" s="115">
        <f>VLOOKUP(D115,'High Run Goals'!$A$2:$B$521,2,FALSE)</f>
        <v>26.48</v>
      </c>
      <c r="F115" s="115">
        <f>'Scores-LSB'!K104</f>
        <v>0</v>
      </c>
      <c r="G115" s="33">
        <f t="shared" si="1"/>
        <v>0</v>
      </c>
      <c r="H115" s="110"/>
      <c r="I115" s="56"/>
      <c r="J115" s="56"/>
      <c r="K115" s="56"/>
      <c r="L115" s="56"/>
      <c r="M115" s="56"/>
      <c r="N115" s="56"/>
      <c r="O115" s="56"/>
      <c r="P115" s="56"/>
    </row>
    <row r="116" spans="1:16" ht="12.75" customHeight="1" x14ac:dyDescent="0.2">
      <c r="A116" s="96"/>
      <c r="B116" s="115">
        <f>'Scores-LSB'!B182</f>
        <v>0</v>
      </c>
      <c r="C116" s="115">
        <f>'Scores-LSB'!C182</f>
        <v>0</v>
      </c>
      <c r="D116" s="115">
        <f>'Scores-LSB'!F182</f>
        <v>0</v>
      </c>
      <c r="E116" s="115" t="e">
        <f>VLOOKUP(D116,'High Run Goals'!$A$2:$B$521,2,FALSE)</f>
        <v>#N/A</v>
      </c>
      <c r="F116" s="115">
        <f>'Scores-LSB'!K182</f>
        <v>0</v>
      </c>
      <c r="G116" s="33" t="e">
        <f t="shared" si="1"/>
        <v>#N/A</v>
      </c>
      <c r="H116" s="110"/>
      <c r="I116" s="56"/>
      <c r="J116" s="56"/>
      <c r="K116" s="56"/>
      <c r="L116" s="56"/>
      <c r="M116" s="56"/>
      <c r="N116" s="56"/>
      <c r="O116" s="56"/>
      <c r="P116" s="56"/>
    </row>
    <row r="117" spans="1:16" ht="12.75" customHeight="1" x14ac:dyDescent="0.2">
      <c r="A117" s="96"/>
      <c r="B117" s="115" t="str">
        <f>'Scores-LSB'!B106</f>
        <v>Armijo</v>
      </c>
      <c r="C117" s="115" t="str">
        <f>'Scores-LSB'!C106</f>
        <v>Mike</v>
      </c>
      <c r="D117" s="115">
        <f>'Scores-LSB'!F106</f>
        <v>543</v>
      </c>
      <c r="E117" s="115">
        <f>VLOOKUP(D117,'High Run Goals'!$A$2:$B$521,2,FALSE)</f>
        <v>25.44</v>
      </c>
      <c r="F117" s="115">
        <f>'Scores-LSB'!K106</f>
        <v>0</v>
      </c>
      <c r="G117" s="33">
        <f t="shared" si="1"/>
        <v>0</v>
      </c>
      <c r="H117" s="110"/>
      <c r="I117" s="56"/>
      <c r="J117" s="56"/>
      <c r="K117" s="56"/>
      <c r="L117" s="56"/>
      <c r="M117" s="56"/>
      <c r="N117" s="56"/>
      <c r="O117" s="56"/>
      <c r="P117" s="56"/>
    </row>
    <row r="118" spans="1:16" ht="12.75" customHeight="1" x14ac:dyDescent="0.2">
      <c r="A118" s="96"/>
      <c r="B118" s="115" t="str">
        <f>'Scores-LSB'!B107</f>
        <v>Garmin</v>
      </c>
      <c r="C118" s="115" t="str">
        <f>'Scores-LSB'!C107</f>
        <v>Dale</v>
      </c>
      <c r="D118" s="115">
        <f>'Scores-LSB'!F107</f>
        <v>690</v>
      </c>
      <c r="E118" s="115">
        <f>VLOOKUP(D118,'High Run Goals'!$A$2:$B$521,2,FALSE)</f>
        <v>55.2</v>
      </c>
      <c r="F118" s="115">
        <f>'Scores-LSB'!K107</f>
        <v>0</v>
      </c>
      <c r="G118" s="33">
        <f t="shared" si="1"/>
        <v>0</v>
      </c>
      <c r="H118" s="110"/>
      <c r="I118" s="56"/>
      <c r="J118" s="56"/>
      <c r="K118" s="56"/>
      <c r="L118" s="56"/>
      <c r="M118" s="56"/>
      <c r="N118" s="56"/>
      <c r="O118" s="56"/>
      <c r="P118" s="56"/>
    </row>
    <row r="119" spans="1:16" ht="12.75" customHeight="1" x14ac:dyDescent="0.2">
      <c r="A119" s="96"/>
      <c r="B119" s="115" t="str">
        <f>'Scores-LSB'!B108</f>
        <v>Yun</v>
      </c>
      <c r="C119" s="115" t="str">
        <f>'Scores-LSB'!C108</f>
        <v>Michelle</v>
      </c>
      <c r="D119" s="115">
        <f>'Scores-LSB'!F108</f>
        <v>546</v>
      </c>
      <c r="E119" s="115">
        <f>VLOOKUP(D119,'High Run Goals'!$A$2:$B$521,2,FALSE)</f>
        <v>25.68</v>
      </c>
      <c r="F119" s="115">
        <f>'Scores-LSB'!K108</f>
        <v>0</v>
      </c>
      <c r="G119" s="33">
        <f t="shared" si="1"/>
        <v>0</v>
      </c>
      <c r="H119" s="110"/>
      <c r="I119" s="56"/>
      <c r="J119" s="56"/>
      <c r="K119" s="56"/>
      <c r="L119" s="56"/>
      <c r="M119" s="56"/>
      <c r="N119" s="56"/>
      <c r="O119" s="56"/>
      <c r="P119" s="56"/>
    </row>
    <row r="120" spans="1:16" ht="12.75" customHeight="1" x14ac:dyDescent="0.2">
      <c r="A120" s="96"/>
      <c r="B120" s="115" t="str">
        <f>'Scores-LSB'!B109</f>
        <v>Pugsley</v>
      </c>
      <c r="C120" s="115" t="str">
        <f>'Scores-LSB'!C109</f>
        <v>Leann</v>
      </c>
      <c r="D120" s="115">
        <f>'Scores-LSB'!F109</f>
        <v>497</v>
      </c>
      <c r="E120" s="115">
        <f>VLOOKUP(D120,'High Run Goals'!$A$2:$B$521,2,FALSE)</f>
        <v>21.88</v>
      </c>
      <c r="F120" s="115">
        <f>'Scores-LSB'!K109</f>
        <v>0</v>
      </c>
      <c r="G120" s="33">
        <f t="shared" si="1"/>
        <v>0</v>
      </c>
      <c r="H120" s="110"/>
      <c r="I120" s="56"/>
      <c r="J120" s="56"/>
      <c r="K120" s="56"/>
      <c r="L120" s="56"/>
      <c r="M120" s="56"/>
      <c r="N120" s="56"/>
      <c r="O120" s="56"/>
      <c r="P120" s="56"/>
    </row>
    <row r="121" spans="1:16" ht="12.75" customHeight="1" x14ac:dyDescent="0.2">
      <c r="A121" s="96"/>
      <c r="B121" s="115" t="str">
        <f>'Scores-LSB'!B110</f>
        <v>Merrill</v>
      </c>
      <c r="C121" s="115" t="str">
        <f>'Scores-LSB'!C110</f>
        <v>Kim</v>
      </c>
      <c r="D121" s="115">
        <f>'Scores-LSB'!F110</f>
        <v>670</v>
      </c>
      <c r="E121" s="115">
        <f>VLOOKUP(D121,'High Run Goals'!$A$2:$B$521,2,FALSE)</f>
        <v>49.6</v>
      </c>
      <c r="F121" s="115">
        <f>'Scores-LSB'!K110</f>
        <v>19</v>
      </c>
      <c r="G121" s="33">
        <f t="shared" si="1"/>
        <v>0.38306451612903225</v>
      </c>
      <c r="H121" s="110"/>
      <c r="I121" s="56"/>
      <c r="J121" s="56"/>
      <c r="K121" s="56"/>
      <c r="L121" s="56"/>
      <c r="M121" s="56"/>
      <c r="N121" s="56"/>
      <c r="O121" s="56"/>
      <c r="P121" s="56"/>
    </row>
    <row r="122" spans="1:16" ht="12.75" customHeight="1" x14ac:dyDescent="0.2">
      <c r="A122" s="96"/>
      <c r="B122" s="115" t="str">
        <f>'Scores-LSB'!B111</f>
        <v>Kim</v>
      </c>
      <c r="C122" s="115" t="str">
        <f>'Scores-LSB'!C111</f>
        <v>Lewis</v>
      </c>
      <c r="D122" s="115">
        <f>'Scores-LSB'!F111</f>
        <v>594</v>
      </c>
      <c r="E122" s="115">
        <f>VLOOKUP(D122,'High Run Goals'!$A$2:$B$521,2,FALSE)</f>
        <v>31.28</v>
      </c>
      <c r="F122" s="115">
        <f>'Scores-LSB'!K111</f>
        <v>0</v>
      </c>
      <c r="G122" s="33">
        <f t="shared" si="1"/>
        <v>0</v>
      </c>
      <c r="H122" s="110"/>
      <c r="I122" s="56"/>
      <c r="J122" s="56"/>
      <c r="K122" s="56"/>
      <c r="L122" s="56"/>
      <c r="M122" s="56"/>
      <c r="N122" s="56"/>
      <c r="O122" s="56"/>
      <c r="P122" s="56"/>
    </row>
    <row r="123" spans="1:16" ht="12.75" customHeight="1" x14ac:dyDescent="0.2">
      <c r="A123" s="96"/>
      <c r="B123" s="115" t="str">
        <f>'Scores-LSB'!B112</f>
        <v>Steiner</v>
      </c>
      <c r="C123" s="115" t="str">
        <f>'Scores-LSB'!C112</f>
        <v>John</v>
      </c>
      <c r="D123" s="115">
        <f>'Scores-LSB'!F112</f>
        <v>658</v>
      </c>
      <c r="E123" s="115">
        <f>VLOOKUP(D123,'High Run Goals'!$A$2:$B$521,2,FALSE)</f>
        <v>46.24</v>
      </c>
      <c r="F123" s="115">
        <f>'Scores-LSB'!K112</f>
        <v>25</v>
      </c>
      <c r="G123" s="33">
        <f t="shared" si="1"/>
        <v>0.54065743944636679</v>
      </c>
      <c r="H123" s="110"/>
      <c r="I123" s="56"/>
      <c r="J123" s="56"/>
      <c r="K123" s="56"/>
      <c r="L123" s="56"/>
      <c r="M123" s="56"/>
      <c r="N123" s="56"/>
      <c r="O123" s="56"/>
      <c r="P123" s="56"/>
    </row>
    <row r="124" spans="1:16" ht="12.75" customHeight="1" x14ac:dyDescent="0.2">
      <c r="A124" s="96"/>
      <c r="B124" s="115" t="str">
        <f>'Scores-LSB'!B113</f>
        <v>Linnen</v>
      </c>
      <c r="C124" s="115" t="str">
        <f>'Scores-LSB'!C113</f>
        <v>Chris</v>
      </c>
      <c r="D124" s="115">
        <f>'Scores-LSB'!F113</f>
        <v>603</v>
      </c>
      <c r="E124" s="115">
        <f>VLOOKUP(D124,'High Run Goals'!$A$2:$B$521,2,FALSE)</f>
        <v>32.72</v>
      </c>
      <c r="F124" s="115">
        <f>'Scores-LSB'!K113</f>
        <v>0</v>
      </c>
      <c r="G124" s="33">
        <f t="shared" si="1"/>
        <v>0</v>
      </c>
      <c r="H124" s="110"/>
      <c r="I124" s="56"/>
      <c r="J124" s="56"/>
      <c r="K124" s="56"/>
      <c r="L124" s="56"/>
      <c r="M124" s="56"/>
      <c r="N124" s="56"/>
      <c r="O124" s="56"/>
      <c r="P124" s="56"/>
    </row>
    <row r="125" spans="1:16" ht="12.75" customHeight="1" x14ac:dyDescent="0.2">
      <c r="A125" s="96"/>
      <c r="B125" s="115" t="str">
        <f>'Scores-LSB'!B114</f>
        <v>Lin</v>
      </c>
      <c r="C125" s="115" t="str">
        <f>'Scores-LSB'!C114</f>
        <v>Henry</v>
      </c>
      <c r="D125" s="115">
        <f>'Scores-LSB'!F114</f>
        <v>580</v>
      </c>
      <c r="E125" s="115">
        <f>VLOOKUP(D125,'High Run Goals'!$A$2:$B$521,2,FALSE)</f>
        <v>29.6</v>
      </c>
      <c r="F125" s="115">
        <f>'Scores-LSB'!K114</f>
        <v>10</v>
      </c>
      <c r="G125" s="33">
        <f t="shared" si="1"/>
        <v>0.33783783783783783</v>
      </c>
      <c r="H125" s="110"/>
      <c r="I125" s="56"/>
      <c r="J125" s="56"/>
      <c r="K125" s="56"/>
      <c r="L125" s="56"/>
      <c r="M125" s="56"/>
      <c r="N125" s="56"/>
      <c r="O125" s="56"/>
      <c r="P125" s="56"/>
    </row>
    <row r="126" spans="1:16" ht="12.75" customHeight="1" x14ac:dyDescent="0.2">
      <c r="A126" s="96"/>
      <c r="B126" s="115" t="str">
        <f>'Scores-LSB'!B115</f>
        <v>Li</v>
      </c>
      <c r="C126" s="115" t="str">
        <f>'Scores-LSB'!C115</f>
        <v>Andy</v>
      </c>
      <c r="D126" s="115">
        <f>'Scores-LSB'!F115</f>
        <v>544</v>
      </c>
      <c r="E126" s="115">
        <f>VLOOKUP(D126,'High Run Goals'!$A$2:$B$521,2,FALSE)</f>
        <v>25.52</v>
      </c>
      <c r="F126" s="115">
        <f>'Scores-LSB'!K115</f>
        <v>0</v>
      </c>
      <c r="G126" s="33">
        <f t="shared" si="1"/>
        <v>0</v>
      </c>
      <c r="H126" s="110"/>
      <c r="I126" s="56"/>
      <c r="J126" s="56"/>
      <c r="K126" s="56"/>
      <c r="L126" s="56"/>
      <c r="M126" s="56"/>
      <c r="N126" s="56"/>
      <c r="O126" s="56"/>
      <c r="P126" s="56"/>
    </row>
    <row r="127" spans="1:16" ht="12.75" customHeight="1" x14ac:dyDescent="0.2">
      <c r="A127" s="96"/>
      <c r="B127" s="115" t="str">
        <f>'Scores-LSB'!B116</f>
        <v>Samdraw</v>
      </c>
      <c r="C127" s="115" t="str">
        <f>'Scores-LSB'!C116</f>
        <v>Richard</v>
      </c>
      <c r="D127" s="115">
        <f>'Scores-LSB'!F116</f>
        <v>757</v>
      </c>
      <c r="E127" s="115">
        <f>VLOOKUP(D127,'High Run Goals'!$A$2:$B$521,2,FALSE)</f>
        <v>89.92</v>
      </c>
      <c r="F127" s="115">
        <f>'Scores-LSB'!K116</f>
        <v>0</v>
      </c>
      <c r="G127" s="33">
        <f t="shared" si="1"/>
        <v>0</v>
      </c>
      <c r="H127" s="110"/>
      <c r="I127" s="56"/>
      <c r="J127" s="56"/>
      <c r="K127" s="56"/>
      <c r="L127" s="56"/>
      <c r="M127" s="56"/>
      <c r="N127" s="56"/>
      <c r="O127" s="56"/>
      <c r="P127" s="56"/>
    </row>
    <row r="128" spans="1:16" ht="12.75" customHeight="1" x14ac:dyDescent="0.2">
      <c r="A128" s="96"/>
      <c r="B128" s="115" t="str">
        <f>'Scores-LSB'!B117</f>
        <v>Swanson</v>
      </c>
      <c r="C128" s="115" t="str">
        <f>'Scores-LSB'!C117</f>
        <v>Sheldon</v>
      </c>
      <c r="D128" s="115">
        <f>'Scores-LSB'!F117</f>
        <v>659</v>
      </c>
      <c r="E128" s="115">
        <f>VLOOKUP(D128,'High Run Goals'!$A$2:$B$521,2,FALSE)</f>
        <v>46.52</v>
      </c>
      <c r="F128" s="115">
        <f>'Scores-LSB'!K117</f>
        <v>15</v>
      </c>
      <c r="G128" s="33">
        <f t="shared" si="1"/>
        <v>0.32244196044711948</v>
      </c>
      <c r="H128" s="110"/>
      <c r="I128" s="56"/>
      <c r="J128" s="56"/>
      <c r="K128" s="56"/>
      <c r="L128" s="56"/>
      <c r="M128" s="56"/>
      <c r="N128" s="56"/>
      <c r="O128" s="56"/>
      <c r="P128" s="56"/>
    </row>
    <row r="129" spans="1:16" ht="12.75" customHeight="1" x14ac:dyDescent="0.2">
      <c r="A129" s="96"/>
      <c r="B129" s="115" t="str">
        <f>'Scores-LSB'!B118</f>
        <v>Helenck</v>
      </c>
      <c r="C129" s="115" t="str">
        <f>'Scores-LSB'!C118</f>
        <v>Chris</v>
      </c>
      <c r="D129" s="115">
        <f>'Scores-LSB'!F118</f>
        <v>553</v>
      </c>
      <c r="E129" s="115">
        <f>VLOOKUP(D129,'High Run Goals'!$A$2:$B$521,2,FALSE)</f>
        <v>26.36</v>
      </c>
      <c r="F129" s="115">
        <f>'Scores-LSB'!K118</f>
        <v>0</v>
      </c>
      <c r="G129" s="33">
        <f t="shared" si="1"/>
        <v>0</v>
      </c>
      <c r="H129" s="110"/>
      <c r="I129" s="56"/>
      <c r="J129" s="56"/>
      <c r="K129" s="56"/>
      <c r="L129" s="56"/>
      <c r="M129" s="56"/>
      <c r="N129" s="56"/>
      <c r="O129" s="56"/>
      <c r="P129" s="56"/>
    </row>
    <row r="130" spans="1:16" ht="12.75" customHeight="1" x14ac:dyDescent="0.2">
      <c r="A130" s="96"/>
      <c r="B130" s="115" t="str">
        <f>'Scores-LSB'!B119</f>
        <v>Padmanabhan</v>
      </c>
      <c r="C130" s="115" t="str">
        <f>'Scores-LSB'!C119</f>
        <v>Karthik</v>
      </c>
      <c r="D130" s="115">
        <f>'Scores-LSB'!F119</f>
        <v>490</v>
      </c>
      <c r="E130" s="115">
        <f>VLOOKUP(D130,'High Run Goals'!$A$2:$B$521,2,FALSE)</f>
        <v>21.6</v>
      </c>
      <c r="F130" s="115">
        <f>'Scores-LSB'!K119</f>
        <v>0</v>
      </c>
      <c r="G130" s="33">
        <f t="shared" si="1"/>
        <v>0</v>
      </c>
      <c r="H130" s="110"/>
      <c r="I130" s="56"/>
      <c r="J130" s="56"/>
      <c r="K130" s="56"/>
      <c r="L130" s="56"/>
      <c r="M130" s="56"/>
      <c r="N130" s="56"/>
      <c r="O130" s="56"/>
      <c r="P130" s="56"/>
    </row>
    <row r="131" spans="1:16" ht="12.75" customHeight="1" x14ac:dyDescent="0.2">
      <c r="A131" s="96"/>
      <c r="B131" s="115" t="str">
        <f>'Scores-LSB'!B120</f>
        <v>Tayal</v>
      </c>
      <c r="C131" s="115" t="str">
        <f>'Scores-LSB'!C120</f>
        <v>Nikhil</v>
      </c>
      <c r="D131" s="115">
        <f>'Scores-LSB'!F120</f>
        <v>530</v>
      </c>
      <c r="E131" s="115">
        <f>VLOOKUP(D131,'High Run Goals'!$A$2:$B$521,2,FALSE)</f>
        <v>24.4</v>
      </c>
      <c r="F131" s="115">
        <f>'Scores-LSB'!K120</f>
        <v>0</v>
      </c>
      <c r="G131" s="33">
        <f t="shared" si="1"/>
        <v>0</v>
      </c>
      <c r="H131" s="110"/>
      <c r="I131" s="56"/>
      <c r="J131" s="56"/>
      <c r="K131" s="56"/>
      <c r="L131" s="56"/>
      <c r="M131" s="56"/>
      <c r="N131" s="56"/>
      <c r="O131" s="56"/>
      <c r="P131" s="56"/>
    </row>
    <row r="132" spans="1:16" ht="12.75" customHeight="1" x14ac:dyDescent="0.2">
      <c r="A132" s="96"/>
      <c r="B132" s="115" t="str">
        <f>'Scores-LSB'!B121</f>
        <v>O'Hara</v>
      </c>
      <c r="C132" s="115" t="str">
        <f>'Scores-LSB'!C121</f>
        <v>Steve</v>
      </c>
      <c r="D132" s="115">
        <f>'Scores-LSB'!F121</f>
        <v>590</v>
      </c>
      <c r="E132" s="115">
        <f>VLOOKUP(D132,'High Run Goals'!$A$2:$B$521,2,FALSE)</f>
        <v>30.8</v>
      </c>
      <c r="F132" s="115">
        <f>'Scores-LSB'!K121</f>
        <v>16</v>
      </c>
      <c r="G132" s="33">
        <f t="shared" si="1"/>
        <v>0.51948051948051943</v>
      </c>
      <c r="H132" s="110"/>
      <c r="I132" s="56"/>
      <c r="J132" s="56"/>
      <c r="K132" s="56"/>
      <c r="L132" s="56"/>
      <c r="M132" s="56"/>
      <c r="N132" s="56"/>
      <c r="O132" s="56"/>
      <c r="P132" s="56"/>
    </row>
    <row r="133" spans="1:16" ht="12.75" customHeight="1" x14ac:dyDescent="0.2">
      <c r="A133" s="96"/>
      <c r="B133" s="115" t="str">
        <f>'Scores-LSB'!B122</f>
        <v>Paruatheneni</v>
      </c>
      <c r="C133" s="115" t="str">
        <f>'Scores-LSB'!C122</f>
        <v>Rajesh</v>
      </c>
      <c r="D133" s="115">
        <f>'Scores-LSB'!F122</f>
        <v>550</v>
      </c>
      <c r="E133" s="115">
        <f>VLOOKUP(D133,'High Run Goals'!$A$2:$B$521,2,FALSE)</f>
        <v>26</v>
      </c>
      <c r="F133" s="115">
        <f>'Scores-LSB'!K122</f>
        <v>0</v>
      </c>
      <c r="G133" s="33">
        <f t="shared" si="1"/>
        <v>0</v>
      </c>
      <c r="H133" s="110"/>
      <c r="I133" s="56"/>
      <c r="J133" s="56"/>
      <c r="K133" s="56"/>
      <c r="L133" s="56"/>
      <c r="M133" s="56"/>
      <c r="N133" s="56"/>
      <c r="O133" s="56"/>
      <c r="P133" s="56"/>
    </row>
    <row r="134" spans="1:16" ht="12.75" customHeight="1" x14ac:dyDescent="0.2">
      <c r="A134" s="96"/>
      <c r="B134" s="115" t="str">
        <f>'Scores-LSB'!B123</f>
        <v>Doghi</v>
      </c>
      <c r="C134" s="115" t="str">
        <f>'Scores-LSB'!C123</f>
        <v>Mary</v>
      </c>
      <c r="D134" s="115">
        <f>'Scores-LSB'!F123</f>
        <v>510</v>
      </c>
      <c r="E134" s="115">
        <f>VLOOKUP(D134,'High Run Goals'!$A$2:$B$521,2,FALSE)</f>
        <v>22.8</v>
      </c>
      <c r="F134" s="115">
        <f>'Scores-LSB'!K123</f>
        <v>0</v>
      </c>
      <c r="G134" s="33">
        <f t="shared" si="1"/>
        <v>0</v>
      </c>
      <c r="H134" s="110"/>
      <c r="I134" s="56"/>
      <c r="J134" s="56"/>
      <c r="K134" s="56"/>
      <c r="L134" s="56"/>
      <c r="M134" s="56"/>
      <c r="N134" s="56"/>
      <c r="O134" s="56"/>
      <c r="P134" s="56"/>
    </row>
    <row r="135" spans="1:16" ht="12.75" customHeight="1" x14ac:dyDescent="0.2">
      <c r="A135" s="96"/>
      <c r="B135" s="115" t="str">
        <f>'Scores-LSB'!B124</f>
        <v>Ramanov</v>
      </c>
      <c r="C135" s="115" t="str">
        <f>'Scores-LSB'!C124</f>
        <v>Brian</v>
      </c>
      <c r="D135" s="115">
        <f>'Scores-LSB'!F124</f>
        <v>400</v>
      </c>
      <c r="E135" s="115">
        <f>VLOOKUP(D135,'High Run Goals'!$A$2:$B$521,2,FALSE)</f>
        <v>18</v>
      </c>
      <c r="F135" s="115">
        <f>'Scores-LSB'!K124</f>
        <v>0</v>
      </c>
      <c r="G135" s="33">
        <f t="shared" si="1"/>
        <v>0</v>
      </c>
      <c r="H135" s="110"/>
      <c r="I135" s="56"/>
      <c r="J135" s="56"/>
      <c r="K135" s="56"/>
      <c r="L135" s="56"/>
      <c r="M135" s="56"/>
      <c r="N135" s="56"/>
      <c r="O135" s="56"/>
      <c r="P135" s="56"/>
    </row>
    <row r="136" spans="1:16" ht="12.75" customHeight="1" x14ac:dyDescent="0.2">
      <c r="A136" s="96"/>
      <c r="B136" s="115">
        <f>'Scores-LSB'!B125</f>
        <v>0</v>
      </c>
      <c r="C136" s="115">
        <f>'Scores-LSB'!C125</f>
        <v>0</v>
      </c>
      <c r="D136" s="115">
        <f>'Scores-LSB'!F125</f>
        <v>0</v>
      </c>
      <c r="E136" s="115" t="e">
        <f>VLOOKUP(D136,'High Run Goals'!$A$2:$B$521,2,FALSE)</f>
        <v>#N/A</v>
      </c>
      <c r="F136" s="115">
        <f>'Scores-LSB'!K125</f>
        <v>0</v>
      </c>
      <c r="G136" s="33" t="e">
        <f t="shared" si="1"/>
        <v>#N/A</v>
      </c>
      <c r="H136" s="110"/>
      <c r="I136" s="56"/>
      <c r="J136" s="56"/>
      <c r="K136" s="56"/>
      <c r="L136" s="56"/>
      <c r="M136" s="56"/>
      <c r="N136" s="56"/>
      <c r="O136" s="56"/>
      <c r="P136" s="56"/>
    </row>
    <row r="137" spans="1:16" ht="12.75" customHeight="1" x14ac:dyDescent="0.2">
      <c r="A137" s="96"/>
      <c r="B137" s="115">
        <f>'Scores-LSB'!B126</f>
        <v>0</v>
      </c>
      <c r="C137" s="115">
        <f>'Scores-LSB'!C126</f>
        <v>0</v>
      </c>
      <c r="D137" s="115">
        <f>'Scores-LSB'!F126</f>
        <v>0</v>
      </c>
      <c r="E137" s="115" t="e">
        <f>VLOOKUP(D137,'High Run Goals'!$A$2:$B$521,2,FALSE)</f>
        <v>#N/A</v>
      </c>
      <c r="F137" s="115">
        <f>'Scores-LSB'!K126</f>
        <v>0</v>
      </c>
      <c r="G137" s="33" t="e">
        <f t="shared" ref="G137:G200" si="2">F137/E137</f>
        <v>#N/A</v>
      </c>
      <c r="H137" s="110"/>
      <c r="I137" s="56"/>
      <c r="J137" s="56"/>
      <c r="K137" s="56"/>
      <c r="L137" s="56"/>
      <c r="M137" s="56"/>
      <c r="N137" s="56"/>
      <c r="O137" s="56"/>
      <c r="P137" s="56"/>
    </row>
    <row r="138" spans="1:16" ht="12.75" customHeight="1" x14ac:dyDescent="0.2">
      <c r="A138" s="96"/>
      <c r="B138" s="115">
        <f>'Scores-LSB'!B127</f>
        <v>0</v>
      </c>
      <c r="C138" s="115">
        <f>'Scores-LSB'!C127</f>
        <v>0</v>
      </c>
      <c r="D138" s="115">
        <f>'Scores-LSB'!F127</f>
        <v>0</v>
      </c>
      <c r="E138" s="115" t="e">
        <f>VLOOKUP(D138,'High Run Goals'!$A$2:$B$521,2,FALSE)</f>
        <v>#N/A</v>
      </c>
      <c r="F138" s="115">
        <f>'Scores-LSB'!K127</f>
        <v>0</v>
      </c>
      <c r="G138" s="33" t="e">
        <f t="shared" si="2"/>
        <v>#N/A</v>
      </c>
      <c r="H138" s="110"/>
      <c r="I138" s="56"/>
      <c r="J138" s="56"/>
      <c r="K138" s="56"/>
      <c r="L138" s="56"/>
      <c r="M138" s="56"/>
      <c r="N138" s="56"/>
      <c r="O138" s="56"/>
      <c r="P138" s="56"/>
    </row>
    <row r="139" spans="1:16" ht="12.75" customHeight="1" x14ac:dyDescent="0.2">
      <c r="A139" s="96"/>
      <c r="B139" s="115">
        <f>'Scores-LSB'!B128</f>
        <v>0</v>
      </c>
      <c r="C139" s="115">
        <f>'Scores-LSB'!C128</f>
        <v>0</v>
      </c>
      <c r="D139" s="115">
        <f>'Scores-LSB'!F128</f>
        <v>0</v>
      </c>
      <c r="E139" s="115" t="e">
        <f>VLOOKUP(D139,'High Run Goals'!$A$2:$B$521,2,FALSE)</f>
        <v>#N/A</v>
      </c>
      <c r="F139" s="115">
        <f>'Scores-LSB'!K128</f>
        <v>0</v>
      </c>
      <c r="G139" s="33" t="e">
        <f t="shared" si="2"/>
        <v>#N/A</v>
      </c>
      <c r="H139" s="110"/>
      <c r="I139" s="56"/>
      <c r="J139" s="56"/>
      <c r="K139" s="56"/>
      <c r="L139" s="56"/>
      <c r="M139" s="56"/>
      <c r="N139" s="56"/>
      <c r="O139" s="56"/>
      <c r="P139" s="56"/>
    </row>
    <row r="140" spans="1:16" ht="12.75" customHeight="1" x14ac:dyDescent="0.2">
      <c r="A140" s="96"/>
      <c r="B140" s="115" t="str">
        <f>'Scores-LSB'!B99</f>
        <v>Mudhaliar</v>
      </c>
      <c r="C140" s="115" t="str">
        <f>'Scores-LSB'!C99</f>
        <v>Venkat</v>
      </c>
      <c r="D140" s="115">
        <f>'Scores-LSB'!F99</f>
        <v>425</v>
      </c>
      <c r="E140" s="115">
        <f>VLOOKUP(D140,'High Run Goals'!$A$2:$B$521,2,FALSE)</f>
        <v>19</v>
      </c>
      <c r="F140" s="115">
        <f>'Scores-LSB'!K99</f>
        <v>0</v>
      </c>
      <c r="G140" s="33">
        <f t="shared" si="2"/>
        <v>0</v>
      </c>
      <c r="H140" s="110"/>
      <c r="I140" s="56"/>
      <c r="J140" s="56"/>
      <c r="K140" s="56"/>
      <c r="L140" s="56"/>
      <c r="M140" s="56"/>
      <c r="N140" s="56"/>
      <c r="O140" s="56"/>
      <c r="P140" s="56"/>
    </row>
    <row r="141" spans="1:16" ht="12.75" customHeight="1" x14ac:dyDescent="0.2">
      <c r="A141" s="96"/>
      <c r="B141" s="115">
        <f>'Scores-LSB'!B130</f>
        <v>0</v>
      </c>
      <c r="C141" s="115">
        <f>'Scores-LSB'!C130</f>
        <v>0</v>
      </c>
      <c r="D141" s="115">
        <f>'Scores-LSB'!F130</f>
        <v>0</v>
      </c>
      <c r="E141" s="115" t="e">
        <f>VLOOKUP(D141,'High Run Goals'!$A$2:$B$521,2,FALSE)</f>
        <v>#N/A</v>
      </c>
      <c r="F141" s="115">
        <f>'Scores-LSB'!K130</f>
        <v>0</v>
      </c>
      <c r="G141" s="33" t="e">
        <f t="shared" si="2"/>
        <v>#N/A</v>
      </c>
      <c r="H141" s="110"/>
      <c r="I141" s="56"/>
      <c r="J141" s="56"/>
      <c r="K141" s="56"/>
      <c r="L141" s="56"/>
      <c r="M141" s="56"/>
      <c r="N141" s="56"/>
      <c r="O141" s="56"/>
      <c r="P141" s="56"/>
    </row>
    <row r="142" spans="1:16" ht="12.75" customHeight="1" x14ac:dyDescent="0.2">
      <c r="A142" s="96"/>
      <c r="B142" s="115">
        <f>'Scores-LSB'!B131</f>
        <v>0</v>
      </c>
      <c r="C142" s="115">
        <f>'Scores-LSB'!C131</f>
        <v>0</v>
      </c>
      <c r="D142" s="115">
        <f>'Scores-LSB'!F131</f>
        <v>0</v>
      </c>
      <c r="E142" s="115" t="e">
        <f>VLOOKUP(D142,'High Run Goals'!$A$2:$B$521,2,FALSE)</f>
        <v>#N/A</v>
      </c>
      <c r="F142" s="115">
        <f>'Scores-LSB'!K131</f>
        <v>0</v>
      </c>
      <c r="G142" s="33" t="e">
        <f t="shared" si="2"/>
        <v>#N/A</v>
      </c>
      <c r="H142" s="110"/>
      <c r="I142" s="56"/>
      <c r="J142" s="56"/>
      <c r="K142" s="56"/>
      <c r="L142" s="56"/>
      <c r="M142" s="56"/>
      <c r="N142" s="56"/>
      <c r="O142" s="56"/>
      <c r="P142" s="56"/>
    </row>
    <row r="143" spans="1:16" ht="12.75" customHeight="1" x14ac:dyDescent="0.2">
      <c r="A143" s="96"/>
      <c r="B143" s="115">
        <f>'Scores-LSB'!B132</f>
        <v>0</v>
      </c>
      <c r="C143" s="115">
        <f>'Scores-LSB'!C132</f>
        <v>0</v>
      </c>
      <c r="D143" s="115">
        <f>'Scores-LSB'!F132</f>
        <v>0</v>
      </c>
      <c r="E143" s="115" t="e">
        <f>VLOOKUP(D143,'High Run Goals'!$A$2:$B$521,2,FALSE)</f>
        <v>#N/A</v>
      </c>
      <c r="F143" s="115">
        <f>'Scores-LSB'!K132</f>
        <v>0</v>
      </c>
      <c r="G143" s="33" t="e">
        <f t="shared" si="2"/>
        <v>#N/A</v>
      </c>
      <c r="H143" s="110"/>
      <c r="I143" s="56"/>
      <c r="J143" s="56"/>
      <c r="K143" s="56"/>
      <c r="L143" s="56"/>
      <c r="M143" s="56"/>
      <c r="N143" s="56"/>
      <c r="O143" s="56"/>
      <c r="P143" s="56"/>
    </row>
    <row r="144" spans="1:16" ht="12.75" customHeight="1" x14ac:dyDescent="0.2">
      <c r="A144" s="96"/>
      <c r="B144" s="115">
        <f>'Scores-LSB'!B133</f>
        <v>0</v>
      </c>
      <c r="C144" s="115">
        <f>'Scores-LSB'!C133</f>
        <v>0</v>
      </c>
      <c r="D144" s="115">
        <f>'Scores-LSB'!F133</f>
        <v>0</v>
      </c>
      <c r="E144" s="115" t="e">
        <f>VLOOKUP(D144,'High Run Goals'!$A$2:$B$521,2,FALSE)</f>
        <v>#N/A</v>
      </c>
      <c r="F144" s="115">
        <f>'Scores-LSB'!K133</f>
        <v>0</v>
      </c>
      <c r="G144" s="33" t="e">
        <f t="shared" si="2"/>
        <v>#N/A</v>
      </c>
      <c r="H144" s="110"/>
      <c r="I144" s="56"/>
      <c r="J144" s="56"/>
      <c r="K144" s="56"/>
      <c r="L144" s="56"/>
      <c r="M144" s="56"/>
      <c r="N144" s="56"/>
      <c r="O144" s="56"/>
      <c r="P144" s="56"/>
    </row>
    <row r="145" spans="1:16" ht="12.75" customHeight="1" x14ac:dyDescent="0.2">
      <c r="A145" s="96"/>
      <c r="B145" s="115">
        <f>'Scores-LSB'!B134</f>
        <v>0</v>
      </c>
      <c r="C145" s="115">
        <f>'Scores-LSB'!C134</f>
        <v>0</v>
      </c>
      <c r="D145" s="115">
        <f>'Scores-LSB'!F134</f>
        <v>0</v>
      </c>
      <c r="E145" s="115" t="e">
        <f>VLOOKUP(D145,'High Run Goals'!$A$2:$B$521,2,FALSE)</f>
        <v>#N/A</v>
      </c>
      <c r="F145" s="115">
        <f>'Scores-LSB'!K134</f>
        <v>0</v>
      </c>
      <c r="G145" s="33" t="e">
        <f t="shared" si="2"/>
        <v>#N/A</v>
      </c>
      <c r="H145" s="110"/>
      <c r="I145" s="56"/>
      <c r="J145" s="56"/>
      <c r="K145" s="56"/>
      <c r="L145" s="56"/>
      <c r="M145" s="56"/>
      <c r="N145" s="56"/>
      <c r="O145" s="56"/>
      <c r="P145" s="56"/>
    </row>
    <row r="146" spans="1:16" ht="12.75" customHeight="1" x14ac:dyDescent="0.2">
      <c r="A146" s="96"/>
      <c r="B146" s="115">
        <f>'Scores-LSB'!B135</f>
        <v>0</v>
      </c>
      <c r="C146" s="115">
        <f>'Scores-LSB'!C135</f>
        <v>0</v>
      </c>
      <c r="D146" s="115">
        <f>'Scores-LSB'!F135</f>
        <v>0</v>
      </c>
      <c r="E146" s="115" t="e">
        <f>VLOOKUP(D146,'High Run Goals'!$A$2:$B$521,2,FALSE)</f>
        <v>#N/A</v>
      </c>
      <c r="F146" s="115">
        <f>'Scores-LSB'!K135</f>
        <v>0</v>
      </c>
      <c r="G146" s="33" t="e">
        <f t="shared" si="2"/>
        <v>#N/A</v>
      </c>
      <c r="H146" s="110"/>
      <c r="I146" s="56"/>
      <c r="J146" s="56"/>
      <c r="K146" s="56"/>
      <c r="L146" s="56"/>
      <c r="M146" s="56"/>
      <c r="N146" s="56"/>
      <c r="O146" s="56"/>
      <c r="P146" s="56"/>
    </row>
    <row r="147" spans="1:16" ht="12.75" customHeight="1" x14ac:dyDescent="0.2">
      <c r="A147" s="96"/>
      <c r="B147" s="115">
        <f>'Scores-LSB'!B136</f>
        <v>0</v>
      </c>
      <c r="C147" s="115">
        <f>'Scores-LSB'!C136</f>
        <v>0</v>
      </c>
      <c r="D147" s="115">
        <f>'Scores-LSB'!F136</f>
        <v>0</v>
      </c>
      <c r="E147" s="115" t="e">
        <f>VLOOKUP(D147,'High Run Goals'!$A$2:$B$521,2,FALSE)</f>
        <v>#N/A</v>
      </c>
      <c r="F147" s="115">
        <f>'Scores-LSB'!K136</f>
        <v>0</v>
      </c>
      <c r="G147" s="33" t="e">
        <f t="shared" si="2"/>
        <v>#N/A</v>
      </c>
      <c r="H147" s="110"/>
      <c r="I147" s="56"/>
      <c r="J147" s="56"/>
      <c r="K147" s="56"/>
      <c r="L147" s="56"/>
      <c r="M147" s="56"/>
      <c r="N147" s="56"/>
      <c r="O147" s="56"/>
      <c r="P147" s="56"/>
    </row>
    <row r="148" spans="1:16" ht="12.75" customHeight="1" x14ac:dyDescent="0.2">
      <c r="A148" s="96"/>
      <c r="B148" s="115">
        <f>'Scores-LSB'!B137</f>
        <v>0</v>
      </c>
      <c r="C148" s="115">
        <f>'Scores-LSB'!C137</f>
        <v>0</v>
      </c>
      <c r="D148" s="115">
        <f>'Scores-LSB'!F137</f>
        <v>0</v>
      </c>
      <c r="E148" s="115" t="e">
        <f>VLOOKUP(D148,'High Run Goals'!$A$2:$B$521,2,FALSE)</f>
        <v>#N/A</v>
      </c>
      <c r="F148" s="115">
        <f>'Scores-LSB'!K137</f>
        <v>0</v>
      </c>
      <c r="G148" s="33" t="e">
        <f t="shared" si="2"/>
        <v>#N/A</v>
      </c>
      <c r="H148" s="110"/>
      <c r="I148" s="56"/>
      <c r="J148" s="56"/>
      <c r="K148" s="56"/>
      <c r="L148" s="56"/>
      <c r="M148" s="56"/>
      <c r="N148" s="56"/>
      <c r="O148" s="56"/>
      <c r="P148" s="56"/>
    </row>
    <row r="149" spans="1:16" ht="12.75" customHeight="1" x14ac:dyDescent="0.2">
      <c r="A149" s="96"/>
      <c r="B149" s="115">
        <f>'Scores-LSB'!B138</f>
        <v>0</v>
      </c>
      <c r="C149" s="115">
        <f>'Scores-LSB'!C138</f>
        <v>0</v>
      </c>
      <c r="D149" s="115">
        <f>'Scores-LSB'!F138</f>
        <v>0</v>
      </c>
      <c r="E149" s="115" t="e">
        <f>VLOOKUP(D149,'High Run Goals'!$A$2:$B$521,2,FALSE)</f>
        <v>#N/A</v>
      </c>
      <c r="F149" s="115">
        <f>'Scores-LSB'!K138</f>
        <v>0</v>
      </c>
      <c r="G149" s="33" t="e">
        <f t="shared" si="2"/>
        <v>#N/A</v>
      </c>
      <c r="H149" s="110"/>
      <c r="I149" s="56"/>
      <c r="J149" s="56"/>
      <c r="K149" s="56"/>
      <c r="L149" s="56"/>
      <c r="M149" s="56"/>
      <c r="N149" s="56"/>
      <c r="O149" s="56"/>
      <c r="P149" s="56"/>
    </row>
    <row r="150" spans="1:16" ht="12.75" customHeight="1" x14ac:dyDescent="0.2">
      <c r="A150" s="96"/>
      <c r="B150" s="115">
        <f>'Scores-LSB'!B139</f>
        <v>0</v>
      </c>
      <c r="C150" s="115">
        <f>'Scores-LSB'!C139</f>
        <v>0</v>
      </c>
      <c r="D150" s="115">
        <f>'Scores-LSB'!F139</f>
        <v>0</v>
      </c>
      <c r="E150" s="115" t="e">
        <f>VLOOKUP(D150,'High Run Goals'!$A$2:$B$521,2,FALSE)</f>
        <v>#N/A</v>
      </c>
      <c r="F150" s="115">
        <f>'Scores-LSB'!K139</f>
        <v>0</v>
      </c>
      <c r="G150" s="33" t="e">
        <f t="shared" si="2"/>
        <v>#N/A</v>
      </c>
      <c r="H150" s="110"/>
      <c r="I150" s="56"/>
      <c r="J150" s="56"/>
      <c r="K150" s="56"/>
      <c r="L150" s="56"/>
      <c r="M150" s="56"/>
      <c r="N150" s="56"/>
      <c r="O150" s="56"/>
      <c r="P150" s="56"/>
    </row>
    <row r="151" spans="1:16" ht="12.75" customHeight="1" x14ac:dyDescent="0.2">
      <c r="A151" s="96"/>
      <c r="B151" s="115">
        <f>'Scores-LSB'!B140</f>
        <v>0</v>
      </c>
      <c r="C151" s="115">
        <f>'Scores-LSB'!C140</f>
        <v>0</v>
      </c>
      <c r="D151" s="115">
        <f>'Scores-LSB'!F140</f>
        <v>0</v>
      </c>
      <c r="E151" s="115" t="e">
        <f>VLOOKUP(D151,'High Run Goals'!$A$2:$B$521,2,FALSE)</f>
        <v>#N/A</v>
      </c>
      <c r="F151" s="115">
        <f>'Scores-LSB'!K140</f>
        <v>0</v>
      </c>
      <c r="G151" s="33" t="e">
        <f t="shared" si="2"/>
        <v>#N/A</v>
      </c>
      <c r="H151" s="110"/>
      <c r="I151" s="56"/>
      <c r="J151" s="56"/>
      <c r="K151" s="56"/>
      <c r="L151" s="56"/>
      <c r="M151" s="56"/>
      <c r="N151" s="56"/>
      <c r="O151" s="56"/>
      <c r="P151" s="56"/>
    </row>
    <row r="152" spans="1:16" ht="12.75" customHeight="1" x14ac:dyDescent="0.2">
      <c r="A152" s="96"/>
      <c r="B152" s="115">
        <f>'Scores-LSB'!B141</f>
        <v>0</v>
      </c>
      <c r="C152" s="115">
        <f>'Scores-LSB'!C141</f>
        <v>0</v>
      </c>
      <c r="D152" s="115">
        <f>'Scores-LSB'!F141</f>
        <v>0</v>
      </c>
      <c r="E152" s="115" t="e">
        <f>VLOOKUP(D152,'High Run Goals'!$A$2:$B$521,2,FALSE)</f>
        <v>#N/A</v>
      </c>
      <c r="F152" s="115">
        <f>'Scores-LSB'!K141</f>
        <v>0</v>
      </c>
      <c r="G152" s="33" t="e">
        <f t="shared" si="2"/>
        <v>#N/A</v>
      </c>
      <c r="H152" s="110"/>
      <c r="I152" s="56"/>
      <c r="J152" s="56"/>
      <c r="K152" s="56"/>
      <c r="L152" s="56"/>
      <c r="M152" s="56"/>
      <c r="N152" s="56"/>
      <c r="O152" s="56"/>
      <c r="P152" s="56"/>
    </row>
    <row r="153" spans="1:16" ht="12.75" customHeight="1" x14ac:dyDescent="0.2">
      <c r="A153" s="96"/>
      <c r="B153" s="115">
        <f>'Scores-LSB'!B142</f>
        <v>0</v>
      </c>
      <c r="C153" s="115">
        <f>'Scores-LSB'!C142</f>
        <v>0</v>
      </c>
      <c r="D153" s="115">
        <f>'Scores-LSB'!F142</f>
        <v>0</v>
      </c>
      <c r="E153" s="115" t="e">
        <f>VLOOKUP(D153,'High Run Goals'!$A$2:$B$521,2,FALSE)</f>
        <v>#N/A</v>
      </c>
      <c r="F153" s="115">
        <f>'Scores-LSB'!K142</f>
        <v>0</v>
      </c>
      <c r="G153" s="33" t="e">
        <f t="shared" si="2"/>
        <v>#N/A</v>
      </c>
      <c r="H153" s="110"/>
      <c r="I153" s="56"/>
      <c r="J153" s="56"/>
      <c r="K153" s="56"/>
      <c r="L153" s="56"/>
      <c r="M153" s="56"/>
      <c r="N153" s="56"/>
      <c r="O153" s="56"/>
      <c r="P153" s="56"/>
    </row>
    <row r="154" spans="1:16" ht="12.75" customHeight="1" x14ac:dyDescent="0.2">
      <c r="A154" s="96"/>
      <c r="B154" s="115">
        <f>'Scores-LSB'!B143</f>
        <v>0</v>
      </c>
      <c r="C154" s="115">
        <f>'Scores-LSB'!C143</f>
        <v>0</v>
      </c>
      <c r="D154" s="115">
        <f>'Scores-LSB'!F143</f>
        <v>0</v>
      </c>
      <c r="E154" s="115" t="e">
        <f>VLOOKUP(D154,'High Run Goals'!$A$2:$B$521,2,FALSE)</f>
        <v>#N/A</v>
      </c>
      <c r="F154" s="115">
        <f>'Scores-LSB'!K143</f>
        <v>0</v>
      </c>
      <c r="G154" s="33" t="e">
        <f t="shared" si="2"/>
        <v>#N/A</v>
      </c>
      <c r="H154" s="110"/>
      <c r="I154" s="56"/>
      <c r="J154" s="56"/>
      <c r="K154" s="56"/>
      <c r="L154" s="56"/>
      <c r="M154" s="56"/>
      <c r="N154" s="56"/>
      <c r="O154" s="56"/>
      <c r="P154" s="56"/>
    </row>
    <row r="155" spans="1:16" ht="12.75" customHeight="1" x14ac:dyDescent="0.2">
      <c r="A155" s="96"/>
      <c r="B155" s="115">
        <f>'Scores-LSB'!B144</f>
        <v>0</v>
      </c>
      <c r="C155" s="115">
        <f>'Scores-LSB'!C144</f>
        <v>0</v>
      </c>
      <c r="D155" s="115">
        <f>'Scores-LSB'!F144</f>
        <v>0</v>
      </c>
      <c r="E155" s="115" t="e">
        <f>VLOOKUP(D155,'High Run Goals'!$A$2:$B$521,2,FALSE)</f>
        <v>#N/A</v>
      </c>
      <c r="F155" s="115">
        <f>'Scores-LSB'!K144</f>
        <v>0</v>
      </c>
      <c r="G155" s="33" t="e">
        <f t="shared" si="2"/>
        <v>#N/A</v>
      </c>
      <c r="H155" s="110"/>
      <c r="I155" s="56"/>
      <c r="J155" s="56"/>
      <c r="K155" s="56"/>
      <c r="L155" s="56"/>
      <c r="M155" s="56"/>
      <c r="N155" s="56"/>
      <c r="O155" s="56"/>
      <c r="P155" s="56"/>
    </row>
    <row r="156" spans="1:16" ht="12.75" customHeight="1" x14ac:dyDescent="0.2">
      <c r="A156" s="96"/>
      <c r="B156" s="115">
        <f>'Scores-LSB'!B146</f>
        <v>0</v>
      </c>
      <c r="C156" s="115">
        <f>'Scores-LSB'!C146</f>
        <v>0</v>
      </c>
      <c r="D156" s="115">
        <f>'Scores-LSB'!F146</f>
        <v>0</v>
      </c>
      <c r="E156" s="115" t="e">
        <f>VLOOKUP(D156,'High Run Goals'!$A$2:$B$521,2,FALSE)</f>
        <v>#N/A</v>
      </c>
      <c r="F156" s="115">
        <f>'Scores-LSB'!K146</f>
        <v>0</v>
      </c>
      <c r="G156" s="33" t="e">
        <f t="shared" si="2"/>
        <v>#N/A</v>
      </c>
      <c r="H156" s="110"/>
      <c r="I156" s="56"/>
      <c r="J156" s="56"/>
      <c r="K156" s="56"/>
      <c r="L156" s="56"/>
      <c r="M156" s="56"/>
      <c r="N156" s="56"/>
      <c r="O156" s="56"/>
      <c r="P156" s="56"/>
    </row>
    <row r="157" spans="1:16" ht="12.75" customHeight="1" x14ac:dyDescent="0.2">
      <c r="A157" s="96"/>
      <c r="B157" s="115">
        <f>'Scores-LSB'!B147</f>
        <v>0</v>
      </c>
      <c r="C157" s="115">
        <f>'Scores-LSB'!C147</f>
        <v>0</v>
      </c>
      <c r="D157" s="115">
        <f>'Scores-LSB'!F147</f>
        <v>0</v>
      </c>
      <c r="E157" s="115" t="e">
        <f>VLOOKUP(D157,'High Run Goals'!$A$2:$B$521,2,FALSE)</f>
        <v>#N/A</v>
      </c>
      <c r="F157" s="115">
        <f>'Scores-LSB'!K147</f>
        <v>0</v>
      </c>
      <c r="G157" s="33" t="e">
        <f t="shared" si="2"/>
        <v>#N/A</v>
      </c>
      <c r="H157" s="110"/>
      <c r="I157" s="56"/>
      <c r="J157" s="56"/>
      <c r="K157" s="56"/>
      <c r="L157" s="56"/>
      <c r="M157" s="56"/>
      <c r="N157" s="56"/>
      <c r="O157" s="56"/>
      <c r="P157" s="56"/>
    </row>
    <row r="158" spans="1:16" ht="12.75" customHeight="1" x14ac:dyDescent="0.2">
      <c r="A158" s="96"/>
      <c r="B158" s="115">
        <f>'Scores-LSB'!B148</f>
        <v>0</v>
      </c>
      <c r="C158" s="115">
        <f>'Scores-LSB'!C148</f>
        <v>0</v>
      </c>
      <c r="D158" s="115">
        <f>'Scores-LSB'!F148</f>
        <v>0</v>
      </c>
      <c r="E158" s="115" t="e">
        <f>VLOOKUP(D158,'High Run Goals'!$A$2:$B$521,2,FALSE)</f>
        <v>#N/A</v>
      </c>
      <c r="F158" s="115">
        <f>'Scores-LSB'!K148</f>
        <v>0</v>
      </c>
      <c r="G158" s="33" t="e">
        <f t="shared" si="2"/>
        <v>#N/A</v>
      </c>
      <c r="H158" s="110"/>
      <c r="I158" s="56"/>
      <c r="J158" s="56"/>
      <c r="K158" s="56"/>
      <c r="L158" s="56"/>
      <c r="M158" s="56"/>
      <c r="N158" s="56"/>
      <c r="O158" s="56"/>
      <c r="P158" s="56"/>
    </row>
    <row r="159" spans="1:16" ht="12.75" customHeight="1" x14ac:dyDescent="0.2">
      <c r="A159" s="96"/>
      <c r="B159" s="115">
        <f>'Scores-LSB'!B149</f>
        <v>0</v>
      </c>
      <c r="C159" s="115">
        <f>'Scores-LSB'!C149</f>
        <v>0</v>
      </c>
      <c r="D159" s="115">
        <f>'Scores-LSB'!F149</f>
        <v>0</v>
      </c>
      <c r="E159" s="115" t="e">
        <f>VLOOKUP(D159,'High Run Goals'!$A$2:$B$521,2,FALSE)</f>
        <v>#N/A</v>
      </c>
      <c r="F159" s="115">
        <f>'Scores-LSB'!K149</f>
        <v>0</v>
      </c>
      <c r="G159" s="33" t="e">
        <f t="shared" si="2"/>
        <v>#N/A</v>
      </c>
      <c r="H159" s="110"/>
      <c r="I159" s="56"/>
      <c r="J159" s="56"/>
      <c r="K159" s="56"/>
      <c r="L159" s="56"/>
      <c r="M159" s="56"/>
      <c r="N159" s="56"/>
      <c r="O159" s="56"/>
      <c r="P159" s="56"/>
    </row>
    <row r="160" spans="1:16" ht="12.75" customHeight="1" x14ac:dyDescent="0.2">
      <c r="A160" s="96"/>
      <c r="B160" s="115">
        <f>'Scores-LSB'!B150</f>
        <v>0</v>
      </c>
      <c r="C160" s="115">
        <f>'Scores-LSB'!C150</f>
        <v>0</v>
      </c>
      <c r="D160" s="115">
        <f>'Scores-LSB'!F150</f>
        <v>0</v>
      </c>
      <c r="E160" s="115" t="e">
        <f>VLOOKUP(D160,'High Run Goals'!$A$2:$B$521,2,FALSE)</f>
        <v>#N/A</v>
      </c>
      <c r="F160" s="115">
        <f>'Scores-LSB'!K150</f>
        <v>0</v>
      </c>
      <c r="G160" s="33" t="e">
        <f t="shared" si="2"/>
        <v>#N/A</v>
      </c>
      <c r="H160" s="110"/>
      <c r="I160" s="56"/>
      <c r="J160" s="56"/>
      <c r="K160" s="56"/>
      <c r="L160" s="56"/>
      <c r="M160" s="56"/>
      <c r="N160" s="56"/>
      <c r="O160" s="56"/>
      <c r="P160" s="56"/>
    </row>
    <row r="161" spans="1:16" ht="12.75" customHeight="1" x14ac:dyDescent="0.2">
      <c r="A161" s="96"/>
      <c r="B161" s="115">
        <f>'Scores-LSB'!B151</f>
        <v>0</v>
      </c>
      <c r="C161" s="115">
        <f>'Scores-LSB'!C151</f>
        <v>0</v>
      </c>
      <c r="D161" s="115">
        <f>'Scores-LSB'!F151</f>
        <v>0</v>
      </c>
      <c r="E161" s="115" t="e">
        <f>VLOOKUP(D161,'High Run Goals'!$A$2:$B$521,2,FALSE)</f>
        <v>#N/A</v>
      </c>
      <c r="F161" s="115">
        <f>'Scores-LSB'!K151</f>
        <v>0</v>
      </c>
      <c r="G161" s="33" t="e">
        <f t="shared" si="2"/>
        <v>#N/A</v>
      </c>
      <c r="H161" s="110"/>
      <c r="I161" s="56"/>
      <c r="J161" s="56"/>
      <c r="K161" s="56"/>
      <c r="L161" s="56"/>
      <c r="M161" s="56"/>
      <c r="N161" s="56"/>
      <c r="O161" s="56"/>
      <c r="P161" s="56"/>
    </row>
    <row r="162" spans="1:16" ht="12.75" customHeight="1" x14ac:dyDescent="0.2">
      <c r="A162" s="96"/>
      <c r="B162" s="115">
        <f>'Scores-LSB'!B152</f>
        <v>0</v>
      </c>
      <c r="C162" s="115">
        <f>'Scores-LSB'!C152</f>
        <v>0</v>
      </c>
      <c r="D162" s="115">
        <f>'Scores-LSB'!F152</f>
        <v>0</v>
      </c>
      <c r="E162" s="115" t="e">
        <f>VLOOKUP(D162,'High Run Goals'!$A$2:$B$521,2,FALSE)</f>
        <v>#N/A</v>
      </c>
      <c r="F162" s="115">
        <f>'Scores-LSB'!K152</f>
        <v>0</v>
      </c>
      <c r="G162" s="33" t="e">
        <f t="shared" si="2"/>
        <v>#N/A</v>
      </c>
      <c r="H162" s="110"/>
      <c r="I162" s="56"/>
      <c r="J162" s="56"/>
      <c r="K162" s="56"/>
      <c r="L162" s="56"/>
      <c r="M162" s="56"/>
      <c r="N162" s="56"/>
      <c r="O162" s="56"/>
      <c r="P162" s="56"/>
    </row>
    <row r="163" spans="1:16" ht="12.75" customHeight="1" x14ac:dyDescent="0.2">
      <c r="A163" s="96"/>
      <c r="B163" s="115">
        <f>'Scores-LSB'!B153</f>
        <v>0</v>
      </c>
      <c r="C163" s="115">
        <f>'Scores-LSB'!C153</f>
        <v>0</v>
      </c>
      <c r="D163" s="115">
        <f>'Scores-LSB'!F153</f>
        <v>0</v>
      </c>
      <c r="E163" s="115" t="e">
        <f>VLOOKUP(D163,'High Run Goals'!$A$2:$B$521,2,FALSE)</f>
        <v>#N/A</v>
      </c>
      <c r="F163" s="115">
        <f>'Scores-LSB'!K153</f>
        <v>0</v>
      </c>
      <c r="G163" s="33" t="e">
        <f t="shared" si="2"/>
        <v>#N/A</v>
      </c>
      <c r="H163" s="110"/>
      <c r="I163" s="56"/>
      <c r="J163" s="56"/>
      <c r="K163" s="56"/>
      <c r="L163" s="56"/>
      <c r="M163" s="56"/>
      <c r="N163" s="56"/>
      <c r="O163" s="56"/>
      <c r="P163" s="56"/>
    </row>
    <row r="164" spans="1:16" ht="12.75" customHeight="1" x14ac:dyDescent="0.2">
      <c r="A164" s="96"/>
      <c r="B164" s="115">
        <f>'Scores-LSB'!B154</f>
        <v>0</v>
      </c>
      <c r="C164" s="115">
        <f>'Scores-LSB'!C154</f>
        <v>0</v>
      </c>
      <c r="D164" s="115">
        <f>'Scores-LSB'!F154</f>
        <v>0</v>
      </c>
      <c r="E164" s="115" t="e">
        <f>VLOOKUP(D164,'High Run Goals'!$A$2:$B$521,2,FALSE)</f>
        <v>#N/A</v>
      </c>
      <c r="F164" s="115">
        <f>'Scores-LSB'!K154</f>
        <v>0</v>
      </c>
      <c r="G164" s="33" t="e">
        <f t="shared" si="2"/>
        <v>#N/A</v>
      </c>
      <c r="H164" s="110"/>
      <c r="I164" s="56"/>
      <c r="J164" s="56"/>
      <c r="K164" s="56"/>
      <c r="L164" s="56"/>
      <c r="M164" s="56"/>
      <c r="N164" s="56"/>
      <c r="O164" s="56"/>
      <c r="P164" s="56"/>
    </row>
    <row r="165" spans="1:16" ht="12.75" customHeight="1" x14ac:dyDescent="0.2">
      <c r="A165" s="96"/>
      <c r="B165" s="115">
        <f>'Scores-LSB'!B155</f>
        <v>0</v>
      </c>
      <c r="C165" s="115">
        <f>'Scores-LSB'!C155</f>
        <v>0</v>
      </c>
      <c r="D165" s="115">
        <f>'Scores-LSB'!F155</f>
        <v>0</v>
      </c>
      <c r="E165" s="115" t="e">
        <f>VLOOKUP(D165,'High Run Goals'!$A$2:$B$521,2,FALSE)</f>
        <v>#N/A</v>
      </c>
      <c r="F165" s="115">
        <f>'Scores-LSB'!K155</f>
        <v>0</v>
      </c>
      <c r="G165" s="33" t="e">
        <f t="shared" si="2"/>
        <v>#N/A</v>
      </c>
      <c r="H165" s="110"/>
      <c r="I165" s="56"/>
      <c r="J165" s="56"/>
      <c r="K165" s="56"/>
      <c r="L165" s="56"/>
      <c r="M165" s="56"/>
      <c r="N165" s="56"/>
      <c r="O165" s="56"/>
      <c r="P165" s="56"/>
    </row>
    <row r="166" spans="1:16" ht="12.75" customHeight="1" x14ac:dyDescent="0.2">
      <c r="A166" s="96"/>
      <c r="B166" s="115">
        <f>'Scores-LSB'!B156</f>
        <v>0</v>
      </c>
      <c r="C166" s="115">
        <f>'Scores-LSB'!C156</f>
        <v>0</v>
      </c>
      <c r="D166" s="115">
        <f>'Scores-LSB'!F156</f>
        <v>0</v>
      </c>
      <c r="E166" s="115" t="e">
        <f>VLOOKUP(D166,'High Run Goals'!$A$2:$B$521,2,FALSE)</f>
        <v>#N/A</v>
      </c>
      <c r="F166" s="115">
        <f>'Scores-LSB'!K156</f>
        <v>0</v>
      </c>
      <c r="G166" s="33" t="e">
        <f t="shared" si="2"/>
        <v>#N/A</v>
      </c>
      <c r="H166" s="110"/>
      <c r="I166" s="56"/>
      <c r="J166" s="56"/>
      <c r="K166" s="56"/>
      <c r="L166" s="56"/>
      <c r="M166" s="56"/>
      <c r="N166" s="56"/>
      <c r="O166" s="56"/>
      <c r="P166" s="56"/>
    </row>
    <row r="167" spans="1:16" ht="12.75" customHeight="1" x14ac:dyDescent="0.2">
      <c r="A167" s="96"/>
      <c r="B167" s="115">
        <f>'Scores-LSB'!B157</f>
        <v>0</v>
      </c>
      <c r="C167" s="115">
        <f>'Scores-LSB'!C157</f>
        <v>0</v>
      </c>
      <c r="D167" s="115">
        <f>'Scores-LSB'!F157</f>
        <v>0</v>
      </c>
      <c r="E167" s="115" t="e">
        <f>VLOOKUP(D167,'High Run Goals'!$A$2:$B$521,2,FALSE)</f>
        <v>#N/A</v>
      </c>
      <c r="F167" s="115">
        <f>'Scores-LSB'!K157</f>
        <v>0</v>
      </c>
      <c r="G167" s="33" t="e">
        <f t="shared" si="2"/>
        <v>#N/A</v>
      </c>
      <c r="H167" s="110"/>
      <c r="I167" s="56"/>
      <c r="J167" s="56"/>
      <c r="K167" s="56"/>
      <c r="L167" s="56"/>
      <c r="M167" s="56"/>
      <c r="N167" s="56"/>
      <c r="O167" s="56"/>
      <c r="P167" s="56"/>
    </row>
    <row r="168" spans="1:16" ht="12.75" customHeight="1" x14ac:dyDescent="0.2">
      <c r="A168" s="96"/>
      <c r="B168" s="115">
        <f>'Scores-LSB'!B158</f>
        <v>0</v>
      </c>
      <c r="C168" s="115">
        <f>'Scores-LSB'!C158</f>
        <v>0</v>
      </c>
      <c r="D168" s="115">
        <f>'Scores-LSB'!F158</f>
        <v>0</v>
      </c>
      <c r="E168" s="115" t="e">
        <f>VLOOKUP(D168,'High Run Goals'!$A$2:$B$521,2,FALSE)</f>
        <v>#N/A</v>
      </c>
      <c r="F168" s="115">
        <f>'Scores-LSB'!K158</f>
        <v>0</v>
      </c>
      <c r="G168" s="33" t="e">
        <f t="shared" si="2"/>
        <v>#N/A</v>
      </c>
      <c r="H168" s="110"/>
      <c r="I168" s="56"/>
      <c r="J168" s="56"/>
      <c r="K168" s="56"/>
      <c r="L168" s="56"/>
      <c r="M168" s="56"/>
      <c r="N168" s="56"/>
      <c r="O168" s="56"/>
      <c r="P168" s="56"/>
    </row>
    <row r="169" spans="1:16" ht="12.75" customHeight="1" x14ac:dyDescent="0.2">
      <c r="A169" s="96"/>
      <c r="B169" s="115">
        <f>'Scores-LSB'!B159</f>
        <v>0</v>
      </c>
      <c r="C169" s="115">
        <f>'Scores-LSB'!C159</f>
        <v>0</v>
      </c>
      <c r="D169" s="115">
        <f>'Scores-LSB'!F159</f>
        <v>0</v>
      </c>
      <c r="E169" s="115" t="e">
        <f>VLOOKUP(D169,'High Run Goals'!$A$2:$B$521,2,FALSE)</f>
        <v>#N/A</v>
      </c>
      <c r="F169" s="115">
        <f>'Scores-LSB'!K159</f>
        <v>0</v>
      </c>
      <c r="G169" s="33" t="e">
        <f t="shared" si="2"/>
        <v>#N/A</v>
      </c>
      <c r="H169" s="110"/>
      <c r="I169" s="56"/>
      <c r="J169" s="56"/>
      <c r="K169" s="56"/>
      <c r="L169" s="56"/>
      <c r="M169" s="56"/>
      <c r="N169" s="56"/>
      <c r="O169" s="56"/>
      <c r="P169" s="56"/>
    </row>
    <row r="170" spans="1:16" ht="12.75" customHeight="1" x14ac:dyDescent="0.2">
      <c r="A170" s="96"/>
      <c r="B170" s="115">
        <f>'Scores-LSB'!B160</f>
        <v>0</v>
      </c>
      <c r="C170" s="115">
        <f>'Scores-LSB'!C160</f>
        <v>0</v>
      </c>
      <c r="D170" s="115">
        <f>'Scores-LSB'!F160</f>
        <v>0</v>
      </c>
      <c r="E170" s="115" t="e">
        <f>VLOOKUP(D170,'High Run Goals'!$A$2:$B$521,2,FALSE)</f>
        <v>#N/A</v>
      </c>
      <c r="F170" s="115">
        <f>'Scores-LSB'!K160</f>
        <v>0</v>
      </c>
      <c r="G170" s="33" t="e">
        <f t="shared" si="2"/>
        <v>#N/A</v>
      </c>
      <c r="H170" s="110"/>
      <c r="I170" s="56"/>
      <c r="J170" s="56"/>
      <c r="K170" s="56"/>
      <c r="L170" s="56"/>
      <c r="M170" s="56"/>
      <c r="N170" s="56"/>
      <c r="O170" s="56"/>
      <c r="P170" s="56"/>
    </row>
    <row r="171" spans="1:16" ht="12.75" customHeight="1" x14ac:dyDescent="0.2">
      <c r="A171" s="96"/>
      <c r="B171" s="115">
        <f>'Scores-LSB'!B192</f>
        <v>0</v>
      </c>
      <c r="C171" s="115">
        <f>'Scores-LSB'!C192</f>
        <v>0</v>
      </c>
      <c r="D171" s="115">
        <f>'Scores-LSB'!F192</f>
        <v>0</v>
      </c>
      <c r="E171" s="115" t="e">
        <f>VLOOKUP(D171,'High Run Goals'!$A$2:$B$521,2,FALSE)</f>
        <v>#N/A</v>
      </c>
      <c r="F171" s="115">
        <f>'Scores-LSB'!K192</f>
        <v>0</v>
      </c>
      <c r="G171" s="33" t="e">
        <f t="shared" si="2"/>
        <v>#N/A</v>
      </c>
      <c r="H171" s="110"/>
      <c r="I171" s="56"/>
      <c r="J171" s="56"/>
      <c r="K171" s="56"/>
      <c r="L171" s="56"/>
      <c r="M171" s="56"/>
      <c r="N171" s="56"/>
      <c r="O171" s="56"/>
      <c r="P171" s="56"/>
    </row>
    <row r="172" spans="1:16" ht="12.75" customHeight="1" x14ac:dyDescent="0.2">
      <c r="A172" s="96"/>
      <c r="B172" s="115">
        <f>'Scores-LSB'!B162</f>
        <v>0</v>
      </c>
      <c r="C172" s="115">
        <f>'Scores-LSB'!C162</f>
        <v>0</v>
      </c>
      <c r="D172" s="115">
        <f>'Scores-LSB'!F162</f>
        <v>0</v>
      </c>
      <c r="E172" s="115" t="e">
        <f>VLOOKUP(D172,'High Run Goals'!$A$2:$B$521,2,FALSE)</f>
        <v>#N/A</v>
      </c>
      <c r="F172" s="115">
        <f>'Scores-LSB'!K162</f>
        <v>0</v>
      </c>
      <c r="G172" s="33" t="e">
        <f t="shared" si="2"/>
        <v>#N/A</v>
      </c>
      <c r="H172" s="110"/>
      <c r="I172" s="56"/>
      <c r="J172" s="56"/>
      <c r="K172" s="56"/>
      <c r="L172" s="56"/>
      <c r="M172" s="56"/>
      <c r="N172" s="56"/>
      <c r="O172" s="56"/>
      <c r="P172" s="56"/>
    </row>
    <row r="173" spans="1:16" ht="12.75" customHeight="1" x14ac:dyDescent="0.2">
      <c r="A173" s="96"/>
      <c r="B173" s="115">
        <f>'Scores-LSB'!B163</f>
        <v>0</v>
      </c>
      <c r="C173" s="115">
        <f>'Scores-LSB'!C163</f>
        <v>0</v>
      </c>
      <c r="D173" s="115">
        <f>'Scores-LSB'!F163</f>
        <v>0</v>
      </c>
      <c r="E173" s="115" t="e">
        <f>VLOOKUP(D173,'High Run Goals'!$A$2:$B$521,2,FALSE)</f>
        <v>#N/A</v>
      </c>
      <c r="F173" s="115">
        <f>'Scores-LSB'!K163</f>
        <v>0</v>
      </c>
      <c r="G173" s="33" t="e">
        <f t="shared" si="2"/>
        <v>#N/A</v>
      </c>
      <c r="H173" s="110"/>
      <c r="I173" s="56"/>
      <c r="J173" s="56"/>
      <c r="K173" s="56"/>
      <c r="L173" s="56"/>
      <c r="M173" s="56"/>
      <c r="N173" s="56"/>
      <c r="O173" s="56"/>
      <c r="P173" s="56"/>
    </row>
    <row r="174" spans="1:16" ht="12.75" customHeight="1" x14ac:dyDescent="0.2">
      <c r="A174" s="96"/>
      <c r="B174" s="115">
        <f>'Scores-LSB'!B164</f>
        <v>0</v>
      </c>
      <c r="C174" s="115">
        <f>'Scores-LSB'!C164</f>
        <v>0</v>
      </c>
      <c r="D174" s="115">
        <f>'Scores-LSB'!F164</f>
        <v>0</v>
      </c>
      <c r="E174" s="115" t="e">
        <f>VLOOKUP(D174,'High Run Goals'!$A$2:$B$521,2,FALSE)</f>
        <v>#N/A</v>
      </c>
      <c r="F174" s="115">
        <f>'Scores-LSB'!K164</f>
        <v>0</v>
      </c>
      <c r="G174" s="33" t="e">
        <f t="shared" si="2"/>
        <v>#N/A</v>
      </c>
      <c r="H174" s="110"/>
      <c r="I174" s="56"/>
      <c r="J174" s="56"/>
      <c r="K174" s="56"/>
      <c r="L174" s="56"/>
      <c r="M174" s="56"/>
      <c r="N174" s="56"/>
      <c r="O174" s="56"/>
      <c r="P174" s="56"/>
    </row>
    <row r="175" spans="1:16" ht="12.75" customHeight="1" x14ac:dyDescent="0.2">
      <c r="A175" s="96"/>
      <c r="B175" s="115">
        <f>'Scores-LSB'!B165</f>
        <v>0</v>
      </c>
      <c r="C175" s="115">
        <f>'Scores-LSB'!C165</f>
        <v>0</v>
      </c>
      <c r="D175" s="115">
        <f>'Scores-LSB'!F165</f>
        <v>0</v>
      </c>
      <c r="E175" s="115" t="e">
        <f>VLOOKUP(D175,'High Run Goals'!$A$2:$B$521,2,FALSE)</f>
        <v>#N/A</v>
      </c>
      <c r="F175" s="115">
        <f>'Scores-LSB'!K165</f>
        <v>0</v>
      </c>
      <c r="G175" s="33" t="e">
        <f t="shared" si="2"/>
        <v>#N/A</v>
      </c>
      <c r="H175" s="110"/>
      <c r="I175" s="56"/>
      <c r="J175" s="56"/>
      <c r="K175" s="56"/>
      <c r="L175" s="56"/>
      <c r="M175" s="56"/>
      <c r="N175" s="56"/>
      <c r="O175" s="56"/>
      <c r="P175" s="56"/>
    </row>
    <row r="176" spans="1:16" ht="12.75" customHeight="1" x14ac:dyDescent="0.2">
      <c r="A176" s="96"/>
      <c r="B176" s="115">
        <f>'Scores-LSB'!B166</f>
        <v>0</v>
      </c>
      <c r="C176" s="115">
        <f>'Scores-LSB'!C166</f>
        <v>0</v>
      </c>
      <c r="D176" s="115">
        <f>'Scores-LSB'!F166</f>
        <v>0</v>
      </c>
      <c r="E176" s="115" t="e">
        <f>VLOOKUP(D176,'High Run Goals'!$A$2:$B$521,2,FALSE)</f>
        <v>#N/A</v>
      </c>
      <c r="F176" s="115">
        <f>'Scores-LSB'!K166</f>
        <v>0</v>
      </c>
      <c r="G176" s="33" t="e">
        <f t="shared" si="2"/>
        <v>#N/A</v>
      </c>
      <c r="H176" s="110"/>
      <c r="I176" s="56"/>
      <c r="J176" s="56"/>
      <c r="K176" s="56"/>
      <c r="L176" s="56"/>
      <c r="M176" s="56"/>
      <c r="N176" s="56"/>
      <c r="O176" s="56"/>
      <c r="P176" s="56"/>
    </row>
    <row r="177" spans="1:16" ht="12.75" customHeight="1" x14ac:dyDescent="0.2">
      <c r="A177" s="96"/>
      <c r="B177" s="115">
        <f>'Scores-LSB'!B167</f>
        <v>0</v>
      </c>
      <c r="C177" s="115">
        <f>'Scores-LSB'!C167</f>
        <v>0</v>
      </c>
      <c r="D177" s="115">
        <f>'Scores-LSB'!F167</f>
        <v>0</v>
      </c>
      <c r="E177" s="115" t="e">
        <f>VLOOKUP(D177,'High Run Goals'!$A$2:$B$521,2,FALSE)</f>
        <v>#N/A</v>
      </c>
      <c r="F177" s="115">
        <f>'Scores-LSB'!K167</f>
        <v>0</v>
      </c>
      <c r="G177" s="33" t="e">
        <f t="shared" si="2"/>
        <v>#N/A</v>
      </c>
      <c r="H177" s="110"/>
      <c r="I177" s="56"/>
      <c r="J177" s="56"/>
      <c r="K177" s="56"/>
      <c r="L177" s="56"/>
      <c r="M177" s="56"/>
      <c r="N177" s="56"/>
      <c r="O177" s="56"/>
      <c r="P177" s="56"/>
    </row>
    <row r="178" spans="1:16" ht="12.75" customHeight="1" x14ac:dyDescent="0.2">
      <c r="A178" s="96"/>
      <c r="B178" s="115">
        <f>'Scores-LSB'!B168</f>
        <v>0</v>
      </c>
      <c r="C178" s="115">
        <f>'Scores-LSB'!C168</f>
        <v>0</v>
      </c>
      <c r="D178" s="115">
        <f>'Scores-LSB'!F168</f>
        <v>0</v>
      </c>
      <c r="E178" s="115" t="e">
        <f>VLOOKUP(D178,'High Run Goals'!$A$2:$B$521,2,FALSE)</f>
        <v>#N/A</v>
      </c>
      <c r="F178" s="115">
        <f>'Scores-LSB'!K168</f>
        <v>0</v>
      </c>
      <c r="G178" s="33" t="e">
        <f t="shared" si="2"/>
        <v>#N/A</v>
      </c>
      <c r="H178" s="110"/>
      <c r="I178" s="56"/>
      <c r="J178" s="56"/>
      <c r="K178" s="56"/>
      <c r="L178" s="56"/>
      <c r="M178" s="56"/>
      <c r="N178" s="56"/>
      <c r="O178" s="56"/>
      <c r="P178" s="56"/>
    </row>
    <row r="179" spans="1:16" ht="12.75" customHeight="1" x14ac:dyDescent="0.2">
      <c r="A179" s="96"/>
      <c r="B179" s="115">
        <f>'Scores-LSB'!B169</f>
        <v>0</v>
      </c>
      <c r="C179" s="115">
        <f>'Scores-LSB'!C169</f>
        <v>0</v>
      </c>
      <c r="D179" s="115">
        <f>'Scores-LSB'!F169</f>
        <v>0</v>
      </c>
      <c r="E179" s="115" t="e">
        <f>VLOOKUP(D179,'High Run Goals'!$A$2:$B$521,2,FALSE)</f>
        <v>#N/A</v>
      </c>
      <c r="F179" s="115">
        <f>'Scores-LSB'!K169</f>
        <v>0</v>
      </c>
      <c r="G179" s="33" t="e">
        <f t="shared" si="2"/>
        <v>#N/A</v>
      </c>
      <c r="H179" s="110"/>
      <c r="I179" s="56"/>
      <c r="J179" s="56"/>
      <c r="K179" s="56"/>
      <c r="L179" s="56"/>
      <c r="M179" s="56"/>
      <c r="N179" s="56"/>
      <c r="O179" s="56"/>
      <c r="P179" s="56"/>
    </row>
    <row r="180" spans="1:16" ht="12.75" customHeight="1" x14ac:dyDescent="0.2">
      <c r="A180" s="96"/>
      <c r="B180" s="115">
        <f>'Scores-LSB'!B170</f>
        <v>0</v>
      </c>
      <c r="C180" s="115">
        <f>'Scores-LSB'!C170</f>
        <v>0</v>
      </c>
      <c r="D180" s="115">
        <f>'Scores-LSB'!F170</f>
        <v>0</v>
      </c>
      <c r="E180" s="115" t="e">
        <f>VLOOKUP(D180,'High Run Goals'!$A$2:$B$521,2,FALSE)</f>
        <v>#N/A</v>
      </c>
      <c r="F180" s="115">
        <f>'Scores-LSB'!K170</f>
        <v>0</v>
      </c>
      <c r="G180" s="33" t="e">
        <f t="shared" si="2"/>
        <v>#N/A</v>
      </c>
      <c r="H180" s="110"/>
      <c r="I180" s="56"/>
      <c r="J180" s="56"/>
      <c r="K180" s="56"/>
      <c r="L180" s="56"/>
      <c r="M180" s="56"/>
      <c r="N180" s="56"/>
      <c r="O180" s="56"/>
      <c r="P180" s="56"/>
    </row>
    <row r="181" spans="1:16" ht="12.75" customHeight="1" x14ac:dyDescent="0.2">
      <c r="A181" s="96"/>
      <c r="B181" s="115">
        <f>'Scores-LSB'!B171</f>
        <v>0</v>
      </c>
      <c r="C181" s="115">
        <f>'Scores-LSB'!C171</f>
        <v>0</v>
      </c>
      <c r="D181" s="115">
        <f>'Scores-LSB'!F171</f>
        <v>0</v>
      </c>
      <c r="E181" s="115" t="e">
        <f>VLOOKUP(D181,'High Run Goals'!$A$2:$B$521,2,FALSE)</f>
        <v>#N/A</v>
      </c>
      <c r="F181" s="115">
        <f>'Scores-LSB'!K171</f>
        <v>0</v>
      </c>
      <c r="G181" s="33" t="e">
        <f t="shared" si="2"/>
        <v>#N/A</v>
      </c>
      <c r="H181" s="110"/>
      <c r="I181" s="56"/>
      <c r="J181" s="56"/>
      <c r="K181" s="56"/>
      <c r="L181" s="56"/>
      <c r="M181" s="56"/>
      <c r="N181" s="56"/>
      <c r="O181" s="56"/>
      <c r="P181" s="56"/>
    </row>
    <row r="182" spans="1:16" ht="12.75" customHeight="1" x14ac:dyDescent="0.2">
      <c r="A182" s="96"/>
      <c r="B182" s="115">
        <f>'Scores-LSB'!B172</f>
        <v>0</v>
      </c>
      <c r="C182" s="115">
        <f>'Scores-LSB'!C172</f>
        <v>0</v>
      </c>
      <c r="D182" s="115">
        <f>'Scores-LSB'!F172</f>
        <v>0</v>
      </c>
      <c r="E182" s="115" t="e">
        <f>VLOOKUP(D182,'High Run Goals'!$A$2:$B$521,2,FALSE)</f>
        <v>#N/A</v>
      </c>
      <c r="F182" s="115">
        <f>'Scores-LSB'!K172</f>
        <v>0</v>
      </c>
      <c r="G182" s="33" t="e">
        <f t="shared" si="2"/>
        <v>#N/A</v>
      </c>
      <c r="H182" s="110"/>
      <c r="I182" s="56"/>
      <c r="J182" s="56"/>
      <c r="K182" s="56"/>
      <c r="L182" s="56"/>
      <c r="M182" s="56"/>
      <c r="N182" s="56"/>
      <c r="O182" s="56"/>
      <c r="P182" s="56"/>
    </row>
    <row r="183" spans="1:16" ht="12.75" customHeight="1" x14ac:dyDescent="0.2">
      <c r="A183" s="96"/>
      <c r="B183" s="115">
        <f>'Scores-LSB'!B173</f>
        <v>0</v>
      </c>
      <c r="C183" s="115">
        <f>'Scores-LSB'!C173</f>
        <v>0</v>
      </c>
      <c r="D183" s="115">
        <f>'Scores-LSB'!F173</f>
        <v>0</v>
      </c>
      <c r="E183" s="115" t="e">
        <f>VLOOKUP(D183,'High Run Goals'!$A$2:$B$521,2,FALSE)</f>
        <v>#N/A</v>
      </c>
      <c r="F183" s="115">
        <f>'Scores-LSB'!K173</f>
        <v>0</v>
      </c>
      <c r="G183" s="33" t="e">
        <f t="shared" si="2"/>
        <v>#N/A</v>
      </c>
      <c r="H183" s="110"/>
      <c r="I183" s="56"/>
      <c r="J183" s="56"/>
      <c r="K183" s="56"/>
      <c r="L183" s="56"/>
      <c r="M183" s="56"/>
      <c r="N183" s="56"/>
      <c r="O183" s="56"/>
      <c r="P183" s="56"/>
    </row>
    <row r="184" spans="1:16" ht="12.75" customHeight="1" x14ac:dyDescent="0.2">
      <c r="A184" s="96"/>
      <c r="B184" s="115">
        <f>'Scores-LSB'!B174</f>
        <v>0</v>
      </c>
      <c r="C184" s="115">
        <f>'Scores-LSB'!C174</f>
        <v>0</v>
      </c>
      <c r="D184" s="115">
        <f>'Scores-LSB'!F174</f>
        <v>0</v>
      </c>
      <c r="E184" s="115" t="e">
        <f>VLOOKUP(D184,'High Run Goals'!$A$2:$B$521,2,FALSE)</f>
        <v>#N/A</v>
      </c>
      <c r="F184" s="115">
        <f>'Scores-LSB'!K174</f>
        <v>0</v>
      </c>
      <c r="G184" s="33" t="e">
        <f t="shared" si="2"/>
        <v>#N/A</v>
      </c>
      <c r="H184" s="110"/>
      <c r="I184" s="56"/>
      <c r="J184" s="56"/>
      <c r="K184" s="56"/>
      <c r="L184" s="56"/>
      <c r="M184" s="56"/>
      <c r="N184" s="56"/>
      <c r="O184" s="56"/>
      <c r="P184" s="56"/>
    </row>
    <row r="185" spans="1:16" ht="12.75" customHeight="1" x14ac:dyDescent="0.2">
      <c r="A185" s="96"/>
      <c r="B185" s="115">
        <f>'Scores-LSB'!B161</f>
        <v>0</v>
      </c>
      <c r="C185" s="115">
        <f>'Scores-LSB'!C161</f>
        <v>0</v>
      </c>
      <c r="D185" s="115">
        <f>'Scores-LSB'!F161</f>
        <v>0</v>
      </c>
      <c r="E185" s="115" t="e">
        <f>VLOOKUP(D185,'High Run Goals'!$A$2:$B$521,2,FALSE)</f>
        <v>#N/A</v>
      </c>
      <c r="F185" s="115">
        <f>'Scores-LSB'!K161</f>
        <v>0</v>
      </c>
      <c r="G185" s="33" t="e">
        <f t="shared" si="2"/>
        <v>#N/A</v>
      </c>
      <c r="H185" s="110"/>
      <c r="I185" s="56"/>
      <c r="J185" s="56"/>
      <c r="K185" s="56"/>
      <c r="L185" s="56"/>
      <c r="M185" s="56"/>
      <c r="N185" s="56"/>
      <c r="O185" s="56"/>
      <c r="P185" s="56"/>
    </row>
    <row r="186" spans="1:16" ht="12.75" customHeight="1" x14ac:dyDescent="0.2">
      <c r="A186" s="96"/>
      <c r="B186" s="115">
        <f>'Scores-LSB'!B176</f>
        <v>0</v>
      </c>
      <c r="C186" s="115">
        <f>'Scores-LSB'!C176</f>
        <v>0</v>
      </c>
      <c r="D186" s="115">
        <f>'Scores-LSB'!F176</f>
        <v>0</v>
      </c>
      <c r="E186" s="115" t="e">
        <f>VLOOKUP(D186,'High Run Goals'!$A$2:$B$521,2,FALSE)</f>
        <v>#N/A</v>
      </c>
      <c r="F186" s="115">
        <f>'Scores-LSB'!K176</f>
        <v>0</v>
      </c>
      <c r="G186" s="33" t="e">
        <f t="shared" si="2"/>
        <v>#N/A</v>
      </c>
      <c r="H186" s="110"/>
      <c r="I186" s="56"/>
      <c r="J186" s="56"/>
      <c r="K186" s="56"/>
      <c r="L186" s="56"/>
      <c r="M186" s="56"/>
      <c r="N186" s="56"/>
      <c r="O186" s="56"/>
      <c r="P186" s="56"/>
    </row>
    <row r="187" spans="1:16" ht="12.75" customHeight="1" x14ac:dyDescent="0.2">
      <c r="A187" s="96"/>
      <c r="B187" s="115">
        <f>'Scores-LSB'!B177</f>
        <v>0</v>
      </c>
      <c r="C187" s="115">
        <f>'Scores-LSB'!C177</f>
        <v>0</v>
      </c>
      <c r="D187" s="115">
        <f>'Scores-LSB'!F177</f>
        <v>0</v>
      </c>
      <c r="E187" s="115" t="e">
        <f>VLOOKUP(D187,'High Run Goals'!$A$2:$B$521,2,FALSE)</f>
        <v>#N/A</v>
      </c>
      <c r="F187" s="115">
        <f>'Scores-LSB'!K177</f>
        <v>0</v>
      </c>
      <c r="G187" s="33" t="e">
        <f t="shared" si="2"/>
        <v>#N/A</v>
      </c>
      <c r="H187" s="110"/>
      <c r="I187" s="56"/>
      <c r="J187" s="56"/>
      <c r="K187" s="56"/>
      <c r="L187" s="56"/>
      <c r="M187" s="56"/>
      <c r="N187" s="56"/>
      <c r="O187" s="56"/>
      <c r="P187" s="56"/>
    </row>
    <row r="188" spans="1:16" ht="12.75" customHeight="1" x14ac:dyDescent="0.2">
      <c r="A188" s="96"/>
      <c r="B188" s="115">
        <f>'Scores-LSB'!B179</f>
        <v>0</v>
      </c>
      <c r="C188" s="115">
        <f>'Scores-LSB'!C179</f>
        <v>0</v>
      </c>
      <c r="D188" s="115">
        <f>'Scores-LSB'!F179</f>
        <v>0</v>
      </c>
      <c r="E188" s="115" t="e">
        <f>VLOOKUP(D188,'High Run Goals'!$A$2:$B$521,2,FALSE)</f>
        <v>#N/A</v>
      </c>
      <c r="F188" s="115">
        <f>'Scores-LSB'!K179</f>
        <v>0</v>
      </c>
      <c r="G188" s="33" t="e">
        <f t="shared" si="2"/>
        <v>#N/A</v>
      </c>
      <c r="H188" s="110"/>
      <c r="I188" s="56"/>
      <c r="J188" s="56"/>
      <c r="K188" s="56"/>
      <c r="L188" s="56"/>
      <c r="M188" s="56"/>
      <c r="N188" s="56"/>
      <c r="O188" s="56"/>
      <c r="P188" s="56"/>
    </row>
    <row r="189" spans="1:16" ht="12.75" customHeight="1" x14ac:dyDescent="0.2">
      <c r="A189" s="96"/>
      <c r="B189" s="115">
        <f>'Scores-LSB'!B180</f>
        <v>0</v>
      </c>
      <c r="C189" s="115">
        <f>'Scores-LSB'!C180</f>
        <v>0</v>
      </c>
      <c r="D189" s="115">
        <f>'Scores-LSB'!F180</f>
        <v>0</v>
      </c>
      <c r="E189" s="115" t="e">
        <f>VLOOKUP(D189,'High Run Goals'!$A$2:$B$521,2,FALSE)</f>
        <v>#N/A</v>
      </c>
      <c r="F189" s="115">
        <f>'Scores-LSB'!K180</f>
        <v>0</v>
      </c>
      <c r="G189" s="33" t="e">
        <f t="shared" si="2"/>
        <v>#N/A</v>
      </c>
      <c r="H189" s="110"/>
      <c r="I189" s="56"/>
      <c r="J189" s="56"/>
      <c r="K189" s="56"/>
      <c r="L189" s="56"/>
      <c r="M189" s="56"/>
      <c r="N189" s="56"/>
      <c r="O189" s="56"/>
      <c r="P189" s="56"/>
    </row>
    <row r="190" spans="1:16" ht="12.75" customHeight="1" x14ac:dyDescent="0.2">
      <c r="A190" s="96"/>
      <c r="B190" s="115">
        <f>'Scores-LSB'!B181</f>
        <v>0</v>
      </c>
      <c r="C190" s="115">
        <f>'Scores-LSB'!C181</f>
        <v>0</v>
      </c>
      <c r="D190" s="115">
        <f>'Scores-LSB'!F181</f>
        <v>0</v>
      </c>
      <c r="E190" s="115" t="e">
        <f>VLOOKUP(D190,'High Run Goals'!$A$2:$B$521,2,FALSE)</f>
        <v>#N/A</v>
      </c>
      <c r="F190" s="115">
        <f>'Scores-LSB'!K181</f>
        <v>0</v>
      </c>
      <c r="G190" s="33" t="e">
        <f t="shared" si="2"/>
        <v>#N/A</v>
      </c>
      <c r="H190" s="110"/>
      <c r="I190" s="56"/>
      <c r="J190" s="56"/>
      <c r="K190" s="56"/>
      <c r="L190" s="56"/>
      <c r="M190" s="56"/>
      <c r="N190" s="56"/>
      <c r="O190" s="56"/>
      <c r="P190" s="56"/>
    </row>
    <row r="191" spans="1:16" ht="12.75" customHeight="1" x14ac:dyDescent="0.2">
      <c r="A191" s="96"/>
      <c r="B191" s="115">
        <f>'Scores-LSB'!B213</f>
        <v>0</v>
      </c>
      <c r="C191" s="115">
        <f>'Scores-LSB'!C213</f>
        <v>0</v>
      </c>
      <c r="D191" s="115">
        <f>'Scores-LSB'!F213</f>
        <v>0</v>
      </c>
      <c r="E191" s="115" t="e">
        <f>VLOOKUP(D191,'High Run Goals'!$A$2:$B$521,2,FALSE)</f>
        <v>#N/A</v>
      </c>
      <c r="F191" s="115">
        <f>'Scores-LSB'!K213</f>
        <v>0</v>
      </c>
      <c r="G191" s="33" t="e">
        <f t="shared" si="2"/>
        <v>#N/A</v>
      </c>
      <c r="H191" s="110"/>
      <c r="I191" s="56"/>
      <c r="J191" s="56"/>
      <c r="K191" s="56"/>
      <c r="L191" s="56"/>
      <c r="M191" s="56"/>
      <c r="N191" s="56"/>
      <c r="O191" s="56"/>
      <c r="P191" s="56"/>
    </row>
    <row r="192" spans="1:16" ht="12.75" customHeight="1" x14ac:dyDescent="0.2">
      <c r="A192" s="96"/>
      <c r="B192" s="115">
        <f>'Scores-LSB'!B183</f>
        <v>0</v>
      </c>
      <c r="C192" s="115">
        <f>'Scores-LSB'!C183</f>
        <v>0</v>
      </c>
      <c r="D192" s="115">
        <f>'Scores-LSB'!F183</f>
        <v>0</v>
      </c>
      <c r="E192" s="115" t="e">
        <f>VLOOKUP(D192,'High Run Goals'!$A$2:$B$521,2,FALSE)</f>
        <v>#N/A</v>
      </c>
      <c r="F192" s="115">
        <f>'Scores-LSB'!K183</f>
        <v>0</v>
      </c>
      <c r="G192" s="33" t="e">
        <f t="shared" si="2"/>
        <v>#N/A</v>
      </c>
      <c r="H192" s="110"/>
      <c r="I192" s="56"/>
      <c r="J192" s="56"/>
      <c r="K192" s="56"/>
      <c r="L192" s="56"/>
      <c r="M192" s="56"/>
      <c r="N192" s="56"/>
      <c r="O192" s="56"/>
      <c r="P192" s="56"/>
    </row>
    <row r="193" spans="1:16" ht="12.75" customHeight="1" x14ac:dyDescent="0.2">
      <c r="A193" s="96"/>
      <c r="B193" s="115">
        <f>'Scores-LSB'!B184</f>
        <v>0</v>
      </c>
      <c r="C193" s="115">
        <f>'Scores-LSB'!C184</f>
        <v>0</v>
      </c>
      <c r="D193" s="115">
        <f>'Scores-LSB'!F184</f>
        <v>0</v>
      </c>
      <c r="E193" s="115" t="e">
        <f>VLOOKUP(D193,'High Run Goals'!$A$2:$B$521,2,FALSE)</f>
        <v>#N/A</v>
      </c>
      <c r="F193" s="115">
        <f>'Scores-LSB'!K184</f>
        <v>0</v>
      </c>
      <c r="G193" s="33" t="e">
        <f t="shared" si="2"/>
        <v>#N/A</v>
      </c>
      <c r="H193" s="110"/>
      <c r="I193" s="56"/>
      <c r="J193" s="56"/>
      <c r="K193" s="56"/>
      <c r="L193" s="56"/>
      <c r="M193" s="56"/>
      <c r="N193" s="56"/>
      <c r="O193" s="56"/>
      <c r="P193" s="56"/>
    </row>
    <row r="194" spans="1:16" ht="12.75" customHeight="1" x14ac:dyDescent="0.2">
      <c r="A194" s="96"/>
      <c r="B194" s="115">
        <f>'Scores-LSB'!B185</f>
        <v>0</v>
      </c>
      <c r="C194" s="115">
        <f>'Scores-LSB'!C185</f>
        <v>0</v>
      </c>
      <c r="D194" s="115">
        <f>'Scores-LSB'!F185</f>
        <v>0</v>
      </c>
      <c r="E194" s="115" t="e">
        <f>VLOOKUP(D194,'High Run Goals'!$A$2:$B$521,2,FALSE)</f>
        <v>#N/A</v>
      </c>
      <c r="F194" s="115">
        <f>'Scores-LSB'!K185</f>
        <v>0</v>
      </c>
      <c r="G194" s="33" t="e">
        <f t="shared" si="2"/>
        <v>#N/A</v>
      </c>
      <c r="H194" s="110"/>
      <c r="I194" s="56"/>
      <c r="J194" s="56"/>
      <c r="K194" s="56"/>
      <c r="L194" s="56"/>
      <c r="M194" s="56"/>
      <c r="N194" s="56"/>
      <c r="O194" s="56"/>
      <c r="P194" s="56"/>
    </row>
    <row r="195" spans="1:16" ht="12.75" customHeight="1" x14ac:dyDescent="0.2">
      <c r="A195" s="96"/>
      <c r="B195" s="115">
        <f>'Scores-LSB'!B186</f>
        <v>0</v>
      </c>
      <c r="C195" s="115">
        <f>'Scores-LSB'!C186</f>
        <v>0</v>
      </c>
      <c r="D195" s="115">
        <f>'Scores-LSB'!F186</f>
        <v>0</v>
      </c>
      <c r="E195" s="115" t="e">
        <f>VLOOKUP(D195,'High Run Goals'!$A$2:$B$521,2,FALSE)</f>
        <v>#N/A</v>
      </c>
      <c r="F195" s="115">
        <f>'Scores-LSB'!K186</f>
        <v>0</v>
      </c>
      <c r="G195" s="33" t="e">
        <f t="shared" si="2"/>
        <v>#N/A</v>
      </c>
      <c r="H195" s="110"/>
      <c r="I195" s="56"/>
      <c r="J195" s="56"/>
      <c r="K195" s="56"/>
      <c r="L195" s="56"/>
      <c r="M195" s="56"/>
      <c r="N195" s="56"/>
      <c r="O195" s="56"/>
      <c r="P195" s="56"/>
    </row>
    <row r="196" spans="1:16" ht="12.75" customHeight="1" x14ac:dyDescent="0.2">
      <c r="A196" s="96"/>
      <c r="B196" s="115">
        <f>'Scores-LSB'!B188</f>
        <v>0</v>
      </c>
      <c r="C196" s="115">
        <f>'Scores-LSB'!C188</f>
        <v>0</v>
      </c>
      <c r="D196" s="115">
        <f>'Scores-LSB'!F188</f>
        <v>0</v>
      </c>
      <c r="E196" s="115" t="e">
        <f>VLOOKUP(D196,'High Run Goals'!$A$2:$B$521,2,FALSE)</f>
        <v>#N/A</v>
      </c>
      <c r="F196" s="115">
        <f>'Scores-LSB'!K188</f>
        <v>0</v>
      </c>
      <c r="G196" s="33" t="e">
        <f t="shared" si="2"/>
        <v>#N/A</v>
      </c>
      <c r="H196" s="110"/>
      <c r="I196" s="56"/>
      <c r="J196" s="56"/>
      <c r="K196" s="56"/>
      <c r="L196" s="56"/>
      <c r="M196" s="56"/>
      <c r="N196" s="56"/>
      <c r="O196" s="56"/>
      <c r="P196" s="56"/>
    </row>
    <row r="197" spans="1:16" ht="12.75" customHeight="1" x14ac:dyDescent="0.2">
      <c r="A197" s="96"/>
      <c r="B197" s="115">
        <f>'Scores-LSB'!B189</f>
        <v>0</v>
      </c>
      <c r="C197" s="115">
        <f>'Scores-LSB'!C189</f>
        <v>0</v>
      </c>
      <c r="D197" s="115">
        <f>'Scores-LSB'!F189</f>
        <v>0</v>
      </c>
      <c r="E197" s="115" t="e">
        <f>VLOOKUP(D197,'High Run Goals'!$A$2:$B$521,2,FALSE)</f>
        <v>#N/A</v>
      </c>
      <c r="F197" s="115">
        <f>'Scores-LSB'!K189</f>
        <v>0</v>
      </c>
      <c r="G197" s="33" t="e">
        <f t="shared" si="2"/>
        <v>#N/A</v>
      </c>
      <c r="H197" s="110"/>
      <c r="I197" s="56"/>
      <c r="J197" s="56"/>
      <c r="K197" s="56"/>
      <c r="L197" s="56"/>
      <c r="M197" s="56"/>
      <c r="N197" s="56"/>
      <c r="O197" s="56"/>
      <c r="P197" s="56"/>
    </row>
    <row r="198" spans="1:16" ht="12.75" customHeight="1" x14ac:dyDescent="0.2">
      <c r="A198" s="96"/>
      <c r="B198" s="115">
        <f>'Scores-LSB'!B190</f>
        <v>0</v>
      </c>
      <c r="C198" s="115">
        <f>'Scores-LSB'!C190</f>
        <v>0</v>
      </c>
      <c r="D198" s="115">
        <f>'Scores-LSB'!F190</f>
        <v>0</v>
      </c>
      <c r="E198" s="115" t="e">
        <f>VLOOKUP(D198,'High Run Goals'!$A$2:$B$521,2,FALSE)</f>
        <v>#N/A</v>
      </c>
      <c r="F198" s="115">
        <f>'Scores-LSB'!K190</f>
        <v>0</v>
      </c>
      <c r="G198" s="33" t="e">
        <f t="shared" si="2"/>
        <v>#N/A</v>
      </c>
      <c r="H198" s="110"/>
      <c r="I198" s="56"/>
      <c r="J198" s="56"/>
      <c r="K198" s="56"/>
      <c r="L198" s="56"/>
      <c r="M198" s="56"/>
      <c r="N198" s="56"/>
      <c r="O198" s="56"/>
      <c r="P198" s="56"/>
    </row>
    <row r="199" spans="1:16" ht="12.75" customHeight="1" x14ac:dyDescent="0.2">
      <c r="A199" s="96"/>
      <c r="B199" s="115">
        <f>'Scores-LSB'!B191</f>
        <v>0</v>
      </c>
      <c r="C199" s="115">
        <f>'Scores-LSB'!C191</f>
        <v>0</v>
      </c>
      <c r="D199" s="115">
        <f>'Scores-LSB'!F191</f>
        <v>0</v>
      </c>
      <c r="E199" s="115" t="e">
        <f>VLOOKUP(D199,'High Run Goals'!$A$2:$B$521,2,FALSE)</f>
        <v>#N/A</v>
      </c>
      <c r="F199" s="115">
        <f>'Scores-LSB'!K191</f>
        <v>0</v>
      </c>
      <c r="G199" s="33" t="e">
        <f t="shared" si="2"/>
        <v>#N/A</v>
      </c>
      <c r="H199" s="110"/>
      <c r="I199" s="56"/>
      <c r="J199" s="56"/>
      <c r="K199" s="56"/>
      <c r="L199" s="56"/>
      <c r="M199" s="56"/>
      <c r="N199" s="56"/>
      <c r="O199" s="56"/>
      <c r="P199" s="56"/>
    </row>
    <row r="200" spans="1:16" ht="12.75" customHeight="1" x14ac:dyDescent="0.2">
      <c r="A200" s="96"/>
      <c r="B200" s="115">
        <f>'Scores-LSB'!B193</f>
        <v>0</v>
      </c>
      <c r="C200" s="115">
        <f>'Scores-LSB'!C193</f>
        <v>0</v>
      </c>
      <c r="D200" s="115">
        <f>'Scores-LSB'!F193</f>
        <v>0</v>
      </c>
      <c r="E200" s="115" t="e">
        <f>VLOOKUP(D200,'High Run Goals'!$A$2:$B$521,2,FALSE)</f>
        <v>#N/A</v>
      </c>
      <c r="F200" s="115">
        <f>'Scores-LSB'!K193</f>
        <v>0</v>
      </c>
      <c r="G200" s="33" t="e">
        <f t="shared" si="2"/>
        <v>#N/A</v>
      </c>
      <c r="H200" s="110"/>
      <c r="I200" s="56"/>
      <c r="J200" s="56"/>
      <c r="K200" s="56"/>
      <c r="L200" s="56"/>
      <c r="M200" s="56"/>
      <c r="N200" s="56"/>
      <c r="O200" s="56"/>
      <c r="P200" s="56"/>
    </row>
    <row r="201" spans="1:16" ht="12.75" customHeight="1" x14ac:dyDescent="0.2">
      <c r="A201" s="96"/>
      <c r="B201" s="115">
        <f>'Scores-LSB'!B194</f>
        <v>0</v>
      </c>
      <c r="C201" s="115">
        <f>'Scores-LSB'!C194</f>
        <v>0</v>
      </c>
      <c r="D201" s="115">
        <f>'Scores-LSB'!F194</f>
        <v>0</v>
      </c>
      <c r="E201" s="115" t="e">
        <f>VLOOKUP(D201,'High Run Goals'!$A$2:$B$521,2,FALSE)</f>
        <v>#N/A</v>
      </c>
      <c r="F201" s="115">
        <f>'Scores-LSB'!K194</f>
        <v>0</v>
      </c>
      <c r="G201" s="33" t="e">
        <f t="shared" ref="G201:G244" si="3">F201/E201</f>
        <v>#N/A</v>
      </c>
      <c r="H201" s="110"/>
      <c r="I201" s="56"/>
      <c r="J201" s="56"/>
      <c r="K201" s="56"/>
      <c r="L201" s="56"/>
      <c r="M201" s="56"/>
      <c r="N201" s="56"/>
      <c r="O201" s="56"/>
      <c r="P201" s="56"/>
    </row>
    <row r="202" spans="1:16" ht="12.75" customHeight="1" x14ac:dyDescent="0.2">
      <c r="A202" s="96"/>
      <c r="B202" s="115">
        <f>'Scores-LSB'!B195</f>
        <v>0</v>
      </c>
      <c r="C202" s="115">
        <f>'Scores-LSB'!C195</f>
        <v>0</v>
      </c>
      <c r="D202" s="115">
        <f>'Scores-LSB'!F195</f>
        <v>0</v>
      </c>
      <c r="E202" s="115" t="e">
        <f>VLOOKUP(D202,'High Run Goals'!$A$2:$B$521,2,FALSE)</f>
        <v>#N/A</v>
      </c>
      <c r="F202" s="115">
        <f>'Scores-LSB'!K195</f>
        <v>0</v>
      </c>
      <c r="G202" s="33" t="e">
        <f t="shared" si="3"/>
        <v>#N/A</v>
      </c>
      <c r="H202" s="110"/>
      <c r="I202" s="56"/>
      <c r="J202" s="56"/>
      <c r="K202" s="56"/>
      <c r="L202" s="56"/>
      <c r="M202" s="56"/>
      <c r="N202" s="56"/>
      <c r="O202" s="56"/>
      <c r="P202" s="56"/>
    </row>
    <row r="203" spans="1:16" ht="12.75" customHeight="1" x14ac:dyDescent="0.2">
      <c r="A203" s="96"/>
      <c r="B203" s="115">
        <f>'Scores-LSB'!B196</f>
        <v>0</v>
      </c>
      <c r="C203" s="115">
        <f>'Scores-LSB'!C196</f>
        <v>0</v>
      </c>
      <c r="D203" s="115">
        <f>'Scores-LSB'!F196</f>
        <v>0</v>
      </c>
      <c r="E203" s="115" t="e">
        <f>VLOOKUP(D203,'High Run Goals'!$A$2:$B$521,2,FALSE)</f>
        <v>#N/A</v>
      </c>
      <c r="F203" s="115">
        <f>'Scores-LSB'!K196</f>
        <v>0</v>
      </c>
      <c r="G203" s="33" t="e">
        <f t="shared" si="3"/>
        <v>#N/A</v>
      </c>
      <c r="H203" s="110"/>
      <c r="I203" s="56"/>
      <c r="J203" s="56"/>
      <c r="K203" s="56"/>
      <c r="L203" s="56"/>
      <c r="M203" s="56"/>
      <c r="N203" s="56"/>
      <c r="O203" s="56"/>
      <c r="P203" s="56"/>
    </row>
    <row r="204" spans="1:16" ht="12.75" customHeight="1" x14ac:dyDescent="0.2">
      <c r="A204" s="96"/>
      <c r="B204" s="115">
        <f>'Scores-LSB'!B197</f>
        <v>0</v>
      </c>
      <c r="C204" s="115">
        <f>'Scores-LSB'!C197</f>
        <v>0</v>
      </c>
      <c r="D204" s="115">
        <f>'Scores-LSB'!F197</f>
        <v>0</v>
      </c>
      <c r="E204" s="115" t="e">
        <f>VLOOKUP(D204,'High Run Goals'!$A$2:$B$521,2,FALSE)</f>
        <v>#N/A</v>
      </c>
      <c r="F204" s="115">
        <f>'Scores-LSB'!K197</f>
        <v>0</v>
      </c>
      <c r="G204" s="33" t="e">
        <f t="shared" si="3"/>
        <v>#N/A</v>
      </c>
      <c r="H204" s="110"/>
      <c r="I204" s="56"/>
      <c r="J204" s="56"/>
      <c r="K204" s="56"/>
      <c r="L204" s="56"/>
      <c r="M204" s="56"/>
      <c r="N204" s="56"/>
      <c r="O204" s="56"/>
      <c r="P204" s="56"/>
    </row>
    <row r="205" spans="1:16" ht="12.75" customHeight="1" x14ac:dyDescent="0.2">
      <c r="A205" s="96"/>
      <c r="B205" s="115">
        <f>'Scores-LSB'!B198</f>
        <v>0</v>
      </c>
      <c r="C205" s="115">
        <f>'Scores-LSB'!C198</f>
        <v>0</v>
      </c>
      <c r="D205" s="115">
        <f>'Scores-LSB'!F198</f>
        <v>0</v>
      </c>
      <c r="E205" s="115" t="e">
        <f>VLOOKUP(D205,'High Run Goals'!$A$2:$B$521,2,FALSE)</f>
        <v>#N/A</v>
      </c>
      <c r="F205" s="115">
        <f>'Scores-LSB'!K198</f>
        <v>0</v>
      </c>
      <c r="G205" s="33" t="e">
        <f t="shared" si="3"/>
        <v>#N/A</v>
      </c>
      <c r="H205" s="110"/>
      <c r="I205" s="56"/>
      <c r="J205" s="56"/>
      <c r="K205" s="56"/>
      <c r="L205" s="56"/>
      <c r="M205" s="56"/>
      <c r="N205" s="56"/>
      <c r="O205" s="56"/>
      <c r="P205" s="56"/>
    </row>
    <row r="206" spans="1:16" ht="12.75" customHeight="1" x14ac:dyDescent="0.2">
      <c r="A206" s="96"/>
      <c r="B206" s="115">
        <f>'Scores-LSB'!B199</f>
        <v>0</v>
      </c>
      <c r="C206" s="115">
        <f>'Scores-LSB'!C199</f>
        <v>0</v>
      </c>
      <c r="D206" s="115">
        <f>'Scores-LSB'!F199</f>
        <v>0</v>
      </c>
      <c r="E206" s="115" t="e">
        <f>VLOOKUP(D206,'High Run Goals'!$A$2:$B$521,2,FALSE)</f>
        <v>#N/A</v>
      </c>
      <c r="F206" s="115">
        <f>'Scores-LSB'!K199</f>
        <v>0</v>
      </c>
      <c r="G206" s="33" t="e">
        <f t="shared" si="3"/>
        <v>#N/A</v>
      </c>
      <c r="H206" s="110"/>
      <c r="I206" s="56"/>
      <c r="J206" s="56"/>
      <c r="K206" s="56"/>
      <c r="L206" s="56"/>
      <c r="M206" s="56"/>
      <c r="N206" s="56"/>
      <c r="O206" s="56"/>
      <c r="P206" s="56"/>
    </row>
    <row r="207" spans="1:16" ht="12.75" customHeight="1" x14ac:dyDescent="0.2">
      <c r="A207" s="96"/>
      <c r="B207" s="115" t="str">
        <f>'Scores-LSB'!B105</f>
        <v>Kim</v>
      </c>
      <c r="C207" s="115" t="str">
        <f>'Scores-LSB'!C105</f>
        <v>Daniel</v>
      </c>
      <c r="D207" s="115">
        <f>'Scores-LSB'!F105</f>
        <v>701</v>
      </c>
      <c r="E207" s="115">
        <f>VLOOKUP(D207,'High Run Goals'!$A$2:$B$521,2,FALSE)</f>
        <v>58.56</v>
      </c>
      <c r="F207" s="115">
        <f>'Scores-LSB'!K105</f>
        <v>0</v>
      </c>
      <c r="G207" s="33">
        <f t="shared" si="3"/>
        <v>0</v>
      </c>
      <c r="H207" s="110"/>
      <c r="I207" s="56"/>
      <c r="J207" s="56"/>
      <c r="K207" s="56"/>
      <c r="L207" s="56"/>
      <c r="M207" s="56"/>
      <c r="N207" s="56"/>
      <c r="O207" s="56"/>
      <c r="P207" s="56"/>
    </row>
    <row r="208" spans="1:16" ht="12.75" customHeight="1" x14ac:dyDescent="0.2">
      <c r="A208" s="96"/>
      <c r="B208" s="115">
        <f>'Scores-LSB'!B201</f>
        <v>0</v>
      </c>
      <c r="C208" s="115">
        <f>'Scores-LSB'!C201</f>
        <v>0</v>
      </c>
      <c r="D208" s="115">
        <f>'Scores-LSB'!F201</f>
        <v>0</v>
      </c>
      <c r="E208" s="115" t="e">
        <f>VLOOKUP(D208,'High Run Goals'!$A$2:$B$521,2,FALSE)</f>
        <v>#N/A</v>
      </c>
      <c r="F208" s="115">
        <f>'Scores-LSB'!K201</f>
        <v>0</v>
      </c>
      <c r="G208" s="33" t="e">
        <f t="shared" si="3"/>
        <v>#N/A</v>
      </c>
      <c r="H208" s="110"/>
      <c r="I208" s="56"/>
      <c r="J208" s="56"/>
      <c r="K208" s="56"/>
      <c r="L208" s="56"/>
      <c r="M208" s="56"/>
      <c r="N208" s="56"/>
      <c r="O208" s="56"/>
      <c r="P208" s="56"/>
    </row>
    <row r="209" spans="1:16" ht="12.75" customHeight="1" x14ac:dyDescent="0.2">
      <c r="A209" s="96"/>
      <c r="B209" s="115">
        <f>'Scores-LSB'!B129</f>
        <v>0</v>
      </c>
      <c r="C209" s="115">
        <f>'Scores-LSB'!C129</f>
        <v>0</v>
      </c>
      <c r="D209" s="115">
        <f>'Scores-LSB'!F129</f>
        <v>0</v>
      </c>
      <c r="E209" s="115" t="e">
        <f>VLOOKUP(D209,'High Run Goals'!$A$2:$B$521,2,FALSE)</f>
        <v>#N/A</v>
      </c>
      <c r="F209" s="115">
        <f>'Scores-LSB'!K129</f>
        <v>0</v>
      </c>
      <c r="G209" s="33" t="e">
        <f t="shared" si="3"/>
        <v>#N/A</v>
      </c>
      <c r="H209" s="110"/>
      <c r="I209" s="56"/>
      <c r="J209" s="56"/>
      <c r="K209" s="56"/>
      <c r="L209" s="56"/>
      <c r="M209" s="56"/>
      <c r="N209" s="56"/>
      <c r="O209" s="56"/>
      <c r="P209" s="56"/>
    </row>
    <row r="210" spans="1:16" ht="12.75" customHeight="1" x14ac:dyDescent="0.2">
      <c r="A210" s="96"/>
      <c r="B210" s="115">
        <f>'Scores-LSB'!B200</f>
        <v>0</v>
      </c>
      <c r="C210" s="115">
        <f>'Scores-LSB'!C200</f>
        <v>0</v>
      </c>
      <c r="D210" s="115">
        <f>'Scores-LSB'!F200</f>
        <v>0</v>
      </c>
      <c r="E210" s="115" t="e">
        <f>VLOOKUP(D210,'High Run Goals'!$A$2:$B$521,2,FALSE)</f>
        <v>#N/A</v>
      </c>
      <c r="F210" s="115">
        <f>'Scores-LSB'!K200</f>
        <v>0</v>
      </c>
      <c r="G210" s="33" t="e">
        <f t="shared" si="3"/>
        <v>#N/A</v>
      </c>
      <c r="H210" s="110"/>
      <c r="I210" s="56"/>
      <c r="J210" s="56"/>
      <c r="K210" s="56"/>
      <c r="L210" s="56"/>
      <c r="M210" s="56"/>
      <c r="N210" s="56"/>
      <c r="O210" s="56"/>
      <c r="P210" s="56"/>
    </row>
    <row r="211" spans="1:16" ht="12.75" customHeight="1" x14ac:dyDescent="0.2">
      <c r="A211" s="96"/>
      <c r="B211" s="115">
        <f>'Scores-LSB'!B204</f>
        <v>0</v>
      </c>
      <c r="C211" s="115">
        <f>'Scores-LSB'!C204</f>
        <v>0</v>
      </c>
      <c r="D211" s="115">
        <f>'Scores-LSB'!F204</f>
        <v>0</v>
      </c>
      <c r="E211" s="115" t="e">
        <f>VLOOKUP(D211,'High Run Goals'!$A$2:$B$521,2,FALSE)</f>
        <v>#N/A</v>
      </c>
      <c r="F211" s="115">
        <f>'Scores-LSB'!K204</f>
        <v>0</v>
      </c>
      <c r="G211" s="33" t="e">
        <f t="shared" si="3"/>
        <v>#N/A</v>
      </c>
      <c r="H211" s="110"/>
      <c r="I211" s="56"/>
      <c r="J211" s="56"/>
      <c r="K211" s="56"/>
      <c r="L211" s="56"/>
      <c r="M211" s="56"/>
      <c r="N211" s="56"/>
      <c r="O211" s="56"/>
      <c r="P211" s="56"/>
    </row>
    <row r="212" spans="1:16" ht="12.75" customHeight="1" x14ac:dyDescent="0.2">
      <c r="A212" s="96"/>
      <c r="B212" s="115">
        <f>'Scores-LSB'!B205</f>
        <v>0</v>
      </c>
      <c r="C212" s="115">
        <f>'Scores-LSB'!C205</f>
        <v>0</v>
      </c>
      <c r="D212" s="115">
        <f>'Scores-LSB'!F205</f>
        <v>0</v>
      </c>
      <c r="E212" s="115" t="e">
        <f>VLOOKUP(D212,'High Run Goals'!$A$2:$B$521,2,FALSE)</f>
        <v>#N/A</v>
      </c>
      <c r="F212" s="115">
        <f>'Scores-LSB'!K205</f>
        <v>0</v>
      </c>
      <c r="G212" s="33" t="e">
        <f t="shared" si="3"/>
        <v>#N/A</v>
      </c>
      <c r="H212" s="110"/>
      <c r="I212" s="56"/>
      <c r="J212" s="56"/>
      <c r="K212" s="56"/>
      <c r="L212" s="56"/>
      <c r="M212" s="56"/>
      <c r="N212" s="56"/>
      <c r="O212" s="56"/>
      <c r="P212" s="56"/>
    </row>
    <row r="213" spans="1:16" ht="12.75" customHeight="1" x14ac:dyDescent="0.2">
      <c r="A213" s="96"/>
      <c r="B213" s="115">
        <f>'Scores-LSB'!B206</f>
        <v>0</v>
      </c>
      <c r="C213" s="115">
        <f>'Scores-LSB'!C206</f>
        <v>0</v>
      </c>
      <c r="D213" s="115">
        <f>'Scores-LSB'!F206</f>
        <v>0</v>
      </c>
      <c r="E213" s="115" t="e">
        <f>VLOOKUP(D213,'High Run Goals'!$A$2:$B$521,2,FALSE)</f>
        <v>#N/A</v>
      </c>
      <c r="F213" s="115">
        <f>'Scores-LSB'!K206</f>
        <v>0</v>
      </c>
      <c r="G213" s="33" t="e">
        <f t="shared" si="3"/>
        <v>#N/A</v>
      </c>
      <c r="H213" s="110"/>
      <c r="I213" s="56"/>
      <c r="J213" s="56"/>
      <c r="K213" s="56"/>
      <c r="L213" s="56"/>
      <c r="M213" s="56"/>
      <c r="N213" s="56"/>
      <c r="O213" s="56"/>
      <c r="P213" s="56"/>
    </row>
    <row r="214" spans="1:16" ht="12.75" customHeight="1" x14ac:dyDescent="0.2">
      <c r="A214" s="96"/>
      <c r="B214" s="115">
        <f>'Scores-LSB'!B207</f>
        <v>0</v>
      </c>
      <c r="C214" s="115">
        <f>'Scores-LSB'!C207</f>
        <v>0</v>
      </c>
      <c r="D214" s="115">
        <f>'Scores-LSB'!F207</f>
        <v>0</v>
      </c>
      <c r="E214" s="115" t="e">
        <f>VLOOKUP(D214,'High Run Goals'!$A$2:$B$521,2,FALSE)</f>
        <v>#N/A</v>
      </c>
      <c r="F214" s="115">
        <f>'Scores-LSB'!K207</f>
        <v>0</v>
      </c>
      <c r="G214" s="33" t="e">
        <f t="shared" si="3"/>
        <v>#N/A</v>
      </c>
      <c r="H214" s="110"/>
      <c r="I214" s="56"/>
      <c r="J214" s="56"/>
      <c r="K214" s="56"/>
      <c r="L214" s="56"/>
      <c r="M214" s="56"/>
      <c r="N214" s="56"/>
      <c r="O214" s="56"/>
      <c r="P214" s="56"/>
    </row>
    <row r="215" spans="1:16" ht="12.75" customHeight="1" x14ac:dyDescent="0.2">
      <c r="A215" s="96"/>
      <c r="B215" s="115">
        <f>'Scores-LSB'!B208</f>
        <v>0</v>
      </c>
      <c r="C215" s="115">
        <f>'Scores-LSB'!C208</f>
        <v>0</v>
      </c>
      <c r="D215" s="115">
        <f>'Scores-LSB'!F208</f>
        <v>0</v>
      </c>
      <c r="E215" s="115" t="e">
        <f>VLOOKUP(D215,'High Run Goals'!$A$2:$B$521,2,FALSE)</f>
        <v>#N/A</v>
      </c>
      <c r="F215" s="115">
        <f>'Scores-LSB'!K208</f>
        <v>0</v>
      </c>
      <c r="G215" s="33" t="e">
        <f t="shared" si="3"/>
        <v>#N/A</v>
      </c>
      <c r="H215" s="110"/>
      <c r="I215" s="56"/>
      <c r="J215" s="56"/>
      <c r="K215" s="56"/>
      <c r="L215" s="56"/>
      <c r="M215" s="56"/>
      <c r="N215" s="56"/>
      <c r="O215" s="56"/>
      <c r="P215" s="56"/>
    </row>
    <row r="216" spans="1:16" ht="12.75" customHeight="1" x14ac:dyDescent="0.2">
      <c r="A216" s="96"/>
      <c r="B216" s="115">
        <f>'Scores-LSB'!B209</f>
        <v>0</v>
      </c>
      <c r="C216" s="115">
        <f>'Scores-LSB'!C209</f>
        <v>0</v>
      </c>
      <c r="D216" s="115">
        <f>'Scores-LSB'!F209</f>
        <v>0</v>
      </c>
      <c r="E216" s="115" t="e">
        <f>VLOOKUP(D216,'High Run Goals'!$A$2:$B$521,2,FALSE)</f>
        <v>#N/A</v>
      </c>
      <c r="F216" s="115">
        <f>'Scores-LSB'!K209</f>
        <v>0</v>
      </c>
      <c r="G216" s="33" t="e">
        <f t="shared" si="3"/>
        <v>#N/A</v>
      </c>
      <c r="H216" s="110"/>
      <c r="I216" s="56"/>
      <c r="J216" s="56"/>
      <c r="K216" s="56"/>
      <c r="L216" s="56"/>
      <c r="M216" s="56"/>
      <c r="N216" s="56"/>
      <c r="O216" s="56"/>
      <c r="P216" s="56"/>
    </row>
    <row r="217" spans="1:16" ht="12.75" customHeight="1" x14ac:dyDescent="0.2">
      <c r="A217" s="96"/>
      <c r="B217" s="115">
        <f>'Scores-LSB'!B210</f>
        <v>0</v>
      </c>
      <c r="C217" s="115">
        <f>'Scores-LSB'!C210</f>
        <v>0</v>
      </c>
      <c r="D217" s="115">
        <f>'Scores-LSB'!F210</f>
        <v>0</v>
      </c>
      <c r="E217" s="115" t="e">
        <f>VLOOKUP(D217,'High Run Goals'!$A$2:$B$521,2,FALSE)</f>
        <v>#N/A</v>
      </c>
      <c r="F217" s="115">
        <f>'Scores-LSB'!K210</f>
        <v>0</v>
      </c>
      <c r="G217" s="33" t="e">
        <f t="shared" si="3"/>
        <v>#N/A</v>
      </c>
      <c r="H217" s="110"/>
      <c r="I217" s="56"/>
      <c r="J217" s="56"/>
      <c r="K217" s="56"/>
      <c r="L217" s="56"/>
      <c r="M217" s="56"/>
      <c r="N217" s="56"/>
      <c r="O217" s="56"/>
      <c r="P217" s="56"/>
    </row>
    <row r="218" spans="1:16" ht="12.75" customHeight="1" x14ac:dyDescent="0.2">
      <c r="A218" s="96"/>
      <c r="B218" s="115">
        <f>'Scores-LSB'!B211</f>
        <v>0</v>
      </c>
      <c r="C218" s="115">
        <f>'Scores-LSB'!C211</f>
        <v>0</v>
      </c>
      <c r="D218" s="115">
        <f>'Scores-LSB'!F211</f>
        <v>0</v>
      </c>
      <c r="E218" s="115" t="e">
        <f>VLOOKUP(D218,'High Run Goals'!$A$2:$B$521,2,FALSE)</f>
        <v>#N/A</v>
      </c>
      <c r="F218" s="115">
        <f>'Scores-LSB'!K211</f>
        <v>0</v>
      </c>
      <c r="G218" s="33" t="e">
        <f t="shared" si="3"/>
        <v>#N/A</v>
      </c>
      <c r="H218" s="110"/>
      <c r="I218" s="56"/>
      <c r="J218" s="56"/>
      <c r="K218" s="56"/>
      <c r="L218" s="56"/>
      <c r="M218" s="56"/>
      <c r="N218" s="56"/>
      <c r="O218" s="56"/>
      <c r="P218" s="56"/>
    </row>
    <row r="219" spans="1:16" ht="12.75" customHeight="1" x14ac:dyDescent="0.2">
      <c r="A219" s="96"/>
      <c r="B219" s="115">
        <f>'Scores-LSB'!B212</f>
        <v>0</v>
      </c>
      <c r="C219" s="115">
        <f>'Scores-LSB'!C212</f>
        <v>0</v>
      </c>
      <c r="D219" s="115">
        <f>'Scores-LSB'!F212</f>
        <v>0</v>
      </c>
      <c r="E219" s="115" t="e">
        <f>VLOOKUP(D219,'High Run Goals'!$A$2:$B$521,2,FALSE)</f>
        <v>#N/A</v>
      </c>
      <c r="F219" s="115">
        <f>'Scores-LSB'!K212</f>
        <v>0</v>
      </c>
      <c r="G219" s="33" t="e">
        <f t="shared" si="3"/>
        <v>#N/A</v>
      </c>
      <c r="H219" s="110"/>
      <c r="I219" s="56"/>
      <c r="J219" s="56"/>
      <c r="K219" s="56"/>
      <c r="L219" s="56"/>
      <c r="M219" s="56"/>
      <c r="N219" s="56"/>
      <c r="O219" s="56"/>
      <c r="P219" s="56"/>
    </row>
    <row r="220" spans="1:16" ht="12.75" customHeight="1" x14ac:dyDescent="0.2">
      <c r="A220" s="96"/>
      <c r="B220" s="115">
        <f>'Scores-LSB'!B214</f>
        <v>0</v>
      </c>
      <c r="C220" s="115">
        <f>'Scores-LSB'!C214</f>
        <v>0</v>
      </c>
      <c r="D220" s="115">
        <f>'Scores-LSB'!F214</f>
        <v>0</v>
      </c>
      <c r="E220" s="115" t="e">
        <f>VLOOKUP(D220,'High Run Goals'!$A$2:$B$521,2,FALSE)</f>
        <v>#N/A</v>
      </c>
      <c r="F220" s="115">
        <f>'Scores-LSB'!K214</f>
        <v>0</v>
      </c>
      <c r="G220" s="33" t="e">
        <f t="shared" si="3"/>
        <v>#N/A</v>
      </c>
      <c r="H220" s="110"/>
      <c r="I220" s="56"/>
      <c r="J220" s="56"/>
      <c r="K220" s="56"/>
      <c r="L220" s="56"/>
      <c r="M220" s="56"/>
      <c r="N220" s="56"/>
      <c r="O220" s="56"/>
      <c r="P220" s="56"/>
    </row>
    <row r="221" spans="1:16" ht="12.75" customHeight="1" x14ac:dyDescent="0.2">
      <c r="A221" s="96"/>
      <c r="B221" s="115">
        <f>'Scores-LSB'!B215</f>
        <v>0</v>
      </c>
      <c r="C221" s="115">
        <f>'Scores-LSB'!C215</f>
        <v>0</v>
      </c>
      <c r="D221" s="115">
        <f>'Scores-LSB'!F215</f>
        <v>0</v>
      </c>
      <c r="E221" s="115" t="e">
        <f>VLOOKUP(D221,'High Run Goals'!$A$2:$B$521,2,FALSE)</f>
        <v>#N/A</v>
      </c>
      <c r="F221" s="115">
        <f>'Scores-LSB'!K215</f>
        <v>0</v>
      </c>
      <c r="G221" s="33" t="e">
        <f t="shared" si="3"/>
        <v>#N/A</v>
      </c>
      <c r="H221" s="110"/>
      <c r="I221" s="56"/>
      <c r="J221" s="56"/>
      <c r="K221" s="56"/>
      <c r="L221" s="56"/>
      <c r="M221" s="56"/>
      <c r="N221" s="56"/>
      <c r="O221" s="56"/>
      <c r="P221" s="56"/>
    </row>
    <row r="222" spans="1:16" ht="12.75" customHeight="1" x14ac:dyDescent="0.2">
      <c r="A222" s="96"/>
      <c r="B222" s="115">
        <f>'Scores-LSB'!B216</f>
        <v>0</v>
      </c>
      <c r="C222" s="115">
        <f>'Scores-LSB'!C216</f>
        <v>0</v>
      </c>
      <c r="D222" s="115">
        <f>'Scores-LSB'!F216</f>
        <v>0</v>
      </c>
      <c r="E222" s="115" t="e">
        <f>VLOOKUP(D222,'High Run Goals'!$A$2:$B$521,2,FALSE)</f>
        <v>#N/A</v>
      </c>
      <c r="F222" s="115">
        <f>'Scores-LSB'!K216</f>
        <v>0</v>
      </c>
      <c r="G222" s="33" t="e">
        <f t="shared" si="3"/>
        <v>#N/A</v>
      </c>
      <c r="H222" s="110"/>
      <c r="I222" s="56"/>
      <c r="J222" s="56"/>
      <c r="K222" s="56"/>
      <c r="L222" s="56"/>
      <c r="M222" s="56"/>
      <c r="N222" s="56"/>
      <c r="O222" s="56"/>
      <c r="P222" s="56"/>
    </row>
    <row r="223" spans="1:16" ht="12.75" customHeight="1" x14ac:dyDescent="0.2">
      <c r="A223" s="96"/>
      <c r="B223" s="115">
        <f>'Scores-LSB'!B217</f>
        <v>0</v>
      </c>
      <c r="C223" s="115">
        <f>'Scores-LSB'!C217</f>
        <v>0</v>
      </c>
      <c r="D223" s="115">
        <f>'Scores-LSB'!F217</f>
        <v>0</v>
      </c>
      <c r="E223" s="115" t="e">
        <f>VLOOKUP(D223,'High Run Goals'!$A$2:$B$521,2,FALSE)</f>
        <v>#N/A</v>
      </c>
      <c r="F223" s="115">
        <f>'Scores-LSB'!K217</f>
        <v>0</v>
      </c>
      <c r="G223" s="33" t="e">
        <f t="shared" si="3"/>
        <v>#N/A</v>
      </c>
      <c r="H223" s="110"/>
      <c r="I223" s="56"/>
      <c r="J223" s="56"/>
      <c r="K223" s="56"/>
      <c r="L223" s="56"/>
      <c r="M223" s="56"/>
      <c r="N223" s="56"/>
      <c r="O223" s="56"/>
      <c r="P223" s="56"/>
    </row>
    <row r="224" spans="1:16" ht="12.75" customHeight="1" x14ac:dyDescent="0.2">
      <c r="A224" s="96"/>
      <c r="B224" s="115">
        <f>'Scores-LSB'!B218</f>
        <v>0</v>
      </c>
      <c r="C224" s="115">
        <f>'Scores-LSB'!C218</f>
        <v>0</v>
      </c>
      <c r="D224" s="115">
        <f>'Scores-LSB'!F218</f>
        <v>0</v>
      </c>
      <c r="E224" s="115" t="e">
        <f>VLOOKUP(D224,'High Run Goals'!$A$2:$B$521,2,FALSE)</f>
        <v>#N/A</v>
      </c>
      <c r="F224" s="115">
        <f>'Scores-LSB'!K218</f>
        <v>0</v>
      </c>
      <c r="G224" s="33" t="e">
        <f t="shared" si="3"/>
        <v>#N/A</v>
      </c>
      <c r="H224" s="110"/>
      <c r="I224" s="56"/>
      <c r="J224" s="56"/>
      <c r="K224" s="56"/>
      <c r="L224" s="56"/>
      <c r="M224" s="56"/>
      <c r="N224" s="56"/>
      <c r="O224" s="56"/>
      <c r="P224" s="56"/>
    </row>
    <row r="225" spans="1:16" ht="12.75" customHeight="1" x14ac:dyDescent="0.2">
      <c r="A225" s="96"/>
      <c r="B225" s="115">
        <f>'Scores-LSB'!B219</f>
        <v>0</v>
      </c>
      <c r="C225" s="115">
        <f>'Scores-LSB'!C219</f>
        <v>0</v>
      </c>
      <c r="D225" s="115">
        <f>'Scores-LSB'!F219</f>
        <v>0</v>
      </c>
      <c r="E225" s="115" t="e">
        <f>VLOOKUP(D225,'High Run Goals'!$A$2:$B$521,2,FALSE)</f>
        <v>#N/A</v>
      </c>
      <c r="F225" s="115">
        <f>'Scores-LSB'!K219</f>
        <v>0</v>
      </c>
      <c r="G225" s="33" t="e">
        <f t="shared" si="3"/>
        <v>#N/A</v>
      </c>
      <c r="H225" s="110"/>
      <c r="I225" s="56"/>
      <c r="J225" s="56"/>
      <c r="K225" s="56"/>
      <c r="L225" s="56"/>
      <c r="M225" s="56"/>
      <c r="N225" s="56"/>
      <c r="O225" s="56"/>
      <c r="P225" s="56"/>
    </row>
    <row r="226" spans="1:16" ht="12.75" customHeight="1" x14ac:dyDescent="0.2">
      <c r="A226" s="96"/>
      <c r="B226" s="115">
        <f>'Scores-LSB'!B220</f>
        <v>0</v>
      </c>
      <c r="C226" s="115">
        <f>'Scores-LSB'!C220</f>
        <v>0</v>
      </c>
      <c r="D226" s="115">
        <f>'Scores-LSB'!F220</f>
        <v>0</v>
      </c>
      <c r="E226" s="115" t="e">
        <f>VLOOKUP(D226,'High Run Goals'!$A$2:$B$521,2,FALSE)</f>
        <v>#N/A</v>
      </c>
      <c r="F226" s="115">
        <f>'Scores-LSB'!K220</f>
        <v>0</v>
      </c>
      <c r="G226" s="33" t="e">
        <f t="shared" si="3"/>
        <v>#N/A</v>
      </c>
      <c r="H226" s="110"/>
      <c r="I226" s="56"/>
      <c r="J226" s="56"/>
      <c r="K226" s="56"/>
      <c r="L226" s="56"/>
      <c r="M226" s="56"/>
      <c r="N226" s="56"/>
      <c r="O226" s="56"/>
      <c r="P226" s="56"/>
    </row>
    <row r="227" spans="1:16" ht="12.75" customHeight="1" x14ac:dyDescent="0.2">
      <c r="A227" s="96"/>
      <c r="B227" s="115">
        <f>'Scores-LSB'!B222</f>
        <v>0</v>
      </c>
      <c r="C227" s="115">
        <f>'Scores-LSB'!C222</f>
        <v>0</v>
      </c>
      <c r="D227" s="115">
        <f>'Scores-LSB'!F222</f>
        <v>0</v>
      </c>
      <c r="E227" s="115" t="e">
        <f>VLOOKUP(D227,'High Run Goals'!$A$2:$B$521,2,FALSE)</f>
        <v>#N/A</v>
      </c>
      <c r="F227" s="115">
        <f>'Scores-LSB'!K222</f>
        <v>0</v>
      </c>
      <c r="G227" s="33" t="e">
        <f t="shared" si="3"/>
        <v>#N/A</v>
      </c>
      <c r="H227" s="110"/>
      <c r="I227" s="56"/>
      <c r="J227" s="56"/>
      <c r="K227" s="56"/>
      <c r="L227" s="56"/>
      <c r="M227" s="56"/>
      <c r="N227" s="56"/>
      <c r="O227" s="56"/>
      <c r="P227" s="56"/>
    </row>
    <row r="228" spans="1:16" ht="12.75" customHeight="1" x14ac:dyDescent="0.2">
      <c r="A228" s="96"/>
      <c r="B228" s="115">
        <f>'Scores-LSB'!B223</f>
        <v>0</v>
      </c>
      <c r="C228" s="115">
        <f>'Scores-LSB'!C223</f>
        <v>0</v>
      </c>
      <c r="D228" s="115">
        <f>'Scores-LSB'!F223</f>
        <v>0</v>
      </c>
      <c r="E228" s="115" t="e">
        <f>VLOOKUP(D228,'High Run Goals'!$A$2:$B$521,2,FALSE)</f>
        <v>#N/A</v>
      </c>
      <c r="F228" s="115">
        <f>'Scores-LSB'!K223</f>
        <v>0</v>
      </c>
      <c r="G228" s="33" t="e">
        <f t="shared" si="3"/>
        <v>#N/A</v>
      </c>
      <c r="H228" s="110"/>
      <c r="I228" s="56"/>
      <c r="J228" s="56"/>
      <c r="K228" s="56"/>
      <c r="L228" s="56"/>
      <c r="M228" s="56"/>
      <c r="N228" s="56"/>
      <c r="O228" s="56"/>
      <c r="P228" s="56"/>
    </row>
    <row r="229" spans="1:16" ht="12.75" customHeight="1" x14ac:dyDescent="0.2">
      <c r="A229" s="96"/>
      <c r="B229" s="115">
        <f>'Scores-LSB'!B224</f>
        <v>0</v>
      </c>
      <c r="C229" s="115">
        <f>'Scores-LSB'!C224</f>
        <v>0</v>
      </c>
      <c r="D229" s="115">
        <f>'Scores-LSB'!F224</f>
        <v>0</v>
      </c>
      <c r="E229" s="115" t="e">
        <f>VLOOKUP(D229,'High Run Goals'!$A$2:$B$521,2,FALSE)</f>
        <v>#N/A</v>
      </c>
      <c r="F229" s="115">
        <f>'Scores-LSB'!K224</f>
        <v>0</v>
      </c>
      <c r="G229" s="33" t="e">
        <f t="shared" si="3"/>
        <v>#N/A</v>
      </c>
      <c r="H229" s="110"/>
      <c r="I229" s="56"/>
      <c r="J229" s="56"/>
      <c r="K229" s="56"/>
      <c r="L229" s="56"/>
      <c r="M229" s="56"/>
      <c r="N229" s="56"/>
      <c r="O229" s="56"/>
      <c r="P229" s="56"/>
    </row>
    <row r="230" spans="1:16" ht="12.75" customHeight="1" x14ac:dyDescent="0.2">
      <c r="A230" s="96"/>
      <c r="B230" s="115">
        <f>'Scores-LSB'!B225</f>
        <v>0</v>
      </c>
      <c r="C230" s="115">
        <f>'Scores-LSB'!C225</f>
        <v>0</v>
      </c>
      <c r="D230" s="115">
        <f>'Scores-LSB'!F225</f>
        <v>0</v>
      </c>
      <c r="E230" s="115" t="e">
        <f>VLOOKUP(D230,'High Run Goals'!$A$2:$B$521,2,FALSE)</f>
        <v>#N/A</v>
      </c>
      <c r="F230" s="115">
        <f>'Scores-LSB'!K225</f>
        <v>0</v>
      </c>
      <c r="G230" s="33" t="e">
        <f t="shared" si="3"/>
        <v>#N/A</v>
      </c>
      <c r="H230" s="110"/>
      <c r="I230" s="56"/>
      <c r="J230" s="56"/>
      <c r="K230" s="56"/>
      <c r="L230" s="56"/>
      <c r="M230" s="56"/>
      <c r="N230" s="56"/>
      <c r="O230" s="56"/>
      <c r="P230" s="56"/>
    </row>
    <row r="231" spans="1:16" ht="12.75" customHeight="1" x14ac:dyDescent="0.2">
      <c r="A231" s="96"/>
      <c r="B231" s="115">
        <f>'Scores-LSB'!B226</f>
        <v>0</v>
      </c>
      <c r="C231" s="115">
        <f>'Scores-LSB'!C226</f>
        <v>0</v>
      </c>
      <c r="D231" s="115">
        <f>'Scores-LSB'!F226</f>
        <v>0</v>
      </c>
      <c r="E231" s="115" t="e">
        <f>VLOOKUP(D231,'High Run Goals'!$A$2:$B$521,2,FALSE)</f>
        <v>#N/A</v>
      </c>
      <c r="F231" s="115">
        <f>'Scores-LSB'!K226</f>
        <v>0</v>
      </c>
      <c r="G231" s="33" t="e">
        <f t="shared" si="3"/>
        <v>#N/A</v>
      </c>
      <c r="H231" s="110"/>
      <c r="I231" s="56"/>
      <c r="J231" s="56"/>
      <c r="K231" s="56"/>
      <c r="L231" s="56"/>
      <c r="M231" s="56"/>
      <c r="N231" s="56"/>
      <c r="O231" s="56"/>
      <c r="P231" s="56"/>
    </row>
    <row r="232" spans="1:16" ht="12.75" customHeight="1" x14ac:dyDescent="0.2">
      <c r="A232" s="96"/>
      <c r="B232" s="115">
        <f>'Scores-LSB'!B227</f>
        <v>0</v>
      </c>
      <c r="C232" s="115">
        <f>'Scores-LSB'!C227</f>
        <v>0</v>
      </c>
      <c r="D232" s="115">
        <f>'Scores-LSB'!F227</f>
        <v>0</v>
      </c>
      <c r="E232" s="115" t="e">
        <f>VLOOKUP(D232,'High Run Goals'!$A$2:$B$521,2,FALSE)</f>
        <v>#N/A</v>
      </c>
      <c r="F232" s="115">
        <f>'Scores-LSB'!K227</f>
        <v>0</v>
      </c>
      <c r="G232" s="33" t="e">
        <f t="shared" si="3"/>
        <v>#N/A</v>
      </c>
      <c r="H232" s="110"/>
      <c r="I232" s="56"/>
      <c r="J232" s="56"/>
      <c r="K232" s="56"/>
      <c r="L232" s="56"/>
      <c r="M232" s="56"/>
      <c r="N232" s="56"/>
      <c r="O232" s="56"/>
      <c r="P232" s="56"/>
    </row>
    <row r="233" spans="1:16" ht="12.75" customHeight="1" x14ac:dyDescent="0.2">
      <c r="A233" s="96"/>
      <c r="B233" s="115">
        <f>'Scores-LSB'!B228</f>
        <v>0</v>
      </c>
      <c r="C233" s="115">
        <f>'Scores-LSB'!C228</f>
        <v>0</v>
      </c>
      <c r="D233" s="115">
        <f>'Scores-LSB'!F228</f>
        <v>0</v>
      </c>
      <c r="E233" s="115" t="e">
        <f>VLOOKUP(D233,'High Run Goals'!$A$2:$B$521,2,FALSE)</f>
        <v>#N/A</v>
      </c>
      <c r="F233" s="115">
        <f>'Scores-LSB'!K228</f>
        <v>0</v>
      </c>
      <c r="G233" s="33" t="e">
        <f t="shared" si="3"/>
        <v>#N/A</v>
      </c>
      <c r="H233" s="110"/>
      <c r="I233" s="56"/>
      <c r="J233" s="56"/>
      <c r="K233" s="56"/>
      <c r="L233" s="56"/>
      <c r="M233" s="56"/>
      <c r="N233" s="56"/>
      <c r="O233" s="56"/>
      <c r="P233" s="56"/>
    </row>
    <row r="234" spans="1:16" ht="12.75" customHeight="1" x14ac:dyDescent="0.2">
      <c r="A234" s="96"/>
      <c r="B234" s="115">
        <f>'Scores-LSB'!B229</f>
        <v>0</v>
      </c>
      <c r="C234" s="115">
        <f>'Scores-LSB'!C229</f>
        <v>0</v>
      </c>
      <c r="D234" s="115">
        <f>'Scores-LSB'!F229</f>
        <v>0</v>
      </c>
      <c r="E234" s="115" t="e">
        <f>VLOOKUP(D234,'High Run Goals'!$A$2:$B$521,2,FALSE)</f>
        <v>#N/A</v>
      </c>
      <c r="F234" s="115">
        <f>'Scores-LSB'!K229</f>
        <v>0</v>
      </c>
      <c r="G234" s="33" t="e">
        <f t="shared" si="3"/>
        <v>#N/A</v>
      </c>
      <c r="H234" s="110"/>
      <c r="I234" s="56"/>
      <c r="J234" s="56"/>
      <c r="K234" s="56"/>
      <c r="L234" s="56"/>
      <c r="M234" s="56"/>
      <c r="N234" s="56"/>
      <c r="O234" s="56"/>
      <c r="P234" s="56"/>
    </row>
    <row r="235" spans="1:16" ht="12.75" customHeight="1" x14ac:dyDescent="0.2">
      <c r="A235" s="96"/>
      <c r="B235" s="115">
        <f>'Scores-LSB'!B230</f>
        <v>0</v>
      </c>
      <c r="C235" s="115">
        <f>'Scores-LSB'!C230</f>
        <v>0</v>
      </c>
      <c r="D235" s="115">
        <f>'Scores-LSB'!F230</f>
        <v>0</v>
      </c>
      <c r="E235" s="115" t="e">
        <f>VLOOKUP(D235,'High Run Goals'!$A$2:$B$521,2,FALSE)</f>
        <v>#N/A</v>
      </c>
      <c r="F235" s="115">
        <f>'Scores-LSB'!K230</f>
        <v>0</v>
      </c>
      <c r="G235" s="33" t="e">
        <f t="shared" si="3"/>
        <v>#N/A</v>
      </c>
      <c r="H235" s="110"/>
      <c r="I235" s="56"/>
      <c r="J235" s="56"/>
      <c r="K235" s="56"/>
      <c r="L235" s="56"/>
      <c r="M235" s="56"/>
      <c r="N235" s="56"/>
      <c r="O235" s="56"/>
      <c r="P235" s="56"/>
    </row>
    <row r="236" spans="1:16" ht="12.75" customHeight="1" x14ac:dyDescent="0.2">
      <c r="A236" s="96"/>
      <c r="B236" s="115">
        <f>'Scores-LSB'!B231</f>
        <v>0</v>
      </c>
      <c r="C236" s="115">
        <f>'Scores-LSB'!C231</f>
        <v>0</v>
      </c>
      <c r="D236" s="115">
        <f>'Scores-LSB'!F231</f>
        <v>0</v>
      </c>
      <c r="E236" s="115" t="e">
        <f>VLOOKUP(D236,'High Run Goals'!$A$2:$B$521,2,FALSE)</f>
        <v>#N/A</v>
      </c>
      <c r="F236" s="115">
        <f>'Scores-LSB'!K231</f>
        <v>0</v>
      </c>
      <c r="G236" s="33" t="e">
        <f t="shared" si="3"/>
        <v>#N/A</v>
      </c>
      <c r="H236" s="110"/>
      <c r="I236" s="56"/>
      <c r="J236" s="56"/>
      <c r="K236" s="56"/>
      <c r="L236" s="56"/>
      <c r="M236" s="56"/>
      <c r="N236" s="56"/>
      <c r="O236" s="56"/>
      <c r="P236" s="56"/>
    </row>
    <row r="237" spans="1:16" ht="12.75" customHeight="1" x14ac:dyDescent="0.2">
      <c r="A237" s="96"/>
      <c r="B237" s="115">
        <f>'Scores-LSB'!B232</f>
        <v>0</v>
      </c>
      <c r="C237" s="115">
        <f>'Scores-LSB'!C232</f>
        <v>0</v>
      </c>
      <c r="D237" s="115">
        <f>'Scores-LSB'!F232</f>
        <v>0</v>
      </c>
      <c r="E237" s="115" t="e">
        <f>VLOOKUP(D237,'High Run Goals'!$A$2:$B$521,2,FALSE)</f>
        <v>#N/A</v>
      </c>
      <c r="F237" s="115">
        <f>'Scores-LSB'!K232</f>
        <v>0</v>
      </c>
      <c r="G237" s="33" t="e">
        <f t="shared" si="3"/>
        <v>#N/A</v>
      </c>
      <c r="H237" s="110"/>
      <c r="I237" s="56"/>
      <c r="J237" s="56"/>
      <c r="K237" s="56"/>
      <c r="L237" s="56"/>
      <c r="M237" s="56"/>
      <c r="N237" s="56"/>
      <c r="O237" s="56"/>
      <c r="P237" s="56"/>
    </row>
    <row r="238" spans="1:16" ht="12.75" customHeight="1" x14ac:dyDescent="0.2">
      <c r="A238" s="96"/>
      <c r="B238" s="115">
        <f>'Scores-LSB'!B233</f>
        <v>0</v>
      </c>
      <c r="C238" s="115">
        <f>'Scores-LSB'!C233</f>
        <v>0</v>
      </c>
      <c r="D238" s="115">
        <f>'Scores-LSB'!F233</f>
        <v>0</v>
      </c>
      <c r="E238" s="115" t="e">
        <f>VLOOKUP(D238,'High Run Goals'!$A$2:$B$521,2,FALSE)</f>
        <v>#N/A</v>
      </c>
      <c r="F238" s="115">
        <f>'Scores-LSB'!K233</f>
        <v>0</v>
      </c>
      <c r="G238" s="33" t="e">
        <f t="shared" si="3"/>
        <v>#N/A</v>
      </c>
      <c r="H238" s="110"/>
      <c r="I238" s="56"/>
      <c r="J238" s="56"/>
      <c r="K238" s="56"/>
      <c r="L238" s="56"/>
      <c r="M238" s="56"/>
      <c r="N238" s="56"/>
      <c r="O238" s="56"/>
      <c r="P238" s="56"/>
    </row>
    <row r="239" spans="1:16" ht="12.75" customHeight="1" x14ac:dyDescent="0.2">
      <c r="A239" s="96"/>
      <c r="B239" s="115">
        <f>'Scores-LSB'!B234</f>
        <v>0</v>
      </c>
      <c r="C239" s="115">
        <f>'Scores-LSB'!C234</f>
        <v>0</v>
      </c>
      <c r="D239" s="115">
        <f>'Scores-LSB'!F234</f>
        <v>0</v>
      </c>
      <c r="E239" s="115" t="e">
        <f>VLOOKUP(D239,'High Run Goals'!$A$2:$B$521,2,FALSE)</f>
        <v>#N/A</v>
      </c>
      <c r="F239" s="115">
        <f>'Scores-LSB'!K234</f>
        <v>0</v>
      </c>
      <c r="G239" s="33" t="e">
        <f t="shared" si="3"/>
        <v>#N/A</v>
      </c>
      <c r="H239" s="110"/>
      <c r="I239" s="56"/>
      <c r="J239" s="56"/>
      <c r="K239" s="56"/>
      <c r="L239" s="56"/>
      <c r="M239" s="56"/>
      <c r="N239" s="56"/>
      <c r="O239" s="56"/>
      <c r="P239" s="56"/>
    </row>
    <row r="240" spans="1:16" ht="12.75" customHeight="1" x14ac:dyDescent="0.2">
      <c r="A240" s="96"/>
      <c r="B240" s="115">
        <f>'Scores-LSB'!B235</f>
        <v>0</v>
      </c>
      <c r="C240" s="115">
        <f>'Scores-LSB'!C235</f>
        <v>0</v>
      </c>
      <c r="D240" s="115">
        <f>'Scores-LSB'!F235</f>
        <v>0</v>
      </c>
      <c r="E240" s="115" t="e">
        <f>VLOOKUP(D240,'High Run Goals'!$A$2:$B$521,2,FALSE)</f>
        <v>#N/A</v>
      </c>
      <c r="F240" s="115">
        <f>'Scores-LSB'!K235</f>
        <v>0</v>
      </c>
      <c r="G240" s="33" t="e">
        <f t="shared" si="3"/>
        <v>#N/A</v>
      </c>
      <c r="H240" s="110"/>
      <c r="I240" s="56"/>
      <c r="J240" s="56"/>
      <c r="K240" s="56"/>
      <c r="L240" s="56"/>
      <c r="M240" s="56"/>
      <c r="N240" s="56"/>
      <c r="O240" s="56"/>
      <c r="P240" s="56"/>
    </row>
    <row r="241" spans="1:16" ht="12.75" customHeight="1" x14ac:dyDescent="0.2">
      <c r="A241" s="96"/>
      <c r="B241" s="115">
        <f>'Scores-LSB'!B236</f>
        <v>0</v>
      </c>
      <c r="C241" s="115">
        <f>'Scores-LSB'!C236</f>
        <v>0</v>
      </c>
      <c r="D241" s="115">
        <f>'Scores-LSB'!F236</f>
        <v>0</v>
      </c>
      <c r="E241" s="115" t="e">
        <f>VLOOKUP(D241,'High Run Goals'!$A$2:$B$521,2,FALSE)</f>
        <v>#N/A</v>
      </c>
      <c r="F241" s="115">
        <f>'Scores-LSB'!K236</f>
        <v>0</v>
      </c>
      <c r="G241" s="33" t="e">
        <f t="shared" si="3"/>
        <v>#N/A</v>
      </c>
      <c r="H241" s="110"/>
      <c r="I241" s="56"/>
      <c r="J241" s="56"/>
      <c r="K241" s="56"/>
      <c r="L241" s="56"/>
      <c r="M241" s="56"/>
      <c r="N241" s="56"/>
      <c r="O241" s="56"/>
      <c r="P241" s="56"/>
    </row>
    <row r="242" spans="1:16" ht="12.75" customHeight="1" x14ac:dyDescent="0.2">
      <c r="A242" s="96"/>
      <c r="B242" s="115">
        <f>'Scores-LSB'!B237</f>
        <v>0</v>
      </c>
      <c r="C242" s="115">
        <f>'Scores-LSB'!C237</f>
        <v>0</v>
      </c>
      <c r="D242" s="115">
        <f>'Scores-LSB'!F237</f>
        <v>0</v>
      </c>
      <c r="E242" s="115" t="e">
        <f>VLOOKUP(D242,'High Run Goals'!$A$2:$B$521,2,FALSE)</f>
        <v>#N/A</v>
      </c>
      <c r="F242" s="115">
        <f>'Scores-LSB'!K237</f>
        <v>0</v>
      </c>
      <c r="G242" s="33" t="e">
        <f t="shared" si="3"/>
        <v>#N/A</v>
      </c>
      <c r="H242" s="110"/>
      <c r="I242" s="56"/>
      <c r="J242" s="56"/>
      <c r="K242" s="56"/>
      <c r="L242" s="56"/>
      <c r="M242" s="56"/>
      <c r="N242" s="56"/>
      <c r="O242" s="56"/>
      <c r="P242" s="56"/>
    </row>
    <row r="243" spans="1:16" ht="12.75" customHeight="1" x14ac:dyDescent="0.2">
      <c r="A243" s="96"/>
      <c r="B243" s="115">
        <f>'Scores-LSB'!B238</f>
        <v>0</v>
      </c>
      <c r="C243" s="115">
        <f>'Scores-LSB'!C238</f>
        <v>0</v>
      </c>
      <c r="D243" s="115">
        <f>'Scores-LSB'!F238</f>
        <v>0</v>
      </c>
      <c r="E243" s="115" t="e">
        <f>VLOOKUP(D243,'High Run Goals'!$A$2:$B$521,2,FALSE)</f>
        <v>#N/A</v>
      </c>
      <c r="F243" s="115">
        <f>'Scores-LSB'!K238</f>
        <v>0</v>
      </c>
      <c r="G243" s="33" t="e">
        <f t="shared" si="3"/>
        <v>#N/A</v>
      </c>
      <c r="H243" s="110"/>
      <c r="I243" s="56"/>
      <c r="J243" s="56"/>
      <c r="K243" s="56"/>
      <c r="L243" s="56"/>
      <c r="M243" s="56"/>
      <c r="N243" s="56"/>
      <c r="O243" s="56"/>
      <c r="P243" s="56"/>
    </row>
    <row r="244" spans="1:16" ht="12.75" customHeight="1" x14ac:dyDescent="0.2">
      <c r="A244" s="96"/>
      <c r="B244" s="115">
        <f>'Scores-LSB'!B239</f>
        <v>0</v>
      </c>
      <c r="C244" s="115">
        <f>'Scores-LSB'!C239</f>
        <v>0</v>
      </c>
      <c r="D244" s="115">
        <f>'Scores-LSB'!F239</f>
        <v>0</v>
      </c>
      <c r="E244" s="115" t="e">
        <f>VLOOKUP(D244,'High Run Goals'!$A$2:$B$521,2,FALSE)</f>
        <v>#N/A</v>
      </c>
      <c r="F244" s="115">
        <f>'Scores-LSB'!K239</f>
        <v>0</v>
      </c>
      <c r="G244" s="33" t="e">
        <f t="shared" si="3"/>
        <v>#N/A</v>
      </c>
      <c r="H244" s="110"/>
      <c r="I244" s="56"/>
      <c r="J244" s="56"/>
      <c r="K244" s="56"/>
      <c r="L244" s="56"/>
      <c r="M244" s="56"/>
      <c r="N244" s="56"/>
      <c r="O244" s="56"/>
      <c r="P244" s="5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8"/>
  <sheetViews>
    <sheetView workbookViewId="0"/>
  </sheetViews>
  <sheetFormatPr defaultColWidth="17.140625" defaultRowHeight="12.75" customHeight="1" x14ac:dyDescent="0.2"/>
  <cols>
    <col min="1" max="1" width="9.7109375" customWidth="1"/>
    <col min="2" max="2" width="9.28515625" customWidth="1"/>
    <col min="3" max="3" width="7.42578125" customWidth="1"/>
    <col min="4" max="4" width="6.140625" customWidth="1"/>
    <col min="5" max="5" width="6.28515625" customWidth="1"/>
    <col min="6" max="6" width="7.28515625" customWidth="1"/>
    <col min="9" max="9" width="12.28515625" customWidth="1"/>
    <col min="10" max="10" width="7.5703125" customWidth="1"/>
    <col min="11" max="11" width="4.7109375" customWidth="1"/>
    <col min="12" max="12" width="7.5703125" customWidth="1"/>
  </cols>
  <sheetData>
    <row r="1" spans="1:13" ht="12.75" customHeight="1" x14ac:dyDescent="0.2">
      <c r="A1" s="115" t="str">
        <f>'Scores-LSB'!B23</f>
        <v>Struck</v>
      </c>
      <c r="B1" s="115" t="str">
        <f>'Scores-LSB'!C23</f>
        <v>Dave</v>
      </c>
      <c r="C1" s="115">
        <f>'Scores-LSB'!F23</f>
        <v>503</v>
      </c>
      <c r="D1" s="115">
        <f>VLOOKUP(C1,'High Run Goals'!$A$2:$B$521,2,FALSE)</f>
        <v>22.24</v>
      </c>
      <c r="E1" s="115">
        <f>'Scores-LSB'!K23</f>
        <v>0</v>
      </c>
      <c r="F1" s="75">
        <f t="shared" ref="F1:F32" si="0">E1/D1</f>
        <v>0</v>
      </c>
      <c r="G1" s="20"/>
      <c r="H1" s="28" t="s">
        <v>54</v>
      </c>
      <c r="I1" s="28" t="s">
        <v>55</v>
      </c>
      <c r="J1" s="28" t="s">
        <v>664</v>
      </c>
      <c r="K1" s="28">
        <v>62</v>
      </c>
      <c r="L1" s="28">
        <v>69.2</v>
      </c>
      <c r="M1" s="32">
        <v>0.89595375722543402</v>
      </c>
    </row>
    <row r="2" spans="1:13" ht="12.75" customHeight="1" x14ac:dyDescent="0.2">
      <c r="A2" s="115" t="str">
        <f>'Scores-LSB'!B32</f>
        <v>Hong</v>
      </c>
      <c r="B2" s="115" t="str">
        <f>'Scores-LSB'!C32</f>
        <v>Vincent</v>
      </c>
      <c r="C2" s="115">
        <f>'Scores-LSB'!F32</f>
        <v>517</v>
      </c>
      <c r="D2" s="115">
        <f>VLOOKUP(C2,'High Run Goals'!$A$2:$B$521,2,FALSE)</f>
        <v>23.36</v>
      </c>
      <c r="E2" s="115">
        <f>'Scores-LSB'!K32</f>
        <v>0</v>
      </c>
      <c r="F2" s="75">
        <f t="shared" si="0"/>
        <v>0</v>
      </c>
      <c r="G2" s="20"/>
      <c r="H2" s="28" t="s">
        <v>123</v>
      </c>
      <c r="I2" s="28" t="s">
        <v>124</v>
      </c>
      <c r="J2" s="28" t="s">
        <v>665</v>
      </c>
      <c r="K2" s="28">
        <v>40</v>
      </c>
      <c r="L2" s="28">
        <v>68.08</v>
      </c>
      <c r="M2" s="32">
        <v>0.58754406580493501</v>
      </c>
    </row>
    <row r="3" spans="1:13" ht="12.75" customHeight="1" x14ac:dyDescent="0.2">
      <c r="A3" s="115" t="str">
        <f>'Scores-LSB'!B48</f>
        <v>Vaddi</v>
      </c>
      <c r="B3" s="115" t="str">
        <f>'Scores-LSB'!C48</f>
        <v>Sreedhar</v>
      </c>
      <c r="C3" s="115">
        <f>'Scores-LSB'!F48</f>
        <v>573</v>
      </c>
      <c r="D3" s="115">
        <f>VLOOKUP(C3,'High Run Goals'!$A$2:$B$521,2,FALSE)</f>
        <v>28.759999999999998</v>
      </c>
      <c r="E3" s="115">
        <f>'Scores-LSB'!K48</f>
        <v>0</v>
      </c>
      <c r="F3" s="75">
        <f t="shared" si="0"/>
        <v>0</v>
      </c>
      <c r="G3" s="20"/>
      <c r="H3" s="28" t="s">
        <v>165</v>
      </c>
      <c r="I3" s="28" t="s">
        <v>100</v>
      </c>
      <c r="J3" s="28" t="s">
        <v>666</v>
      </c>
      <c r="K3" s="28">
        <v>14</v>
      </c>
      <c r="L3" s="28">
        <v>24.64</v>
      </c>
      <c r="M3" s="32">
        <v>0.56818181818181801</v>
      </c>
    </row>
    <row r="4" spans="1:13" ht="12.75" customHeight="1" x14ac:dyDescent="0.2">
      <c r="A4" s="115" t="str">
        <f>'Scores-LSB'!B39</f>
        <v>Clark</v>
      </c>
      <c r="B4" s="115" t="str">
        <f>'Scores-LSB'!C39</f>
        <v>Ben</v>
      </c>
      <c r="C4" s="115">
        <f>'Scores-LSB'!F39</f>
        <v>546</v>
      </c>
      <c r="D4" s="115">
        <f>VLOOKUP(C4,'High Run Goals'!$A$2:$B$521,2,FALSE)</f>
        <v>25.68</v>
      </c>
      <c r="E4" s="115">
        <f>'Scores-LSB'!K39</f>
        <v>0</v>
      </c>
      <c r="F4" s="75">
        <f t="shared" si="0"/>
        <v>0</v>
      </c>
      <c r="G4" s="20"/>
      <c r="H4" s="28" t="s">
        <v>40</v>
      </c>
      <c r="I4" s="28" t="s">
        <v>41</v>
      </c>
      <c r="J4" s="28" t="s">
        <v>667</v>
      </c>
      <c r="K4" s="28">
        <v>24</v>
      </c>
      <c r="L4" s="28">
        <v>42.8</v>
      </c>
      <c r="M4" s="32">
        <v>0.56074766355140204</v>
      </c>
    </row>
    <row r="5" spans="1:13" ht="12.75" customHeight="1" x14ac:dyDescent="0.2">
      <c r="A5" s="115" t="str">
        <f>'Scores-LSB'!B36</f>
        <v>Mark</v>
      </c>
      <c r="B5" s="115" t="str">
        <f>'Scores-LSB'!C36</f>
        <v>Cynthia</v>
      </c>
      <c r="C5" s="115">
        <f>'Scores-LSB'!F36</f>
        <v>427</v>
      </c>
      <c r="D5" s="115">
        <f>VLOOKUP(C5,'High Run Goals'!$A$2:$B$521,2,FALSE)</f>
        <v>19.079999999999998</v>
      </c>
      <c r="E5" s="115">
        <f>'Scores-LSB'!K36</f>
        <v>0</v>
      </c>
      <c r="F5" s="75">
        <f t="shared" si="0"/>
        <v>0</v>
      </c>
      <c r="G5" s="20"/>
      <c r="H5" s="28" t="s">
        <v>196</v>
      </c>
      <c r="I5" s="28" t="s">
        <v>132</v>
      </c>
      <c r="J5" s="28" t="s">
        <v>668</v>
      </c>
      <c r="K5" s="28">
        <v>56</v>
      </c>
      <c r="L5" s="28">
        <v>101.68</v>
      </c>
      <c r="M5" s="32">
        <v>0.55074744295830003</v>
      </c>
    </row>
    <row r="6" spans="1:13" ht="12.75" customHeight="1" x14ac:dyDescent="0.2">
      <c r="A6" s="115" t="str">
        <f>'Scores-LSB'!B40</f>
        <v>Wilson</v>
      </c>
      <c r="B6" s="115" t="str">
        <f>'Scores-LSB'!C40</f>
        <v>Earl</v>
      </c>
      <c r="C6" s="115">
        <f>'Scores-LSB'!F40</f>
        <v>527</v>
      </c>
      <c r="D6" s="115">
        <f>VLOOKUP(C6,'High Run Goals'!$A$2:$B$521,2,FALSE)</f>
        <v>24.16</v>
      </c>
      <c r="E6" s="115">
        <f>'Scores-LSB'!K40</f>
        <v>0</v>
      </c>
      <c r="F6" s="75">
        <f t="shared" si="0"/>
        <v>0</v>
      </c>
      <c r="G6" s="20"/>
      <c r="H6" s="28" t="s">
        <v>233</v>
      </c>
      <c r="I6" s="28" t="s">
        <v>130</v>
      </c>
      <c r="J6" s="28" t="s">
        <v>669</v>
      </c>
      <c r="K6" s="28">
        <v>25</v>
      </c>
      <c r="L6" s="28">
        <v>46.24</v>
      </c>
      <c r="M6" s="32">
        <v>0.54065743944636702</v>
      </c>
    </row>
    <row r="7" spans="1:13" ht="12.75" customHeight="1" x14ac:dyDescent="0.2">
      <c r="A7" s="115" t="str">
        <f>'Scores-LSB'!B43</f>
        <v>Hoskovac</v>
      </c>
      <c r="B7" s="115" t="str">
        <f>'Scores-LSB'!C43</f>
        <v>Nick</v>
      </c>
      <c r="C7" s="115">
        <f>'Scores-LSB'!F43</f>
        <v>554</v>
      </c>
      <c r="D7" s="115">
        <f>VLOOKUP(C7,'High Run Goals'!$A$2:$B$521,2,FALSE)</f>
        <v>26.48</v>
      </c>
      <c r="E7" s="115">
        <f>'Scores-LSB'!K43</f>
        <v>0</v>
      </c>
      <c r="F7" s="75">
        <f t="shared" si="0"/>
        <v>0</v>
      </c>
      <c r="G7" s="20"/>
      <c r="H7" s="28" t="s">
        <v>249</v>
      </c>
      <c r="I7" s="28" t="s">
        <v>47</v>
      </c>
      <c r="J7" s="28" t="s">
        <v>670</v>
      </c>
      <c r="K7" s="28">
        <v>16</v>
      </c>
      <c r="L7" s="28">
        <v>30.8</v>
      </c>
      <c r="M7" s="32">
        <v>0.51948051948051899</v>
      </c>
    </row>
    <row r="8" spans="1:13" ht="12.75" customHeight="1" x14ac:dyDescent="0.2">
      <c r="A8" s="115" t="str">
        <f>'Scores-LSB'!B30</f>
        <v>King</v>
      </c>
      <c r="B8" s="115" t="str">
        <f>'Scores-LSB'!C30</f>
        <v>Garreth</v>
      </c>
      <c r="C8" s="115">
        <f>'Scores-LSB'!F30</f>
        <v>623</v>
      </c>
      <c r="D8" s="115">
        <f>VLOOKUP(C8,'High Run Goals'!$A$2:$B$521,2,FALSE)</f>
        <v>37.519999999999996</v>
      </c>
      <c r="E8" s="115">
        <f>'Scores-LSB'!K30</f>
        <v>0</v>
      </c>
      <c r="F8" s="75">
        <f t="shared" si="0"/>
        <v>0</v>
      </c>
      <c r="G8" s="20"/>
      <c r="H8" s="28" t="s">
        <v>109</v>
      </c>
      <c r="I8" s="28" t="s">
        <v>104</v>
      </c>
      <c r="J8" s="28" t="s">
        <v>671</v>
      </c>
      <c r="K8" s="28">
        <v>36</v>
      </c>
      <c r="L8" s="28">
        <v>76.48</v>
      </c>
      <c r="M8" s="32">
        <v>0.47071129707113002</v>
      </c>
    </row>
    <row r="9" spans="1:13" ht="12.75" customHeight="1" x14ac:dyDescent="0.2">
      <c r="A9" s="115" t="str">
        <f>'Scores-LSB'!B19</f>
        <v>Balogi</v>
      </c>
      <c r="B9" s="115" t="str">
        <f>'Scores-LSB'!C19</f>
        <v>Alex</v>
      </c>
      <c r="C9" s="115">
        <f>'Scores-LSB'!F19</f>
        <v>621</v>
      </c>
      <c r="D9" s="115">
        <f>VLOOKUP(C9,'High Run Goals'!$A$2:$B$521,2,FALSE)</f>
        <v>37.04</v>
      </c>
      <c r="E9" s="115">
        <f>'Scores-LSB'!K19</f>
        <v>0</v>
      </c>
      <c r="F9" s="75">
        <f t="shared" si="0"/>
        <v>0</v>
      </c>
      <c r="G9" s="20"/>
      <c r="H9" s="28" t="s">
        <v>177</v>
      </c>
      <c r="I9" s="28" t="s">
        <v>97</v>
      </c>
      <c r="J9" s="28" t="s">
        <v>672</v>
      </c>
      <c r="K9" s="28">
        <v>33</v>
      </c>
      <c r="L9" s="28">
        <v>73.12</v>
      </c>
      <c r="M9" s="32">
        <v>0.45131291028446402</v>
      </c>
    </row>
    <row r="10" spans="1:13" ht="12.75" customHeight="1" x14ac:dyDescent="0.2">
      <c r="A10" s="115" t="str">
        <f>'Scores-LSB'!B38</f>
        <v>Lavie</v>
      </c>
      <c r="B10" s="115" t="str">
        <f>'Scores-LSB'!C38</f>
        <v>Sam</v>
      </c>
      <c r="C10" s="115">
        <f>'Scores-LSB'!F38</f>
        <v>617</v>
      </c>
      <c r="D10" s="115">
        <f>VLOOKUP(C10,'High Run Goals'!$A$2:$B$521,2,FALSE)</f>
        <v>36.08</v>
      </c>
      <c r="E10" s="115">
        <f>'Scores-LSB'!K38</f>
        <v>0</v>
      </c>
      <c r="F10" s="75">
        <f t="shared" si="0"/>
        <v>0</v>
      </c>
      <c r="G10" s="20"/>
      <c r="H10" s="28" t="s">
        <v>213</v>
      </c>
      <c r="I10" s="28" t="s">
        <v>104</v>
      </c>
      <c r="J10" s="28" t="s">
        <v>673</v>
      </c>
      <c r="K10" s="28">
        <v>12</v>
      </c>
      <c r="L10" s="28">
        <v>28.28</v>
      </c>
      <c r="M10" s="32">
        <v>0.42432814710042399</v>
      </c>
    </row>
    <row r="11" spans="1:13" ht="12.75" customHeight="1" x14ac:dyDescent="0.2">
      <c r="A11" s="115" t="str">
        <f>'Scores-LSB'!B47</f>
        <v>Lagore</v>
      </c>
      <c r="B11" s="115" t="str">
        <f>'Scores-LSB'!C47</f>
        <v>Jason</v>
      </c>
      <c r="C11" s="115">
        <f>'Scores-LSB'!F47</f>
        <v>623</v>
      </c>
      <c r="D11" s="115">
        <f>VLOOKUP(C11,'High Run Goals'!$A$2:$B$521,2,FALSE)</f>
        <v>37.519999999999996</v>
      </c>
      <c r="E11" s="115">
        <f>'Scores-LSB'!K47</f>
        <v>0</v>
      </c>
      <c r="F11" s="75">
        <f t="shared" si="0"/>
        <v>0</v>
      </c>
      <c r="G11" s="20"/>
      <c r="H11" s="28" t="s">
        <v>209</v>
      </c>
      <c r="I11" s="28" t="s">
        <v>210</v>
      </c>
      <c r="J11" s="28" t="s">
        <v>674</v>
      </c>
      <c r="K11" s="28">
        <v>10</v>
      </c>
      <c r="L11" s="28">
        <v>23.76</v>
      </c>
      <c r="M11" s="32">
        <v>0.42087542087542101</v>
      </c>
    </row>
    <row r="12" spans="1:13" ht="12.75" customHeight="1" x14ac:dyDescent="0.2">
      <c r="A12" s="115" t="str">
        <f>'Scores-LSB'!B5</f>
        <v>Donoho</v>
      </c>
      <c r="B12" s="115" t="str">
        <f>'Scores-LSB'!C5</f>
        <v>Johonny</v>
      </c>
      <c r="C12" s="115">
        <f>'Scores-LSB'!F5</f>
        <v>694</v>
      </c>
      <c r="D12" s="115">
        <f>VLOOKUP(C12,'High Run Goals'!$A$2:$B$521,2,FALSE)</f>
        <v>56.32</v>
      </c>
      <c r="E12" s="115">
        <f>'Scores-LSB'!K5</f>
        <v>0</v>
      </c>
      <c r="F12" s="75">
        <f t="shared" si="0"/>
        <v>0</v>
      </c>
      <c r="G12" s="20"/>
      <c r="H12" s="28" t="s">
        <v>52</v>
      </c>
      <c r="I12" s="28" t="s">
        <v>53</v>
      </c>
      <c r="J12" s="28" t="s">
        <v>675</v>
      </c>
      <c r="K12" s="28">
        <v>13</v>
      </c>
      <c r="L12" s="28">
        <v>31.76</v>
      </c>
      <c r="M12" s="32">
        <v>0.40931989924433299</v>
      </c>
    </row>
    <row r="13" spans="1:13" ht="12.75" customHeight="1" x14ac:dyDescent="0.2">
      <c r="A13" s="115" t="str">
        <f>'Scores-LSB'!B24</f>
        <v>Khan</v>
      </c>
      <c r="B13" s="115" t="str">
        <f>'Scores-LSB'!C24</f>
        <v>Mohammad</v>
      </c>
      <c r="C13" s="115">
        <f>'Scores-LSB'!F24</f>
        <v>533</v>
      </c>
      <c r="D13" s="115">
        <f>VLOOKUP(C13,'High Run Goals'!$A$2:$B$521,2,FALSE)</f>
        <v>24.64</v>
      </c>
      <c r="E13" s="115">
        <f>'Scores-LSB'!K24</f>
        <v>0</v>
      </c>
      <c r="F13" s="75">
        <f t="shared" si="0"/>
        <v>0</v>
      </c>
      <c r="G13" s="20"/>
      <c r="H13" s="28" t="s">
        <v>60</v>
      </c>
      <c r="I13" s="28" t="s">
        <v>61</v>
      </c>
      <c r="J13" s="28" t="s">
        <v>676</v>
      </c>
      <c r="K13" s="28">
        <v>11</v>
      </c>
      <c r="L13" s="28">
        <v>27.8</v>
      </c>
      <c r="M13" s="32">
        <v>0.39568345323741</v>
      </c>
    </row>
    <row r="14" spans="1:13" ht="12.75" customHeight="1" x14ac:dyDescent="0.2">
      <c r="A14" s="115" t="str">
        <f>'Scores-LSB'!B56</f>
        <v>Bachoo</v>
      </c>
      <c r="B14" s="115" t="str">
        <f>'Scores-LSB'!C56</f>
        <v>Spencer</v>
      </c>
      <c r="C14" s="115">
        <f>'Scores-LSB'!F56</f>
        <v>591</v>
      </c>
      <c r="D14" s="115">
        <f>VLOOKUP(C14,'High Run Goals'!$A$2:$B$521,2,FALSE)</f>
        <v>30.92</v>
      </c>
      <c r="E14" s="115">
        <f>'Scores-LSB'!K56</f>
        <v>0</v>
      </c>
      <c r="F14" s="75">
        <f t="shared" si="0"/>
        <v>0</v>
      </c>
      <c r="G14" s="20"/>
      <c r="H14" s="28" t="s">
        <v>231</v>
      </c>
      <c r="I14" s="28" t="s">
        <v>222</v>
      </c>
      <c r="J14" s="28" t="s">
        <v>677</v>
      </c>
      <c r="K14" s="28">
        <v>19</v>
      </c>
      <c r="L14" s="28">
        <v>49.6</v>
      </c>
      <c r="M14" s="32">
        <v>0.38306451612903197</v>
      </c>
    </row>
    <row r="15" spans="1:13" ht="12.75" customHeight="1" x14ac:dyDescent="0.2">
      <c r="A15" s="115" t="str">
        <f>'Scores-LSB'!B57</f>
        <v>Leung</v>
      </c>
      <c r="B15" s="115" t="str">
        <f>'Scores-LSB'!C57</f>
        <v>Tim</v>
      </c>
      <c r="C15" s="115">
        <f>'Scores-LSB'!F57</f>
        <v>553</v>
      </c>
      <c r="D15" s="115">
        <f>VLOOKUP(C15,'High Run Goals'!$A$2:$B$521,2,FALSE)</f>
        <v>26.36</v>
      </c>
      <c r="E15" s="115">
        <f>'Scores-LSB'!K57</f>
        <v>0</v>
      </c>
      <c r="F15" s="75">
        <f t="shared" si="0"/>
        <v>0</v>
      </c>
      <c r="G15" s="20"/>
      <c r="H15" s="28" t="s">
        <v>194</v>
      </c>
      <c r="I15" s="28" t="s">
        <v>195</v>
      </c>
      <c r="J15" s="28" t="s">
        <v>678</v>
      </c>
      <c r="K15" s="28">
        <v>10</v>
      </c>
      <c r="L15" s="28">
        <v>29.36</v>
      </c>
      <c r="M15" s="32">
        <v>0.34059945504087202</v>
      </c>
    </row>
    <row r="16" spans="1:13" ht="12.75" customHeight="1" x14ac:dyDescent="0.2">
      <c r="A16" s="115" t="str">
        <f>'Scores-LSB'!B58</f>
        <v>Weinstin</v>
      </c>
      <c r="B16" s="115" t="str">
        <f>'Scores-LSB'!C58</f>
        <v>Cary</v>
      </c>
      <c r="C16" s="115">
        <f>'Scores-LSB'!F58</f>
        <v>629</v>
      </c>
      <c r="D16" s="115">
        <f>VLOOKUP(C16,'High Run Goals'!$A$2:$B$521,2,FALSE)</f>
        <v>38.96</v>
      </c>
      <c r="E16" s="115">
        <f>'Scores-LSB'!K58</f>
        <v>0</v>
      </c>
      <c r="F16" s="75">
        <f t="shared" si="0"/>
        <v>0</v>
      </c>
      <c r="G16" s="20"/>
      <c r="H16" s="28" t="s">
        <v>236</v>
      </c>
      <c r="I16" s="28" t="s">
        <v>237</v>
      </c>
      <c r="J16" s="28" t="s">
        <v>679</v>
      </c>
      <c r="K16" s="28">
        <v>10</v>
      </c>
      <c r="L16" s="28">
        <v>29.6</v>
      </c>
      <c r="M16" s="32">
        <v>0.337837837837838</v>
      </c>
    </row>
    <row r="17" spans="1:13" ht="12.75" customHeight="1" x14ac:dyDescent="0.2">
      <c r="A17" s="115" t="str">
        <f>'Scores-LSB'!B60</f>
        <v>Staub</v>
      </c>
      <c r="B17" s="115" t="str">
        <f>'Scores-LSB'!C60</f>
        <v>Craig</v>
      </c>
      <c r="C17" s="115">
        <f>'Scores-LSB'!F60</f>
        <v>626</v>
      </c>
      <c r="D17" s="115">
        <f>VLOOKUP(C17,'High Run Goals'!$A$2:$B$521,2,FALSE)</f>
        <v>38.24</v>
      </c>
      <c r="E17" s="115">
        <f>'Scores-LSB'!K60</f>
        <v>11</v>
      </c>
      <c r="F17" s="75">
        <f t="shared" si="0"/>
        <v>0.28765690376569036</v>
      </c>
      <c r="G17" s="20"/>
      <c r="H17" s="28" t="s">
        <v>48</v>
      </c>
      <c r="I17" s="28" t="s">
        <v>49</v>
      </c>
      <c r="J17" s="28" t="s">
        <v>680</v>
      </c>
      <c r="K17" s="28">
        <v>14</v>
      </c>
      <c r="L17" s="28">
        <v>42.32</v>
      </c>
      <c r="M17" s="32">
        <v>0.33081285444234398</v>
      </c>
    </row>
    <row r="18" spans="1:13" ht="12.75" customHeight="1" x14ac:dyDescent="0.2">
      <c r="A18" s="115" t="str">
        <f>'Scores-LSB'!B61</f>
        <v>Semilla</v>
      </c>
      <c r="B18" s="115" t="str">
        <f>'Scores-LSB'!C61</f>
        <v>Adonis</v>
      </c>
      <c r="C18" s="115">
        <f>'Scores-LSB'!F61</f>
        <v>613</v>
      </c>
      <c r="D18" s="115">
        <f>VLOOKUP(C18,'High Run Goals'!$A$2:$B$521,2,FALSE)</f>
        <v>35.119999999999997</v>
      </c>
      <c r="E18" s="115">
        <f>'Scores-LSB'!K61</f>
        <v>0</v>
      </c>
      <c r="F18" s="75">
        <f t="shared" si="0"/>
        <v>0</v>
      </c>
      <c r="G18" s="20"/>
      <c r="H18" s="28" t="s">
        <v>242</v>
      </c>
      <c r="I18" s="28" t="s">
        <v>243</v>
      </c>
      <c r="J18" s="28" t="s">
        <v>681</v>
      </c>
      <c r="K18" s="28">
        <v>15</v>
      </c>
      <c r="L18" s="28">
        <v>46.52</v>
      </c>
      <c r="M18" s="32">
        <v>0.32244196044711998</v>
      </c>
    </row>
    <row r="19" spans="1:13" ht="12.75" customHeight="1" x14ac:dyDescent="0.2">
      <c r="A19" s="115" t="str">
        <f>'Scores-LSB'!B21</f>
        <v>Virdee</v>
      </c>
      <c r="B19" s="115" t="str">
        <f>'Scores-LSB'!C21</f>
        <v>Preet</v>
      </c>
      <c r="C19" s="115">
        <f>'Scores-LSB'!F21</f>
        <v>489</v>
      </c>
      <c r="D19" s="115">
        <f>VLOOKUP(C19,'High Run Goals'!$A$2:$B$521,2,FALSE)</f>
        <v>21.56</v>
      </c>
      <c r="E19" s="115">
        <f>'Scores-LSB'!K21</f>
        <v>0</v>
      </c>
      <c r="F19" s="75">
        <f t="shared" si="0"/>
        <v>0</v>
      </c>
      <c r="G19" s="20"/>
      <c r="H19" s="28" t="s">
        <v>141</v>
      </c>
      <c r="I19" s="28" t="s">
        <v>142</v>
      </c>
      <c r="J19" s="28" t="s">
        <v>682</v>
      </c>
      <c r="K19" s="28">
        <v>11</v>
      </c>
      <c r="L19" s="28">
        <v>38.24</v>
      </c>
      <c r="M19" s="32">
        <v>0.28765690376568998</v>
      </c>
    </row>
    <row r="20" spans="1:13" ht="12.75" customHeight="1" x14ac:dyDescent="0.2">
      <c r="A20" s="115" t="str">
        <f>'Scores-LSB'!B35</f>
        <v>Kee</v>
      </c>
      <c r="B20" s="115" t="str">
        <f>'Scores-LSB'!C35</f>
        <v>Bruce</v>
      </c>
      <c r="C20" s="115">
        <f>'Scores-LSB'!F35</f>
        <v>535</v>
      </c>
      <c r="D20" s="115">
        <f>VLOOKUP(C20,'High Run Goals'!$A$2:$B$521,2,FALSE)</f>
        <v>24.8</v>
      </c>
      <c r="E20" s="115">
        <f>'Scores-LSB'!K35</f>
        <v>0</v>
      </c>
      <c r="F20" s="75">
        <f t="shared" si="0"/>
        <v>0</v>
      </c>
      <c r="G20" s="20"/>
      <c r="H20" s="28" t="s">
        <v>178</v>
      </c>
      <c r="I20" s="28" t="s">
        <v>179</v>
      </c>
      <c r="J20" s="28" t="s">
        <v>683</v>
      </c>
      <c r="K20" s="28">
        <v>5</v>
      </c>
      <c r="L20" s="28">
        <v>21.64</v>
      </c>
      <c r="M20" s="32">
        <v>0.23105360443622899</v>
      </c>
    </row>
    <row r="21" spans="1:13" ht="12.75" customHeight="1" x14ac:dyDescent="0.2">
      <c r="A21" s="115" t="str">
        <f>'Scores-LSB'!B18</f>
        <v>Sarpeshkar</v>
      </c>
      <c r="B21" s="115" t="str">
        <f>'Scores-LSB'!C18</f>
        <v>Balaji</v>
      </c>
      <c r="C21" s="115">
        <f>'Scores-LSB'!F18</f>
        <v>589</v>
      </c>
      <c r="D21" s="115">
        <f>VLOOKUP(C21,'High Run Goals'!$A$2:$B$521,2,FALSE)</f>
        <v>30.68</v>
      </c>
      <c r="E21" s="115">
        <f>'Scores-LSB'!K18</f>
        <v>0</v>
      </c>
      <c r="F21" s="75">
        <f t="shared" si="0"/>
        <v>0</v>
      </c>
      <c r="G21" s="20"/>
      <c r="H21" s="28" t="s">
        <v>121</v>
      </c>
      <c r="I21" s="28" t="s">
        <v>122</v>
      </c>
      <c r="J21" s="28" t="s">
        <v>684</v>
      </c>
      <c r="K21" s="28">
        <v>12</v>
      </c>
      <c r="L21" s="28">
        <v>59.68</v>
      </c>
      <c r="M21" s="32">
        <v>0.20107238605898101</v>
      </c>
    </row>
    <row r="22" spans="1:13" ht="12.75" customHeight="1" x14ac:dyDescent="0.2">
      <c r="A22" s="115" t="str">
        <f>'Scores-LSB'!B8</f>
        <v>Fisher</v>
      </c>
      <c r="B22" s="115" t="str">
        <f>'Scores-LSB'!C8</f>
        <v>Mike</v>
      </c>
      <c r="C22" s="115">
        <f>'Scores-LSB'!F8</f>
        <v>640</v>
      </c>
      <c r="D22" s="115">
        <f>VLOOKUP(C22,'High Run Goals'!$A$2:$B$521,2,FALSE)</f>
        <v>41.6</v>
      </c>
      <c r="E22" s="115">
        <f>'Scores-LSB'!K8</f>
        <v>0</v>
      </c>
      <c r="F22" s="75">
        <f t="shared" si="0"/>
        <v>0</v>
      </c>
      <c r="G22" s="20"/>
      <c r="H22" s="28" t="s">
        <v>36</v>
      </c>
      <c r="I22" s="28" t="s">
        <v>37</v>
      </c>
      <c r="J22" s="28" t="s">
        <v>685</v>
      </c>
      <c r="K22" s="28">
        <v>0</v>
      </c>
      <c r="L22" s="28">
        <v>25.76</v>
      </c>
      <c r="M22" s="32">
        <v>0</v>
      </c>
    </row>
    <row r="23" spans="1:13" ht="12.75" customHeight="1" x14ac:dyDescent="0.2">
      <c r="A23" s="115" t="str">
        <f>'Scores-LSB'!B34</f>
        <v>Sanders</v>
      </c>
      <c r="B23" s="115" t="str">
        <f>'Scores-LSB'!C34</f>
        <v>Michael</v>
      </c>
      <c r="C23" s="115">
        <f>'Scores-LSB'!F34</f>
        <v>570</v>
      </c>
      <c r="D23" s="115">
        <f>VLOOKUP(C23,'High Run Goals'!$A$2:$B$521,2,FALSE)</f>
        <v>28.4</v>
      </c>
      <c r="E23" s="115">
        <f>'Scores-LSB'!K34</f>
        <v>0</v>
      </c>
      <c r="F23" s="75">
        <f t="shared" si="0"/>
        <v>0</v>
      </c>
      <c r="G23" s="20"/>
      <c r="H23" s="28" t="s">
        <v>38</v>
      </c>
      <c r="I23" s="28" t="s">
        <v>39</v>
      </c>
      <c r="J23" s="28" t="s">
        <v>686</v>
      </c>
      <c r="K23" s="28">
        <v>0</v>
      </c>
      <c r="L23" s="28">
        <v>56.32</v>
      </c>
      <c r="M23" s="32">
        <v>0</v>
      </c>
    </row>
    <row r="24" spans="1:13" ht="12.75" customHeight="1" x14ac:dyDescent="0.2">
      <c r="A24" s="115" t="str">
        <f>'Scores-LSB'!B51</f>
        <v>Bunga</v>
      </c>
      <c r="B24" s="115" t="str">
        <f>'Scores-LSB'!C51</f>
        <v>Sid</v>
      </c>
      <c r="C24" s="115">
        <f>'Scores-LSB'!F51</f>
        <v>548</v>
      </c>
      <c r="D24" s="115">
        <f>VLOOKUP(C24,'High Run Goals'!$A$2:$B$521,2,FALSE)</f>
        <v>25.84</v>
      </c>
      <c r="E24" s="115">
        <f>'Scores-LSB'!K51</f>
        <v>0</v>
      </c>
      <c r="F24" s="75">
        <f t="shared" si="0"/>
        <v>0</v>
      </c>
      <c r="G24" s="20"/>
      <c r="H24" s="28" t="s">
        <v>42</v>
      </c>
      <c r="I24" s="28" t="s">
        <v>43</v>
      </c>
      <c r="J24" s="28" t="s">
        <v>687</v>
      </c>
      <c r="K24" s="28">
        <v>0</v>
      </c>
      <c r="L24" s="28">
        <v>55.76</v>
      </c>
      <c r="M24" s="32">
        <v>0</v>
      </c>
    </row>
    <row r="25" spans="1:13" ht="12.75" customHeight="1" x14ac:dyDescent="0.2">
      <c r="A25" s="115" t="str">
        <f>'Scores-LSB'!B66</f>
        <v>Bowen</v>
      </c>
      <c r="B25" s="115" t="str">
        <f>'Scores-LSB'!C66</f>
        <v>Stuart</v>
      </c>
      <c r="C25" s="115">
        <f>'Scores-LSB'!F66</f>
        <v>494</v>
      </c>
      <c r="D25" s="115">
        <f>VLOOKUP(C25,'High Run Goals'!$A$2:$B$521,2,FALSE)</f>
        <v>21.759999999999998</v>
      </c>
      <c r="E25" s="115">
        <f>'Scores-LSB'!K66</f>
        <v>0</v>
      </c>
      <c r="F25" s="75">
        <f t="shared" si="0"/>
        <v>0</v>
      </c>
      <c r="G25" s="20"/>
      <c r="H25" s="28" t="s">
        <v>44</v>
      </c>
      <c r="I25" s="28" t="s">
        <v>45</v>
      </c>
      <c r="J25" s="28" t="s">
        <v>688</v>
      </c>
      <c r="K25" s="28">
        <v>0</v>
      </c>
      <c r="L25" s="28">
        <v>41.6</v>
      </c>
      <c r="M25" s="32">
        <v>0</v>
      </c>
    </row>
    <row r="26" spans="1:13" ht="12.75" customHeight="1" x14ac:dyDescent="0.2">
      <c r="A26" s="115" t="str">
        <f>'Scores-LSB'!B65</f>
        <v>Gonzalez</v>
      </c>
      <c r="B26" s="115" t="str">
        <f>'Scores-LSB'!C65</f>
        <v>Sergio</v>
      </c>
      <c r="C26" s="115">
        <f>'Scores-LSB'!F65</f>
        <v>557</v>
      </c>
      <c r="D26" s="115">
        <f>VLOOKUP(C26,'High Run Goals'!$A$2:$B$521,2,FALSE)</f>
        <v>26.84</v>
      </c>
      <c r="E26" s="115">
        <f>'Scores-LSB'!K65</f>
        <v>0</v>
      </c>
      <c r="F26" s="75">
        <f t="shared" si="0"/>
        <v>0</v>
      </c>
      <c r="G26" s="20"/>
      <c r="H26" s="28" t="s">
        <v>46</v>
      </c>
      <c r="I26" s="28" t="s">
        <v>47</v>
      </c>
      <c r="J26" s="28" t="s">
        <v>689</v>
      </c>
      <c r="K26" s="28">
        <v>0</v>
      </c>
      <c r="L26" s="28">
        <v>43.52</v>
      </c>
      <c r="M26" s="32">
        <v>0</v>
      </c>
    </row>
    <row r="27" spans="1:13" ht="12.75" customHeight="1" x14ac:dyDescent="0.2">
      <c r="A27" s="115" t="str">
        <f>'Scores-LSB'!B67</f>
        <v>Lange</v>
      </c>
      <c r="B27" s="115" t="str">
        <f>'Scores-LSB'!C67</f>
        <v>Rick</v>
      </c>
      <c r="C27" s="115">
        <f>'Scores-LSB'!F67</f>
        <v>563</v>
      </c>
      <c r="D27" s="115">
        <f>VLOOKUP(C27,'High Run Goals'!$A$2:$B$521,2,FALSE)</f>
        <v>27.56</v>
      </c>
      <c r="E27" s="115">
        <f>'Scores-LSB'!K67</f>
        <v>0</v>
      </c>
      <c r="F27" s="75">
        <f t="shared" si="0"/>
        <v>0</v>
      </c>
      <c r="G27" s="20"/>
      <c r="H27" s="28" t="s">
        <v>50</v>
      </c>
      <c r="I27" s="28" t="s">
        <v>51</v>
      </c>
      <c r="J27" s="28" t="s">
        <v>675</v>
      </c>
      <c r="K27" s="28">
        <v>0</v>
      </c>
      <c r="L27" s="28">
        <v>31.76</v>
      </c>
      <c r="M27" s="32">
        <v>0</v>
      </c>
    </row>
    <row r="28" spans="1:13" ht="12.75" customHeight="1" x14ac:dyDescent="0.2">
      <c r="A28" s="115" t="str">
        <f>'Scores-LSB'!B71</f>
        <v>Khan</v>
      </c>
      <c r="B28" s="115" t="str">
        <f>'Scores-LSB'!C71</f>
        <v>Riaz</v>
      </c>
      <c r="C28" s="115">
        <f>'Scores-LSB'!F71</f>
        <v>437</v>
      </c>
      <c r="D28" s="115">
        <f>VLOOKUP(C28,'High Run Goals'!$A$2:$B$521,2,FALSE)</f>
        <v>19.48</v>
      </c>
      <c r="E28" s="115">
        <f>'Scores-LSB'!K71</f>
        <v>0</v>
      </c>
      <c r="F28" s="75">
        <f t="shared" si="0"/>
        <v>0</v>
      </c>
      <c r="G28" s="20"/>
      <c r="H28" s="28" t="s">
        <v>56</v>
      </c>
      <c r="I28" s="28" t="s">
        <v>57</v>
      </c>
      <c r="J28" s="28" t="s">
        <v>690</v>
      </c>
      <c r="K28" s="28">
        <v>0</v>
      </c>
      <c r="L28" s="28">
        <v>92.16</v>
      </c>
      <c r="M28" s="32">
        <v>0</v>
      </c>
    </row>
    <row r="29" spans="1:13" ht="12.75" customHeight="1" x14ac:dyDescent="0.2">
      <c r="A29" s="115" t="str">
        <f>'Scores-LSB'!B27</f>
        <v>Marciano</v>
      </c>
      <c r="B29" s="115" t="str">
        <f>'Scores-LSB'!C27</f>
        <v>Cyndi</v>
      </c>
      <c r="C29" s="115">
        <f>'Scores-LSB'!F27</f>
        <v>456</v>
      </c>
      <c r="D29" s="115">
        <f>VLOOKUP(C29,'High Run Goals'!$A$2:$B$521,2,FALSE)</f>
        <v>20.240000000000002</v>
      </c>
      <c r="E29" s="115">
        <f>'Scores-LSB'!K27</f>
        <v>0</v>
      </c>
      <c r="F29" s="75">
        <f t="shared" si="0"/>
        <v>0</v>
      </c>
      <c r="G29" s="20"/>
      <c r="H29" s="28" t="s">
        <v>58</v>
      </c>
      <c r="I29" s="28" t="s">
        <v>59</v>
      </c>
      <c r="J29" s="28" t="s">
        <v>691</v>
      </c>
      <c r="K29" s="28">
        <v>0</v>
      </c>
      <c r="L29" s="28">
        <v>24.24</v>
      </c>
      <c r="M29" s="32">
        <v>0</v>
      </c>
    </row>
    <row r="30" spans="1:13" ht="12.75" customHeight="1" x14ac:dyDescent="0.2">
      <c r="A30" s="115" t="str">
        <f>'Scores-LSB'!B20</f>
        <v>Forer</v>
      </c>
      <c r="B30" s="115" t="str">
        <f>'Scores-LSB'!C20</f>
        <v>Dave</v>
      </c>
      <c r="C30" s="115">
        <f>'Scores-LSB'!F20</f>
        <v>560</v>
      </c>
      <c r="D30" s="115">
        <f>VLOOKUP(C30,'High Run Goals'!$A$2:$B$521,2,FALSE)</f>
        <v>27.2</v>
      </c>
      <c r="E30" s="115">
        <f>'Scores-LSB'!K20</f>
        <v>0</v>
      </c>
      <c r="F30" s="75">
        <f t="shared" si="0"/>
        <v>0</v>
      </c>
      <c r="G30" s="20"/>
      <c r="H30" s="28" t="s">
        <v>62</v>
      </c>
      <c r="I30" s="28" t="s">
        <v>63</v>
      </c>
      <c r="J30" s="28" t="s">
        <v>692</v>
      </c>
      <c r="K30" s="28">
        <v>0</v>
      </c>
      <c r="L30" s="28">
        <v>58</v>
      </c>
      <c r="M30" s="32">
        <v>0</v>
      </c>
    </row>
    <row r="31" spans="1:13" ht="12.75" customHeight="1" x14ac:dyDescent="0.2">
      <c r="A31" s="115" t="str">
        <f>'Scores-LSB'!B25</f>
        <v>Marianetti</v>
      </c>
      <c r="B31" s="115" t="str">
        <f>'Scores-LSB'!C25</f>
        <v>Noel</v>
      </c>
      <c r="C31" s="115">
        <f>'Scores-LSB'!F25</f>
        <v>606</v>
      </c>
      <c r="D31" s="115">
        <f>VLOOKUP(C31,'High Run Goals'!$A$2:$B$521,2,FALSE)</f>
        <v>33.44</v>
      </c>
      <c r="E31" s="115">
        <f>'Scores-LSB'!K25</f>
        <v>0</v>
      </c>
      <c r="F31" s="75">
        <f t="shared" si="0"/>
        <v>0</v>
      </c>
      <c r="G31" s="20"/>
      <c r="H31" s="28" t="s">
        <v>64</v>
      </c>
      <c r="I31" s="28" t="s">
        <v>65</v>
      </c>
      <c r="J31" s="28" t="s">
        <v>693</v>
      </c>
      <c r="K31" s="28">
        <v>0</v>
      </c>
      <c r="L31" s="28">
        <v>30.68</v>
      </c>
      <c r="M31" s="32">
        <v>0</v>
      </c>
    </row>
    <row r="32" spans="1:13" ht="12.75" customHeight="1" x14ac:dyDescent="0.2">
      <c r="A32" s="115" t="str">
        <f>'Scores-LSB'!B44</f>
        <v>Burdick</v>
      </c>
      <c r="B32" s="115" t="str">
        <f>'Scores-LSB'!C44</f>
        <v>Amy</v>
      </c>
      <c r="C32" s="115">
        <f>'Scores-LSB'!F44</f>
        <v>550</v>
      </c>
      <c r="D32" s="115">
        <f>VLOOKUP(C32,'High Run Goals'!$A$2:$B$521,2,FALSE)</f>
        <v>26</v>
      </c>
      <c r="E32" s="115">
        <f>'Scores-LSB'!K44</f>
        <v>0</v>
      </c>
      <c r="F32" s="75">
        <f t="shared" si="0"/>
        <v>0</v>
      </c>
      <c r="G32" s="20"/>
      <c r="H32" s="28" t="s">
        <v>66</v>
      </c>
      <c r="I32" s="28" t="s">
        <v>67</v>
      </c>
      <c r="J32" s="28" t="s">
        <v>694</v>
      </c>
      <c r="K32" s="28">
        <v>0</v>
      </c>
      <c r="L32" s="28">
        <v>37.04</v>
      </c>
      <c r="M32" s="32">
        <v>0</v>
      </c>
    </row>
    <row r="33" spans="1:13" ht="12.75" customHeight="1" x14ac:dyDescent="0.2">
      <c r="A33" s="115" t="str">
        <f>'Scores-LSB'!B69</f>
        <v>Birthelmer</v>
      </c>
      <c r="B33" s="115" t="str">
        <f>'Scores-LSB'!C69</f>
        <v>Marcel</v>
      </c>
      <c r="C33" s="115">
        <f>'Scores-LSB'!F69</f>
        <v>534</v>
      </c>
      <c r="D33" s="115">
        <f>VLOOKUP(C33,'High Run Goals'!$A$2:$B$521,2,FALSE)</f>
        <v>24.72</v>
      </c>
      <c r="E33" s="115">
        <f>'Scores-LSB'!K69</f>
        <v>0</v>
      </c>
      <c r="F33" s="75">
        <f t="shared" ref="F33:F64" si="1">E33/D33</f>
        <v>0</v>
      </c>
      <c r="G33" s="20"/>
      <c r="H33" s="28" t="s">
        <v>68</v>
      </c>
      <c r="I33" s="28" t="s">
        <v>69</v>
      </c>
      <c r="J33" s="28" t="s">
        <v>695</v>
      </c>
      <c r="K33" s="28">
        <v>0</v>
      </c>
      <c r="L33" s="28">
        <v>27.2</v>
      </c>
      <c r="M33" s="32">
        <v>0</v>
      </c>
    </row>
    <row r="34" spans="1:13" ht="12.75" customHeight="1" x14ac:dyDescent="0.2">
      <c r="A34" s="115" t="str">
        <f>'Scores-LSB'!B55</f>
        <v>Matsumoto</v>
      </c>
      <c r="B34" s="115" t="str">
        <f>'Scores-LSB'!C55</f>
        <v>Jane</v>
      </c>
      <c r="C34" s="115">
        <f>'Scores-LSB'!F55</f>
        <v>485</v>
      </c>
      <c r="D34" s="115">
        <f>VLOOKUP(C34,'High Run Goals'!$A$2:$B$521,2,FALSE)</f>
        <v>21.4</v>
      </c>
      <c r="E34" s="115">
        <f>'Scores-LSB'!K55</f>
        <v>0</v>
      </c>
      <c r="F34" s="75">
        <f t="shared" si="1"/>
        <v>0</v>
      </c>
      <c r="G34" s="20"/>
      <c r="H34" s="28" t="s">
        <v>70</v>
      </c>
      <c r="I34" s="28" t="s">
        <v>71</v>
      </c>
      <c r="J34" s="28" t="s">
        <v>696</v>
      </c>
      <c r="K34" s="28">
        <v>0</v>
      </c>
      <c r="L34" s="28">
        <v>21.56</v>
      </c>
      <c r="M34" s="32">
        <v>0</v>
      </c>
    </row>
    <row r="35" spans="1:13" ht="12.75" customHeight="1" x14ac:dyDescent="0.2">
      <c r="A35" s="115" t="str">
        <f>'Scores-LSB'!B15</f>
        <v>Peterson</v>
      </c>
      <c r="B35" s="115" t="str">
        <f>'Scores-LSB'!C15</f>
        <v>Boyd</v>
      </c>
      <c r="C35" s="115">
        <f>'Scores-LSB'!F15</f>
        <v>528</v>
      </c>
      <c r="D35" s="115">
        <f>VLOOKUP(C35,'High Run Goals'!$A$2:$B$521,2,FALSE)</f>
        <v>24.240000000000002</v>
      </c>
      <c r="E35" s="115">
        <f>'Scores-LSB'!K15</f>
        <v>0</v>
      </c>
      <c r="F35" s="75">
        <f t="shared" si="1"/>
        <v>0</v>
      </c>
      <c r="G35" s="20"/>
      <c r="H35" s="28" t="s">
        <v>72</v>
      </c>
      <c r="I35" s="28" t="s">
        <v>73</v>
      </c>
      <c r="J35" s="28" t="s">
        <v>688</v>
      </c>
      <c r="K35" s="28">
        <v>0</v>
      </c>
      <c r="L35" s="28">
        <v>41.6</v>
      </c>
      <c r="M35" s="32">
        <v>0</v>
      </c>
    </row>
    <row r="36" spans="1:13" ht="12.75" customHeight="1" x14ac:dyDescent="0.2">
      <c r="A36" s="115" t="str">
        <f>'Scores-LSB'!B9</f>
        <v>Ostrov</v>
      </c>
      <c r="B36" s="115" t="str">
        <f>'Scores-LSB'!C9</f>
        <v>Steve</v>
      </c>
      <c r="C36" s="115">
        <f>'Scores-LSB'!F9</f>
        <v>648</v>
      </c>
      <c r="D36" s="115">
        <f>VLOOKUP(C36,'High Run Goals'!$A$2:$B$521,2,FALSE)</f>
        <v>43.519999999999996</v>
      </c>
      <c r="E36" s="115">
        <f>'Scores-LSB'!K9</f>
        <v>0</v>
      </c>
      <c r="F36" s="75">
        <f t="shared" si="1"/>
        <v>0</v>
      </c>
      <c r="G36" s="20"/>
      <c r="H36" s="28" t="s">
        <v>74</v>
      </c>
      <c r="I36" s="28" t="s">
        <v>69</v>
      </c>
      <c r="J36" s="28" t="s">
        <v>697</v>
      </c>
      <c r="K36" s="28">
        <v>0</v>
      </c>
      <c r="L36" s="28">
        <v>22.24</v>
      </c>
      <c r="M36" s="32">
        <v>0</v>
      </c>
    </row>
    <row r="37" spans="1:13" x14ac:dyDescent="0.2">
      <c r="A37" s="115" t="str">
        <f>'Scores-LSB'!B46</f>
        <v>Narayanan</v>
      </c>
      <c r="B37" s="115" t="str">
        <f>'Scores-LSB'!C46</f>
        <v>Dileepan</v>
      </c>
      <c r="C37" s="115">
        <f>'Scores-LSB'!F46</f>
        <v>579</v>
      </c>
      <c r="D37" s="115">
        <f>VLOOKUP(C37,'High Run Goals'!$A$2:$B$521,2,FALSE)</f>
        <v>29.48</v>
      </c>
      <c r="E37" s="115">
        <f>'Scores-LSB'!K46</f>
        <v>0</v>
      </c>
      <c r="F37" s="75">
        <f t="shared" si="1"/>
        <v>0</v>
      </c>
      <c r="G37" s="20"/>
      <c r="H37" s="28" t="s">
        <v>75</v>
      </c>
      <c r="I37" s="28" t="s">
        <v>76</v>
      </c>
      <c r="J37" s="28" t="s">
        <v>666</v>
      </c>
      <c r="K37" s="28">
        <v>0</v>
      </c>
      <c r="L37" s="28">
        <v>24.64</v>
      </c>
      <c r="M37" s="32">
        <v>0</v>
      </c>
    </row>
    <row r="38" spans="1:13" x14ac:dyDescent="0.2">
      <c r="A38" s="115" t="str">
        <f>'Scores-LSB'!B26</f>
        <v>Kraljevic</v>
      </c>
      <c r="B38" s="115" t="str">
        <f>'Scores-LSB'!C26</f>
        <v>Tom</v>
      </c>
      <c r="C38" s="115">
        <f>'Scores-LSB'!F26</f>
        <v>553</v>
      </c>
      <c r="D38" s="115">
        <f>VLOOKUP(C38,'High Run Goals'!$A$2:$B$521,2,FALSE)</f>
        <v>26.36</v>
      </c>
      <c r="E38" s="115">
        <f>'Scores-LSB'!K26</f>
        <v>0</v>
      </c>
      <c r="F38" s="75">
        <f t="shared" si="1"/>
        <v>0</v>
      </c>
      <c r="G38" s="20"/>
      <c r="H38" s="28" t="s">
        <v>77</v>
      </c>
      <c r="I38" s="28" t="s">
        <v>78</v>
      </c>
      <c r="J38" s="28" t="s">
        <v>698</v>
      </c>
      <c r="K38" s="28">
        <v>0</v>
      </c>
      <c r="L38" s="28">
        <v>33.44</v>
      </c>
      <c r="M38" s="32">
        <v>0</v>
      </c>
    </row>
    <row r="39" spans="1:13" x14ac:dyDescent="0.2">
      <c r="A39" s="115" t="str">
        <f>'Scores-LSB'!B59</f>
        <v>Davis</v>
      </c>
      <c r="B39" s="115" t="str">
        <f>'Scores-LSB'!C59</f>
        <v>Earl</v>
      </c>
      <c r="C39" s="115">
        <f>'Scores-LSB'!F59</f>
        <v>496</v>
      </c>
      <c r="D39" s="115">
        <f>VLOOKUP(C39,'High Run Goals'!$A$2:$B$521,2,FALSE)</f>
        <v>21.84</v>
      </c>
      <c r="E39" s="115">
        <f>'Scores-LSB'!K59</f>
        <v>0</v>
      </c>
      <c r="F39" s="75">
        <f t="shared" si="1"/>
        <v>0</v>
      </c>
      <c r="G39" s="20"/>
      <c r="H39" s="28" t="s">
        <v>79</v>
      </c>
      <c r="I39" s="28" t="s">
        <v>80</v>
      </c>
      <c r="J39" s="28" t="s">
        <v>699</v>
      </c>
      <c r="K39" s="28">
        <v>0</v>
      </c>
      <c r="L39" s="28">
        <v>26.36</v>
      </c>
      <c r="M39" s="32">
        <v>0</v>
      </c>
    </row>
    <row r="40" spans="1:13" x14ac:dyDescent="0.2">
      <c r="A40" s="115" t="str">
        <f>'Scores-LSB'!B53</f>
        <v>Johnson</v>
      </c>
      <c r="B40" s="115" t="str">
        <f>'Scores-LSB'!C53</f>
        <v>John</v>
      </c>
      <c r="C40" s="115">
        <f>'Scores-LSB'!F53</f>
        <v>678</v>
      </c>
      <c r="D40" s="115">
        <f>VLOOKUP(C40,'High Run Goals'!$A$2:$B$521,2,FALSE)</f>
        <v>51.84</v>
      </c>
      <c r="E40" s="115">
        <f>'Scores-LSB'!K53</f>
        <v>0</v>
      </c>
      <c r="F40" s="75">
        <f t="shared" si="1"/>
        <v>0</v>
      </c>
      <c r="G40" s="20"/>
      <c r="H40" s="28" t="s">
        <v>81</v>
      </c>
      <c r="I40" s="28" t="s">
        <v>82</v>
      </c>
      <c r="J40" s="28" t="s">
        <v>700</v>
      </c>
      <c r="K40" s="28">
        <v>0</v>
      </c>
      <c r="L40" s="28">
        <v>20.239999999999998</v>
      </c>
      <c r="M40" s="32">
        <v>0</v>
      </c>
    </row>
    <row r="41" spans="1:13" x14ac:dyDescent="0.2">
      <c r="A41" s="115" t="str">
        <f>'Scores-LSB'!B4</f>
        <v>Sharma</v>
      </c>
      <c r="B41" s="115" t="str">
        <f>'Scores-LSB'!C4</f>
        <v>Anuraag</v>
      </c>
      <c r="C41" s="115">
        <f>'Scores-LSB'!F4</f>
        <v>547</v>
      </c>
      <c r="D41" s="115">
        <f>VLOOKUP(C41,'High Run Goals'!$A$2:$B$521,2,FALSE)</f>
        <v>25.759999999999998</v>
      </c>
      <c r="E41" s="115">
        <f>'Scores-LSB'!K4</f>
        <v>0</v>
      </c>
      <c r="F41" s="75">
        <f t="shared" si="1"/>
        <v>0</v>
      </c>
      <c r="G41" s="20"/>
      <c r="H41" s="28" t="s">
        <v>83</v>
      </c>
      <c r="I41" s="28" t="s">
        <v>84</v>
      </c>
      <c r="J41" s="28" t="s">
        <v>701</v>
      </c>
      <c r="K41" s="28">
        <v>0</v>
      </c>
      <c r="L41" s="28">
        <v>39.92</v>
      </c>
      <c r="M41" s="32">
        <v>0</v>
      </c>
    </row>
    <row r="42" spans="1:13" x14ac:dyDescent="0.2">
      <c r="A42" s="115" t="str">
        <f>'Scores-LSB'!B12</f>
        <v>Jayakumar</v>
      </c>
      <c r="B42" s="115" t="str">
        <f>'Scores-LSB'!C12</f>
        <v>Nandu</v>
      </c>
      <c r="C42" s="115">
        <f>'Scores-LSB'!F12</f>
        <v>598</v>
      </c>
      <c r="D42" s="115">
        <f>VLOOKUP(C42,'High Run Goals'!$A$2:$B$521,2,FALSE)</f>
        <v>31.759999999999998</v>
      </c>
      <c r="E42" s="115">
        <f>'Scores-LSB'!K12</f>
        <v>13</v>
      </c>
      <c r="F42" s="75">
        <f t="shared" si="1"/>
        <v>0.40931989924433254</v>
      </c>
      <c r="G42" s="20"/>
      <c r="H42" s="28" t="s">
        <v>85</v>
      </c>
      <c r="I42" s="28" t="s">
        <v>47</v>
      </c>
      <c r="J42" s="28" t="s">
        <v>702</v>
      </c>
      <c r="K42" s="28">
        <v>0</v>
      </c>
      <c r="L42" s="28">
        <v>39.200000000000003</v>
      </c>
      <c r="M42" s="32">
        <v>0</v>
      </c>
    </row>
    <row r="43" spans="1:13" x14ac:dyDescent="0.2">
      <c r="A43" s="115" t="str">
        <f>'Scores-LSB'!B52</f>
        <v>Bachoo</v>
      </c>
      <c r="B43" s="115" t="str">
        <f>'Scores-LSB'!C52</f>
        <v>Beverly</v>
      </c>
      <c r="C43" s="115">
        <f>'Scores-LSB'!F52</f>
        <v>510</v>
      </c>
      <c r="D43" s="115">
        <f>VLOOKUP(C43,'High Run Goals'!$A$2:$B$521,2,FALSE)</f>
        <v>22.8</v>
      </c>
      <c r="E43" s="115">
        <f>'Scores-LSB'!K52</f>
        <v>0</v>
      </c>
      <c r="F43" s="75">
        <f t="shared" si="1"/>
        <v>0</v>
      </c>
      <c r="G43" s="20"/>
      <c r="H43" s="28" t="s">
        <v>86</v>
      </c>
      <c r="I43" s="28" t="s">
        <v>87</v>
      </c>
      <c r="J43" s="28" t="s">
        <v>703</v>
      </c>
      <c r="K43" s="28">
        <v>0</v>
      </c>
      <c r="L43" s="28">
        <v>37.520000000000003</v>
      </c>
      <c r="M43" s="32">
        <v>0</v>
      </c>
    </row>
    <row r="44" spans="1:13" x14ac:dyDescent="0.2">
      <c r="A44" s="115" t="str">
        <f>'Scores-LSB'!B54</f>
        <v>Hagen</v>
      </c>
      <c r="B44" s="115" t="str">
        <f>'Scores-LSB'!C54</f>
        <v>Bob</v>
      </c>
      <c r="C44" s="115">
        <f>'Scores-LSB'!F54</f>
        <v>665</v>
      </c>
      <c r="D44" s="115">
        <f>VLOOKUP(C44,'High Run Goals'!$A$2:$B$521,2,FALSE)</f>
        <v>48.2</v>
      </c>
      <c r="E44" s="115">
        <f>'Scores-LSB'!K54</f>
        <v>0</v>
      </c>
      <c r="F44" s="75">
        <f t="shared" si="1"/>
        <v>0</v>
      </c>
      <c r="G44" s="20"/>
      <c r="H44" s="28" t="s">
        <v>88</v>
      </c>
      <c r="I44" s="28" t="s">
        <v>89</v>
      </c>
      <c r="J44" s="28" t="s">
        <v>704</v>
      </c>
      <c r="K44" s="28">
        <v>0</v>
      </c>
      <c r="L44" s="28">
        <v>26.84</v>
      </c>
      <c r="M44" s="32">
        <v>0</v>
      </c>
    </row>
    <row r="45" spans="1:13" x14ac:dyDescent="0.2">
      <c r="A45" s="115" t="str">
        <f>'Scores-LSB'!B68</f>
        <v>Nabi</v>
      </c>
      <c r="B45" s="115" t="str">
        <f>'Scores-LSB'!C68</f>
        <v>Abdul</v>
      </c>
      <c r="C45" s="115">
        <f>'Scores-LSB'!F68</f>
        <v>550</v>
      </c>
      <c r="D45" s="115">
        <f>VLOOKUP(C45,'High Run Goals'!$A$2:$B$521,2,FALSE)</f>
        <v>26</v>
      </c>
      <c r="E45" s="115">
        <f>'Scores-LSB'!K68</f>
        <v>0</v>
      </c>
      <c r="F45" s="75">
        <f t="shared" si="1"/>
        <v>0</v>
      </c>
      <c r="G45" s="20"/>
      <c r="H45" s="28" t="s">
        <v>90</v>
      </c>
      <c r="I45" s="28" t="s">
        <v>91</v>
      </c>
      <c r="J45" s="28" t="s">
        <v>705</v>
      </c>
      <c r="K45" s="28">
        <v>0</v>
      </c>
      <c r="L45" s="28">
        <v>23.36</v>
      </c>
      <c r="M45" s="32">
        <v>0</v>
      </c>
    </row>
    <row r="46" spans="1:13" x14ac:dyDescent="0.2">
      <c r="A46" s="115" t="str">
        <f>'Scores-LSB'!B63</f>
        <v>Baboo</v>
      </c>
      <c r="B46" s="115" t="str">
        <f>'Scores-LSB'!C63</f>
        <v>Divij</v>
      </c>
      <c r="C46" s="115">
        <f>'Scores-LSB'!F63</f>
        <v>685</v>
      </c>
      <c r="D46" s="115">
        <f>VLOOKUP(C46,'High Run Goals'!$A$2:$B$521,2,FALSE)</f>
        <v>53.8</v>
      </c>
      <c r="E46" s="115">
        <f>'Scores-LSB'!K63</f>
        <v>0</v>
      </c>
      <c r="F46" s="75">
        <f t="shared" si="1"/>
        <v>0</v>
      </c>
      <c r="G46" s="20"/>
      <c r="H46" s="28" t="s">
        <v>92</v>
      </c>
      <c r="I46" s="28" t="s">
        <v>93</v>
      </c>
      <c r="J46" s="28" t="s">
        <v>706</v>
      </c>
      <c r="K46" s="28">
        <v>0</v>
      </c>
      <c r="L46" s="28">
        <v>31.52</v>
      </c>
      <c r="M46" s="32">
        <v>0</v>
      </c>
    </row>
    <row r="47" spans="1:13" x14ac:dyDescent="0.2">
      <c r="A47" s="115" t="str">
        <f>'Scores-LSB'!B31</f>
        <v>Wu</v>
      </c>
      <c r="B47" s="115" t="str">
        <f>'Scores-LSB'!C31</f>
        <v>Jonathan</v>
      </c>
      <c r="C47" s="115">
        <f>'Scores-LSB'!F31</f>
        <v>557</v>
      </c>
      <c r="D47" s="115">
        <f>VLOOKUP(C47,'High Run Goals'!$A$2:$B$521,2,FALSE)</f>
        <v>26.84</v>
      </c>
      <c r="E47" s="115">
        <f>'Scores-LSB'!K31</f>
        <v>0</v>
      </c>
      <c r="F47" s="75">
        <f t="shared" si="1"/>
        <v>0</v>
      </c>
      <c r="G47" s="20"/>
      <c r="H47" s="28" t="s">
        <v>94</v>
      </c>
      <c r="I47" s="28" t="s">
        <v>43</v>
      </c>
      <c r="J47" s="28" t="s">
        <v>707</v>
      </c>
      <c r="K47" s="28">
        <v>0</v>
      </c>
      <c r="L47" s="28">
        <v>28.4</v>
      </c>
      <c r="M47" s="32">
        <v>0</v>
      </c>
    </row>
    <row r="48" spans="1:13" x14ac:dyDescent="0.2">
      <c r="A48" s="115" t="str">
        <f>'Scores-LSB'!B72</f>
        <v>Mosburg</v>
      </c>
      <c r="B48" s="115" t="str">
        <f>'Scores-LSB'!C72</f>
        <v>Jim</v>
      </c>
      <c r="C48" s="115">
        <f>'Scores-LSB'!F72</f>
        <v>539</v>
      </c>
      <c r="D48" s="115">
        <f>VLOOKUP(C48,'High Run Goals'!$A$2:$B$521,2,FALSE)</f>
        <v>25.12</v>
      </c>
      <c r="E48" s="115">
        <f>'Scores-LSB'!K72</f>
        <v>0</v>
      </c>
      <c r="F48" s="75">
        <f t="shared" si="1"/>
        <v>0</v>
      </c>
      <c r="G48" s="20"/>
      <c r="H48" s="28" t="s">
        <v>95</v>
      </c>
      <c r="I48" s="28" t="s">
        <v>96</v>
      </c>
      <c r="J48" s="28" t="s">
        <v>708</v>
      </c>
      <c r="K48" s="28">
        <v>0</v>
      </c>
      <c r="L48" s="28">
        <v>24.8</v>
      </c>
      <c r="M48" s="32">
        <v>0</v>
      </c>
    </row>
    <row r="49" spans="1:13" x14ac:dyDescent="0.2">
      <c r="A49" s="115" t="str">
        <f>'Scores-LSB'!B16</f>
        <v>Zimmerman</v>
      </c>
      <c r="B49" s="115" t="str">
        <f>'Scores-LSB'!C16</f>
        <v>Noah</v>
      </c>
      <c r="C49" s="115">
        <f>'Scores-LSB'!F16</f>
        <v>565</v>
      </c>
      <c r="D49" s="115">
        <f>VLOOKUP(C49,'High Run Goals'!$A$2:$B$521,2,FALSE)</f>
        <v>27.8</v>
      </c>
      <c r="E49" s="115">
        <f>'Scores-LSB'!K16</f>
        <v>11</v>
      </c>
      <c r="F49" s="75">
        <f t="shared" si="1"/>
        <v>0.39568345323741005</v>
      </c>
      <c r="G49" s="20"/>
      <c r="H49" s="28" t="s">
        <v>97</v>
      </c>
      <c r="I49" s="28" t="s">
        <v>98</v>
      </c>
      <c r="J49" s="28" t="s">
        <v>709</v>
      </c>
      <c r="K49" s="28">
        <v>0</v>
      </c>
      <c r="L49" s="28">
        <v>19.079999999999998</v>
      </c>
      <c r="M49" s="32">
        <v>0</v>
      </c>
    </row>
    <row r="50" spans="1:13" x14ac:dyDescent="0.2">
      <c r="A50" s="115" t="str">
        <f>'Scores-LSB'!B41</f>
        <v>Godwin</v>
      </c>
      <c r="B50" s="115" t="str">
        <f>'Scores-LSB'!C41</f>
        <v>Steven</v>
      </c>
      <c r="C50" s="115">
        <f>'Scores-LSB'!F41</f>
        <v>598</v>
      </c>
      <c r="D50" s="115">
        <f>VLOOKUP(C50,'High Run Goals'!$A$2:$B$521,2,FALSE)</f>
        <v>31.759999999999998</v>
      </c>
      <c r="E50" s="115">
        <f>'Scores-LSB'!K41</f>
        <v>0</v>
      </c>
      <c r="F50" s="75">
        <f t="shared" si="1"/>
        <v>0</v>
      </c>
      <c r="G50" s="20"/>
      <c r="H50" s="28" t="s">
        <v>99</v>
      </c>
      <c r="I50" s="28" t="s">
        <v>100</v>
      </c>
      <c r="J50" s="28" t="s">
        <v>710</v>
      </c>
      <c r="K50" s="28">
        <v>0</v>
      </c>
      <c r="L50" s="28">
        <v>25.28</v>
      </c>
      <c r="M50" s="32">
        <v>0</v>
      </c>
    </row>
    <row r="51" spans="1:13" x14ac:dyDescent="0.2">
      <c r="A51" s="115" t="str">
        <f>'Scores-LSB'!B17</f>
        <v>Hughey</v>
      </c>
      <c r="B51" s="115" t="str">
        <f>'Scores-LSB'!C17</f>
        <v>Nick</v>
      </c>
      <c r="C51" s="115">
        <f>'Scores-LSB'!F17</f>
        <v>700</v>
      </c>
      <c r="D51" s="115">
        <f>VLOOKUP(C51,'High Run Goals'!$A$2:$B$521,2,FALSE)</f>
        <v>58</v>
      </c>
      <c r="E51" s="115">
        <f>'Scores-LSB'!K17</f>
        <v>0</v>
      </c>
      <c r="F51" s="75">
        <f t="shared" si="1"/>
        <v>0</v>
      </c>
      <c r="G51" s="20"/>
      <c r="H51" s="28" t="s">
        <v>101</v>
      </c>
      <c r="I51" s="28" t="s">
        <v>102</v>
      </c>
      <c r="J51" s="28" t="s">
        <v>711</v>
      </c>
      <c r="K51" s="28">
        <v>0</v>
      </c>
      <c r="L51" s="28">
        <v>36.08</v>
      </c>
      <c r="M51" s="32">
        <v>0</v>
      </c>
    </row>
    <row r="52" spans="1:13" x14ac:dyDescent="0.2">
      <c r="A52" s="115" t="str">
        <f>'Scores-LSB'!B64</f>
        <v>Kumar</v>
      </c>
      <c r="B52" s="115" t="str">
        <f>'Scores-LSB'!C64</f>
        <v>Praveen</v>
      </c>
      <c r="C52" s="115">
        <f>'Scores-LSB'!F64</f>
        <v>531</v>
      </c>
      <c r="D52" s="115">
        <f>VLOOKUP(C52,'High Run Goals'!$A$2:$B$521,2,FALSE)</f>
        <v>24.48</v>
      </c>
      <c r="E52" s="115">
        <f>'Scores-LSB'!K64</f>
        <v>0</v>
      </c>
      <c r="F52" s="75">
        <f t="shared" si="1"/>
        <v>0</v>
      </c>
      <c r="G52" s="20"/>
      <c r="H52" s="28" t="s">
        <v>103</v>
      </c>
      <c r="I52" s="28" t="s">
        <v>104</v>
      </c>
      <c r="J52" s="28" t="s">
        <v>712</v>
      </c>
      <c r="K52" s="28">
        <v>0</v>
      </c>
      <c r="L52" s="28">
        <v>25.68</v>
      </c>
      <c r="M52" s="32">
        <v>0</v>
      </c>
    </row>
    <row r="53" spans="1:13" x14ac:dyDescent="0.2">
      <c r="A53" s="115" t="str">
        <f>'Scores-LSB'!B29</f>
        <v>Smith</v>
      </c>
      <c r="B53" s="115" t="str">
        <f>'Scores-LSB'!C29</f>
        <v>Steve</v>
      </c>
      <c r="C53" s="115">
        <f>'Scores-LSB'!F29</f>
        <v>630</v>
      </c>
      <c r="D53" s="115">
        <f>VLOOKUP(C53,'High Run Goals'!$A$2:$B$521,2,FALSE)</f>
        <v>39.200000000000003</v>
      </c>
      <c r="E53" s="115">
        <f>'Scores-LSB'!K29</f>
        <v>0</v>
      </c>
      <c r="F53" s="75">
        <f t="shared" si="1"/>
        <v>0</v>
      </c>
      <c r="G53" s="20"/>
      <c r="H53" s="28" t="s">
        <v>105</v>
      </c>
      <c r="I53" s="28" t="s">
        <v>106</v>
      </c>
      <c r="J53" s="28" t="s">
        <v>713</v>
      </c>
      <c r="K53" s="28">
        <v>0</v>
      </c>
      <c r="L53" s="28">
        <v>24.16</v>
      </c>
      <c r="M53" s="32">
        <v>0</v>
      </c>
    </row>
    <row r="54" spans="1:13" x14ac:dyDescent="0.2">
      <c r="A54" s="115" t="str">
        <f>'Scores-LSB'!B37</f>
        <v>Fraguglia</v>
      </c>
      <c r="B54" s="115" t="str">
        <f>'Scores-LSB'!C37</f>
        <v>David</v>
      </c>
      <c r="C54" s="115">
        <f>'Scores-LSB'!F37</f>
        <v>541</v>
      </c>
      <c r="D54" s="115">
        <f>VLOOKUP(C54,'High Run Goals'!$A$2:$B$521,2,FALSE)</f>
        <v>25.28</v>
      </c>
      <c r="E54" s="115">
        <f>'Scores-LSB'!K37</f>
        <v>0</v>
      </c>
      <c r="F54" s="75">
        <f t="shared" si="1"/>
        <v>0</v>
      </c>
      <c r="G54" s="20"/>
      <c r="H54" s="28" t="s">
        <v>107</v>
      </c>
      <c r="I54" s="28" t="s">
        <v>108</v>
      </c>
      <c r="J54" s="28" t="s">
        <v>675</v>
      </c>
      <c r="K54" s="28">
        <v>0</v>
      </c>
      <c r="L54" s="28">
        <v>31.76</v>
      </c>
      <c r="M54" s="32">
        <v>0</v>
      </c>
    </row>
    <row r="55" spans="1:13" x14ac:dyDescent="0.2">
      <c r="A55" s="115" t="str">
        <f>'Scores-LSB'!B14</f>
        <v>Harada</v>
      </c>
      <c r="B55" s="115" t="str">
        <f>'Scores-LSB'!C14</f>
        <v>Eric</v>
      </c>
      <c r="C55" s="115">
        <f>'Scores-LSB'!F14</f>
        <v>761</v>
      </c>
      <c r="D55" s="115">
        <f>VLOOKUP(C55,'High Run Goals'!$A$2:$B$521,2,FALSE)</f>
        <v>92.16</v>
      </c>
      <c r="E55" s="115">
        <f>'Scores-LSB'!K14</f>
        <v>0</v>
      </c>
      <c r="F55" s="75">
        <f t="shared" si="1"/>
        <v>0</v>
      </c>
      <c r="G55" s="20"/>
      <c r="H55" s="28" t="s">
        <v>110</v>
      </c>
      <c r="I55" s="28" t="s">
        <v>63</v>
      </c>
      <c r="J55" s="28" t="s">
        <v>714</v>
      </c>
      <c r="K55" s="28">
        <v>0</v>
      </c>
      <c r="L55" s="28">
        <v>26.48</v>
      </c>
      <c r="M55" s="32">
        <v>0</v>
      </c>
    </row>
    <row r="56" spans="1:13" x14ac:dyDescent="0.2">
      <c r="A56" s="115" t="str">
        <f>'Scores-LSB'!B70</f>
        <v>Hodgson</v>
      </c>
      <c r="B56" s="115" t="str">
        <f>'Scores-LSB'!C70</f>
        <v>Simon</v>
      </c>
      <c r="C56" s="115">
        <f>'Scores-LSB'!F70</f>
        <v>578</v>
      </c>
      <c r="D56" s="115">
        <f>VLOOKUP(C56,'High Run Goals'!$A$2:$B$521,2,FALSE)</f>
        <v>29.36</v>
      </c>
      <c r="E56" s="115">
        <f>'Scores-LSB'!K70</f>
        <v>0</v>
      </c>
      <c r="F56" s="75">
        <f t="shared" si="1"/>
        <v>0</v>
      </c>
      <c r="G56" s="20"/>
      <c r="H56" s="28" t="s">
        <v>111</v>
      </c>
      <c r="I56" s="28" t="s">
        <v>112</v>
      </c>
      <c r="J56" s="28" t="s">
        <v>715</v>
      </c>
      <c r="K56" s="28">
        <v>0</v>
      </c>
      <c r="L56" s="28">
        <v>26</v>
      </c>
      <c r="M56" s="32">
        <v>0</v>
      </c>
    </row>
    <row r="57" spans="1:13" x14ac:dyDescent="0.2">
      <c r="A57" s="115" t="str">
        <f>'Scores-LSB'!B11</f>
        <v>Goodrich</v>
      </c>
      <c r="B57" s="115" t="str">
        <f>'Scores-LSB'!C11</f>
        <v>Calvin</v>
      </c>
      <c r="C57" s="115">
        <f>'Scores-LSB'!F11</f>
        <v>598</v>
      </c>
      <c r="D57" s="115">
        <f>VLOOKUP(C57,'High Run Goals'!$A$2:$B$521,2,FALSE)</f>
        <v>31.759999999999998</v>
      </c>
      <c r="E57" s="115">
        <f>'Scores-LSB'!K11</f>
        <v>0</v>
      </c>
      <c r="F57" s="75">
        <f t="shared" si="1"/>
        <v>0</v>
      </c>
      <c r="G57" s="20"/>
      <c r="H57" s="28" t="s">
        <v>113</v>
      </c>
      <c r="I57" s="28" t="s">
        <v>114</v>
      </c>
      <c r="J57" s="28" t="s">
        <v>694</v>
      </c>
      <c r="K57" s="28">
        <v>0</v>
      </c>
      <c r="L57" s="28">
        <v>37.04</v>
      </c>
      <c r="M57" s="32">
        <v>0</v>
      </c>
    </row>
    <row r="58" spans="1:13" x14ac:dyDescent="0.2">
      <c r="A58" s="115" t="str">
        <f>'Scores-LSB'!B33</f>
        <v>Dorfman</v>
      </c>
      <c r="B58" s="115" t="str">
        <f>'Scores-LSB'!C33</f>
        <v>Howard</v>
      </c>
      <c r="C58" s="115">
        <f>'Scores-LSB'!F33</f>
        <v>596</v>
      </c>
      <c r="D58" s="115">
        <f>VLOOKUP(C58,'High Run Goals'!$A$2:$B$521,2,FALSE)</f>
        <v>31.52</v>
      </c>
      <c r="E58" s="115">
        <f>'Scores-LSB'!K33</f>
        <v>0</v>
      </c>
      <c r="F58" s="75">
        <f t="shared" si="1"/>
        <v>0</v>
      </c>
      <c r="G58" s="20"/>
      <c r="H58" s="28" t="s">
        <v>115</v>
      </c>
      <c r="I58" s="28" t="s">
        <v>116</v>
      </c>
      <c r="J58" s="28" t="s">
        <v>716</v>
      </c>
      <c r="K58" s="28">
        <v>0</v>
      </c>
      <c r="L58" s="28">
        <v>29.48</v>
      </c>
      <c r="M58" s="32">
        <v>0</v>
      </c>
    </row>
    <row r="59" spans="1:13" x14ac:dyDescent="0.2">
      <c r="A59" s="115" t="str">
        <f>'Scores-LSB'!B62</f>
        <v>Brunemeier</v>
      </c>
      <c r="B59" s="115" t="str">
        <f>'Scores-LSB'!C62</f>
        <v>John</v>
      </c>
      <c r="C59" s="115">
        <f>'Scores-LSB'!F62</f>
        <v>528</v>
      </c>
      <c r="D59" s="115">
        <f>VLOOKUP(C59,'High Run Goals'!$A$2:$B$521,2,FALSE)</f>
        <v>24.240000000000002</v>
      </c>
      <c r="E59" s="115">
        <f>'Scores-LSB'!K62</f>
        <v>0</v>
      </c>
      <c r="F59" s="75">
        <f t="shared" si="1"/>
        <v>0</v>
      </c>
      <c r="G59" s="20"/>
      <c r="H59" s="28" t="s">
        <v>117</v>
      </c>
      <c r="I59" s="28" t="s">
        <v>118</v>
      </c>
      <c r="J59" s="28" t="s">
        <v>703</v>
      </c>
      <c r="K59" s="28">
        <v>0</v>
      </c>
      <c r="L59" s="28">
        <v>37.520000000000003</v>
      </c>
      <c r="M59" s="32">
        <v>0</v>
      </c>
    </row>
    <row r="60" spans="1:13" x14ac:dyDescent="0.2">
      <c r="A60" s="115" t="str">
        <f>'Scores-LSB'!B22</f>
        <v>Pugh</v>
      </c>
      <c r="B60" s="115" t="str">
        <f>'Scores-LSB'!C22</f>
        <v>Matt</v>
      </c>
      <c r="C60" s="115">
        <f>'Scores-LSB'!F22</f>
        <v>640</v>
      </c>
      <c r="D60" s="115">
        <f>VLOOKUP(C60,'High Run Goals'!$A$2:$B$521,2,FALSE)</f>
        <v>41.6</v>
      </c>
      <c r="E60" s="115">
        <f>'Scores-LSB'!K22</f>
        <v>0</v>
      </c>
      <c r="F60" s="75">
        <f t="shared" si="1"/>
        <v>0</v>
      </c>
      <c r="G60" s="20"/>
      <c r="H60" s="28" t="s">
        <v>119</v>
      </c>
      <c r="I60" s="28" t="s">
        <v>120</v>
      </c>
      <c r="J60" s="28" t="s">
        <v>717</v>
      </c>
      <c r="K60" s="28">
        <v>0</v>
      </c>
      <c r="L60" s="28">
        <v>28.76</v>
      </c>
      <c r="M60" s="32">
        <v>0</v>
      </c>
    </row>
    <row r="61" spans="1:13" x14ac:dyDescent="0.2">
      <c r="A61" s="115" t="str">
        <f>'Scores-LSB'!B10</f>
        <v>Wolhar</v>
      </c>
      <c r="B61" s="115" t="str">
        <f>'Scores-LSB'!C10</f>
        <v>Keith</v>
      </c>
      <c r="C61" s="115">
        <f>'Scores-LSB'!F10</f>
        <v>643</v>
      </c>
      <c r="D61" s="115">
        <f>VLOOKUP(C61,'High Run Goals'!$A$2:$B$521,2,FALSE)</f>
        <v>42.32</v>
      </c>
      <c r="E61" s="115">
        <f>'Scores-LSB'!K10</f>
        <v>14</v>
      </c>
      <c r="F61" s="75">
        <f t="shared" si="1"/>
        <v>0.33081285444234404</v>
      </c>
      <c r="G61" s="20"/>
      <c r="H61" s="28" t="s">
        <v>125</v>
      </c>
      <c r="I61" s="28" t="s">
        <v>126</v>
      </c>
      <c r="J61" s="28" t="s">
        <v>718</v>
      </c>
      <c r="K61" s="28">
        <v>0</v>
      </c>
      <c r="L61" s="28">
        <v>25.84</v>
      </c>
      <c r="M61" s="32">
        <v>0</v>
      </c>
    </row>
    <row r="62" spans="1:13" x14ac:dyDescent="0.2">
      <c r="A62" s="115" t="str">
        <f>'Scores-LSB'!B12</f>
        <v>Jayakumar</v>
      </c>
      <c r="B62" s="115" t="str">
        <f>'Scores-LSB'!C12</f>
        <v>Nandu</v>
      </c>
      <c r="C62" s="115">
        <f>'Scores-LSB'!F12</f>
        <v>598</v>
      </c>
      <c r="D62" s="115">
        <f>VLOOKUP(C62,'High Run Goals'!$A$2:$B$521,2,FALSE)</f>
        <v>31.759999999999998</v>
      </c>
      <c r="E62" s="115">
        <f>'Scores-LSB'!K12</f>
        <v>13</v>
      </c>
      <c r="F62" s="75">
        <f t="shared" si="1"/>
        <v>0.40931989924433254</v>
      </c>
      <c r="G62" s="20"/>
      <c r="H62" s="28" t="s">
        <v>127</v>
      </c>
      <c r="I62" s="28" t="s">
        <v>128</v>
      </c>
      <c r="J62" s="28" t="s">
        <v>719</v>
      </c>
      <c r="K62" s="28">
        <v>0</v>
      </c>
      <c r="L62" s="28">
        <v>22.8</v>
      </c>
      <c r="M62" s="32">
        <v>0</v>
      </c>
    </row>
    <row r="63" spans="1:13" x14ac:dyDescent="0.2">
      <c r="A63" s="115" t="str">
        <f>'Scores-LSB'!B48</f>
        <v>Vaddi</v>
      </c>
      <c r="B63" s="115" t="str">
        <f>'Scores-LSB'!C48</f>
        <v>Sreedhar</v>
      </c>
      <c r="C63" s="115">
        <f>'Scores-LSB'!F48</f>
        <v>573</v>
      </c>
      <c r="D63" s="115">
        <f>VLOOKUP(C63,'High Run Goals'!$A$2:$B$521,2,FALSE)</f>
        <v>28.759999999999998</v>
      </c>
      <c r="E63" s="115">
        <f>'Scores-LSB'!K48</f>
        <v>0</v>
      </c>
      <c r="F63" s="75">
        <f t="shared" si="1"/>
        <v>0</v>
      </c>
      <c r="G63" s="20"/>
      <c r="H63" s="28" t="s">
        <v>129</v>
      </c>
      <c r="I63" s="28" t="s">
        <v>130</v>
      </c>
      <c r="J63" s="28" t="s">
        <v>720</v>
      </c>
      <c r="K63" s="28">
        <v>0</v>
      </c>
      <c r="L63" s="28">
        <v>51.84</v>
      </c>
      <c r="M63" s="32">
        <v>0</v>
      </c>
    </row>
    <row r="64" spans="1:13" x14ac:dyDescent="0.2">
      <c r="A64" s="115" t="str">
        <f>'Scores-LSB'!B52</f>
        <v>Bachoo</v>
      </c>
      <c r="B64" s="115" t="str">
        <f>'Scores-LSB'!C52</f>
        <v>Beverly</v>
      </c>
      <c r="C64" s="115">
        <f>'Scores-LSB'!F52</f>
        <v>510</v>
      </c>
      <c r="D64" s="115">
        <f>VLOOKUP(C64,'High Run Goals'!$A$2:$B$521,2,FALSE)</f>
        <v>22.8</v>
      </c>
      <c r="E64" s="115">
        <f>'Scores-LSB'!K52</f>
        <v>0</v>
      </c>
      <c r="F64" s="75">
        <f t="shared" si="1"/>
        <v>0</v>
      </c>
      <c r="G64" s="20"/>
      <c r="H64" s="28" t="s">
        <v>131</v>
      </c>
      <c r="I64" s="28" t="s">
        <v>132</v>
      </c>
      <c r="J64" s="28" t="s">
        <v>721</v>
      </c>
      <c r="K64" s="28">
        <v>0</v>
      </c>
      <c r="L64" s="28">
        <v>48.2</v>
      </c>
      <c r="M64" s="32">
        <v>0</v>
      </c>
    </row>
    <row r="65" spans="1:13" x14ac:dyDescent="0.2">
      <c r="A65" s="115" t="str">
        <f>'Scores-LSB'!B45</f>
        <v>Weil</v>
      </c>
      <c r="B65" s="115" t="str">
        <f>'Scores-LSB'!C45</f>
        <v>Brian</v>
      </c>
      <c r="C65" s="115">
        <f>'Scores-LSB'!F45</f>
        <v>621</v>
      </c>
      <c r="D65" s="115">
        <f>VLOOKUP(C65,'High Run Goals'!$A$2:$B$521,2,FALSE)</f>
        <v>37.04</v>
      </c>
      <c r="E65" s="115">
        <f>'Scores-LSB'!K45</f>
        <v>0</v>
      </c>
      <c r="F65" s="75">
        <f t="shared" ref="F65:F69" si="2">E65/D65</f>
        <v>0</v>
      </c>
      <c r="G65" s="20"/>
      <c r="H65" s="28" t="s">
        <v>133</v>
      </c>
      <c r="I65" s="28" t="s">
        <v>134</v>
      </c>
      <c r="J65" s="28" t="s">
        <v>722</v>
      </c>
      <c r="K65" s="28">
        <v>0</v>
      </c>
      <c r="L65" s="28">
        <v>21.4</v>
      </c>
      <c r="M65" s="32">
        <v>0</v>
      </c>
    </row>
    <row r="66" spans="1:13" x14ac:dyDescent="0.2">
      <c r="A66" s="115" t="str">
        <f>'Scores-LSB'!B42</f>
        <v>Wong</v>
      </c>
      <c r="B66" s="115" t="str">
        <f>'Scores-LSB'!C42</f>
        <v>Ben</v>
      </c>
      <c r="C66" s="115">
        <f>'Scores-LSB'!F42</f>
        <v>733</v>
      </c>
      <c r="D66" s="115">
        <f>VLOOKUP(C66,'High Run Goals'!$A$2:$B$521,2,FALSE)</f>
        <v>76.48</v>
      </c>
      <c r="E66" s="115">
        <f>'Scores-LSB'!K42</f>
        <v>36</v>
      </c>
      <c r="F66" s="75">
        <f t="shared" si="2"/>
        <v>0.47071129707112969</v>
      </c>
      <c r="G66" s="20"/>
      <c r="H66" s="28" t="s">
        <v>127</v>
      </c>
      <c r="I66" s="28" t="s">
        <v>135</v>
      </c>
      <c r="J66" s="28" t="s">
        <v>723</v>
      </c>
      <c r="K66" s="28">
        <v>0</v>
      </c>
      <c r="L66" s="28">
        <v>30.92</v>
      </c>
      <c r="M66" s="32">
        <v>0</v>
      </c>
    </row>
    <row r="67" spans="1:13" x14ac:dyDescent="0.2">
      <c r="A67" s="115" t="str">
        <f>'Scores-LSB'!B28</f>
        <v>De los Reyes</v>
      </c>
      <c r="B67" s="115" t="str">
        <f>'Scores-LSB'!C28</f>
        <v>Dali</v>
      </c>
      <c r="C67" s="115">
        <f>'Scores-LSB'!F28</f>
        <v>633</v>
      </c>
      <c r="D67" s="115">
        <f>VLOOKUP(C67,'High Run Goals'!$A$2:$B$521,2,FALSE)</f>
        <v>39.92</v>
      </c>
      <c r="E67" s="115">
        <f>'Scores-LSB'!K28</f>
        <v>0</v>
      </c>
      <c r="F67" s="75">
        <f t="shared" si="2"/>
        <v>0</v>
      </c>
      <c r="G67" s="20"/>
      <c r="H67" s="28" t="s">
        <v>136</v>
      </c>
      <c r="I67" s="28" t="s">
        <v>137</v>
      </c>
      <c r="J67" s="28" t="s">
        <v>699</v>
      </c>
      <c r="K67" s="28">
        <v>0</v>
      </c>
      <c r="L67" s="28">
        <v>26.36</v>
      </c>
      <c r="M67" s="32">
        <v>0</v>
      </c>
    </row>
    <row r="68" spans="1:13" x14ac:dyDescent="0.2">
      <c r="A68" s="115" t="str">
        <f>'Scores-LSB'!B6</f>
        <v>Tran-Thien</v>
      </c>
      <c r="B68" s="115" t="str">
        <f>'Scores-LSB'!C6</f>
        <v>Tan</v>
      </c>
      <c r="C68" s="115">
        <f>'Scores-LSB'!F6</f>
        <v>645</v>
      </c>
      <c r="D68" s="115">
        <f>VLOOKUP(C68,'High Run Goals'!$A$2:$B$521,2,FALSE)</f>
        <v>42.8</v>
      </c>
      <c r="E68" s="115">
        <f>'Scores-LSB'!K6</f>
        <v>24</v>
      </c>
      <c r="F68" s="75">
        <f t="shared" si="2"/>
        <v>0.56074766355140193</v>
      </c>
      <c r="G68" s="20"/>
      <c r="H68" s="28" t="s">
        <v>138</v>
      </c>
      <c r="I68" s="28" t="s">
        <v>139</v>
      </c>
      <c r="J68" s="28" t="s">
        <v>724</v>
      </c>
      <c r="K68" s="28">
        <v>0</v>
      </c>
      <c r="L68" s="28">
        <v>38.96</v>
      </c>
      <c r="M68" s="32">
        <v>0</v>
      </c>
    </row>
    <row r="69" spans="1:13" x14ac:dyDescent="0.2">
      <c r="A69" s="115" t="str">
        <f>'Scores-LSB'!B7</f>
        <v>Reddick</v>
      </c>
      <c r="B69" s="115" t="str">
        <f>'Scores-LSB'!C7</f>
        <v>Michael</v>
      </c>
      <c r="C69" s="115">
        <f>'Scores-LSB'!F7</f>
        <v>692</v>
      </c>
      <c r="D69" s="115">
        <f>VLOOKUP(C69,'High Run Goals'!$A$2:$B$521,2,FALSE)</f>
        <v>55.76</v>
      </c>
      <c r="E69" s="115">
        <f>'Scores-LSB'!K7</f>
        <v>0</v>
      </c>
      <c r="F69" s="75">
        <f t="shared" si="2"/>
        <v>0</v>
      </c>
      <c r="G69" s="20"/>
      <c r="H69" s="28" t="s">
        <v>140</v>
      </c>
      <c r="I69" s="28" t="s">
        <v>106</v>
      </c>
      <c r="J69" s="28" t="s">
        <v>725</v>
      </c>
      <c r="K69" s="28">
        <v>0</v>
      </c>
      <c r="L69" s="28">
        <v>21.84</v>
      </c>
      <c r="M69" s="32">
        <v>0</v>
      </c>
    </row>
    <row r="70" spans="1:13" x14ac:dyDescent="0.2">
      <c r="A70" s="115"/>
      <c r="B70" s="115"/>
      <c r="C70" s="115"/>
      <c r="D70" s="115"/>
      <c r="E70" s="115"/>
      <c r="F70" s="75"/>
      <c r="G70" s="20"/>
      <c r="H70" s="28" t="s">
        <v>143</v>
      </c>
      <c r="I70" s="28" t="s">
        <v>144</v>
      </c>
      <c r="J70" s="28" t="s">
        <v>726</v>
      </c>
      <c r="K70" s="28">
        <v>0</v>
      </c>
      <c r="L70" s="28">
        <v>35.119999999999997</v>
      </c>
      <c r="M70" s="32">
        <v>0</v>
      </c>
    </row>
    <row r="71" spans="1:13" x14ac:dyDescent="0.2">
      <c r="A71" s="115"/>
      <c r="B71" s="115"/>
      <c r="C71" s="115"/>
      <c r="D71" s="115"/>
      <c r="E71" s="115"/>
      <c r="F71" s="75"/>
      <c r="G71" s="20"/>
      <c r="H71" s="28" t="s">
        <v>145</v>
      </c>
      <c r="I71" s="28" t="s">
        <v>130</v>
      </c>
      <c r="J71" s="28" t="s">
        <v>691</v>
      </c>
      <c r="K71" s="28">
        <v>0</v>
      </c>
      <c r="L71" s="28">
        <v>24.24</v>
      </c>
      <c r="M71" s="32">
        <v>0</v>
      </c>
    </row>
    <row r="72" spans="1:13" x14ac:dyDescent="0.2">
      <c r="A72" s="115"/>
      <c r="B72" s="115"/>
      <c r="C72" s="115"/>
      <c r="D72" s="115"/>
      <c r="E72" s="115"/>
      <c r="F72" s="75"/>
      <c r="G72" s="20"/>
      <c r="H72" s="28" t="s">
        <v>146</v>
      </c>
      <c r="I72" s="28" t="s">
        <v>147</v>
      </c>
      <c r="J72" s="28" t="s">
        <v>727</v>
      </c>
      <c r="K72" s="28">
        <v>0</v>
      </c>
      <c r="L72" s="28">
        <v>53.8</v>
      </c>
      <c r="M72" s="32">
        <v>0</v>
      </c>
    </row>
    <row r="73" spans="1:13" x14ac:dyDescent="0.2">
      <c r="A73" s="115"/>
      <c r="B73" s="115"/>
      <c r="C73" s="115"/>
      <c r="D73" s="115"/>
      <c r="E73" s="115"/>
      <c r="F73" s="75"/>
      <c r="G73" s="20"/>
      <c r="H73" s="28" t="s">
        <v>148</v>
      </c>
      <c r="I73" s="28" t="s">
        <v>149</v>
      </c>
      <c r="J73" s="28" t="s">
        <v>728</v>
      </c>
      <c r="K73" s="28">
        <v>0</v>
      </c>
      <c r="L73" s="28">
        <v>24.48</v>
      </c>
      <c r="M73" s="32">
        <v>0</v>
      </c>
    </row>
    <row r="74" spans="1:13" x14ac:dyDescent="0.2">
      <c r="A74" s="115"/>
      <c r="B74" s="115"/>
      <c r="C74" s="115"/>
      <c r="D74" s="115"/>
      <c r="E74" s="115"/>
      <c r="F74" s="75"/>
      <c r="G74" s="20"/>
      <c r="H74" s="28" t="s">
        <v>150</v>
      </c>
      <c r="I74" s="28" t="s">
        <v>151</v>
      </c>
      <c r="J74" s="28" t="s">
        <v>704</v>
      </c>
      <c r="K74" s="28">
        <v>0</v>
      </c>
      <c r="L74" s="28">
        <v>26.84</v>
      </c>
      <c r="M74" s="32">
        <v>0</v>
      </c>
    </row>
    <row r="75" spans="1:13" x14ac:dyDescent="0.2">
      <c r="A75" s="115"/>
      <c r="B75" s="115"/>
      <c r="C75" s="115"/>
      <c r="D75" s="115"/>
      <c r="E75" s="115"/>
      <c r="F75" s="75"/>
      <c r="G75" s="20"/>
      <c r="H75" s="28" t="s">
        <v>152</v>
      </c>
      <c r="I75" s="28" t="s">
        <v>153</v>
      </c>
      <c r="J75" s="28" t="s">
        <v>729</v>
      </c>
      <c r="K75" s="28">
        <v>0</v>
      </c>
      <c r="L75" s="28">
        <v>21.76</v>
      </c>
      <c r="M75" s="32">
        <v>0</v>
      </c>
    </row>
    <row r="76" spans="1:13" x14ac:dyDescent="0.2">
      <c r="A76" s="115"/>
      <c r="B76" s="115"/>
      <c r="C76" s="115"/>
      <c r="D76" s="115"/>
      <c r="E76" s="115"/>
      <c r="F76" s="75"/>
      <c r="G76" s="20"/>
      <c r="H76" s="28" t="s">
        <v>154</v>
      </c>
      <c r="I76" s="28" t="s">
        <v>155</v>
      </c>
      <c r="J76" s="28" t="s">
        <v>730</v>
      </c>
      <c r="K76" s="28">
        <v>0</v>
      </c>
      <c r="L76" s="28">
        <v>27.56</v>
      </c>
      <c r="M76" s="32">
        <v>0</v>
      </c>
    </row>
    <row r="77" spans="1:13" x14ac:dyDescent="0.2">
      <c r="A77" s="115"/>
      <c r="B77" s="115"/>
      <c r="C77" s="115"/>
      <c r="D77" s="115"/>
      <c r="E77" s="115"/>
      <c r="F77" s="75"/>
      <c r="G77" s="20"/>
      <c r="H77" s="28" t="s">
        <v>156</v>
      </c>
      <c r="I77" s="28" t="s">
        <v>157</v>
      </c>
      <c r="J77" s="28" t="s">
        <v>715</v>
      </c>
      <c r="K77" s="28">
        <v>0</v>
      </c>
      <c r="L77" s="28">
        <v>26</v>
      </c>
      <c r="M77" s="32">
        <v>0</v>
      </c>
    </row>
    <row r="78" spans="1:13" x14ac:dyDescent="0.2">
      <c r="A78" s="115"/>
      <c r="B78" s="115"/>
      <c r="C78" s="115"/>
      <c r="D78" s="115"/>
      <c r="E78" s="115"/>
      <c r="F78" s="75"/>
      <c r="G78" s="20"/>
      <c r="H78" s="28" t="s">
        <v>158</v>
      </c>
      <c r="I78" s="28" t="s">
        <v>159</v>
      </c>
      <c r="J78" s="28" t="s">
        <v>731</v>
      </c>
      <c r="K78" s="28">
        <v>0</v>
      </c>
      <c r="L78" s="28">
        <v>24.72</v>
      </c>
      <c r="M78" s="32">
        <v>0</v>
      </c>
    </row>
    <row r="79" spans="1:13" x14ac:dyDescent="0.2">
      <c r="A79" s="115"/>
      <c r="B79" s="115"/>
      <c r="C79" s="115"/>
      <c r="D79" s="115"/>
      <c r="E79" s="115"/>
      <c r="F79" s="75"/>
      <c r="G79" s="20"/>
      <c r="H79" s="28" t="s">
        <v>160</v>
      </c>
      <c r="I79" s="28" t="s">
        <v>161</v>
      </c>
      <c r="J79" s="28" t="s">
        <v>678</v>
      </c>
      <c r="K79" s="28">
        <v>0</v>
      </c>
      <c r="L79" s="28">
        <v>29.36</v>
      </c>
      <c r="M79" s="32">
        <v>0</v>
      </c>
    </row>
    <row r="80" spans="1:13" x14ac:dyDescent="0.2">
      <c r="A80" s="115"/>
      <c r="B80" s="115"/>
      <c r="C80" s="115"/>
      <c r="D80" s="115"/>
      <c r="E80" s="115"/>
      <c r="F80" s="75"/>
      <c r="G80" s="20"/>
      <c r="H80" s="28" t="s">
        <v>75</v>
      </c>
      <c r="I80" s="28" t="s">
        <v>162</v>
      </c>
      <c r="J80" s="28" t="s">
        <v>732</v>
      </c>
      <c r="K80" s="28">
        <v>0</v>
      </c>
      <c r="L80" s="28">
        <v>19.48</v>
      </c>
      <c r="M80" s="32">
        <v>0</v>
      </c>
    </row>
    <row r="81" spans="1:13" x14ac:dyDescent="0.2">
      <c r="A81" s="115"/>
      <c r="B81" s="115"/>
      <c r="C81" s="115"/>
      <c r="D81" s="115"/>
      <c r="E81" s="115"/>
      <c r="F81" s="75"/>
      <c r="G81" s="20"/>
      <c r="H81" s="28" t="s">
        <v>163</v>
      </c>
      <c r="I81" s="28" t="s">
        <v>164</v>
      </c>
      <c r="J81" s="28" t="s">
        <v>733</v>
      </c>
      <c r="K81" s="28">
        <v>0</v>
      </c>
      <c r="L81" s="28">
        <v>25.12</v>
      </c>
      <c r="M81" s="32">
        <v>0</v>
      </c>
    </row>
    <row r="82" spans="1:13" x14ac:dyDescent="0.2">
      <c r="A82" s="115"/>
      <c r="B82" s="115"/>
      <c r="C82" s="115"/>
      <c r="D82" s="115"/>
      <c r="E82" s="115"/>
      <c r="F82" s="75"/>
      <c r="G82" s="20"/>
      <c r="H82" s="28" t="s">
        <v>166</v>
      </c>
      <c r="I82" s="28" t="s">
        <v>167</v>
      </c>
      <c r="J82" s="28" t="s">
        <v>734</v>
      </c>
      <c r="K82" s="28">
        <v>0</v>
      </c>
      <c r="L82" s="28">
        <v>46.8</v>
      </c>
      <c r="M82" s="32">
        <v>0</v>
      </c>
    </row>
    <row r="83" spans="1:13" x14ac:dyDescent="0.2">
      <c r="A83" s="115"/>
      <c r="B83" s="115"/>
      <c r="C83" s="115"/>
      <c r="D83" s="115"/>
      <c r="E83" s="115"/>
      <c r="F83" s="75"/>
      <c r="G83" s="20"/>
      <c r="H83" s="28" t="s">
        <v>168</v>
      </c>
      <c r="I83" s="28" t="s">
        <v>169</v>
      </c>
      <c r="J83" s="28" t="s">
        <v>735</v>
      </c>
      <c r="K83" s="28">
        <v>0</v>
      </c>
      <c r="L83" s="28">
        <v>23.44</v>
      </c>
      <c r="M83" s="32">
        <v>0</v>
      </c>
    </row>
    <row r="84" spans="1:13" x14ac:dyDescent="0.2">
      <c r="A84" s="115"/>
      <c r="B84" s="115"/>
      <c r="C84" s="115"/>
      <c r="D84" s="115"/>
      <c r="E84" s="115"/>
      <c r="F84" s="75"/>
      <c r="G84" s="20"/>
      <c r="H84" s="28" t="s">
        <v>170</v>
      </c>
      <c r="I84" s="28" t="s">
        <v>100</v>
      </c>
      <c r="J84" s="28" t="s">
        <v>736</v>
      </c>
      <c r="K84" s="28">
        <v>0</v>
      </c>
      <c r="L84" s="28">
        <v>31.64</v>
      </c>
      <c r="M84" s="32">
        <v>0</v>
      </c>
    </row>
    <row r="85" spans="1:13" x14ac:dyDescent="0.2">
      <c r="A85" s="115"/>
      <c r="B85" s="115"/>
      <c r="C85" s="115"/>
      <c r="D85" s="115"/>
      <c r="E85" s="115"/>
      <c r="F85" s="75"/>
      <c r="G85" s="20"/>
      <c r="H85" s="28" t="s">
        <v>171</v>
      </c>
      <c r="I85" s="28" t="s">
        <v>172</v>
      </c>
      <c r="J85" s="28" t="s">
        <v>704</v>
      </c>
      <c r="K85" s="28">
        <v>0</v>
      </c>
      <c r="L85" s="28">
        <v>26.84</v>
      </c>
      <c r="M85" s="32">
        <v>0</v>
      </c>
    </row>
    <row r="86" spans="1:13" x14ac:dyDescent="0.2">
      <c r="A86" s="115"/>
      <c r="B86" s="115"/>
      <c r="C86" s="115"/>
      <c r="D86" s="115"/>
      <c r="E86" s="115"/>
      <c r="F86" s="75"/>
      <c r="G86" s="20"/>
      <c r="H86" s="28" t="s">
        <v>173</v>
      </c>
      <c r="I86" s="28" t="s">
        <v>174</v>
      </c>
      <c r="J86" s="28" t="s">
        <v>737</v>
      </c>
      <c r="K86" s="28">
        <v>0</v>
      </c>
      <c r="L86" s="28">
        <v>23.12</v>
      </c>
      <c r="M86" s="32">
        <v>0</v>
      </c>
    </row>
    <row r="87" spans="1:13" x14ac:dyDescent="0.2">
      <c r="A87" s="115"/>
      <c r="B87" s="115"/>
      <c r="C87" s="115"/>
      <c r="D87" s="115"/>
      <c r="E87" s="115"/>
      <c r="F87" s="75"/>
      <c r="G87" s="20"/>
      <c r="H87" s="28" t="s">
        <v>175</v>
      </c>
      <c r="I87" s="28" t="s">
        <v>176</v>
      </c>
      <c r="J87" s="28" t="s">
        <v>738</v>
      </c>
      <c r="K87" s="28">
        <v>0</v>
      </c>
      <c r="L87" s="28">
        <v>39.68</v>
      </c>
      <c r="M87" s="32">
        <v>0</v>
      </c>
    </row>
    <row r="88" spans="1:13" x14ac:dyDescent="0.2">
      <c r="A88" s="115"/>
      <c r="B88" s="115"/>
      <c r="C88" s="115"/>
      <c r="D88" s="115"/>
      <c r="E88" s="115"/>
      <c r="F88" s="75"/>
      <c r="G88" s="20"/>
      <c r="H88" s="28" t="s">
        <v>180</v>
      </c>
      <c r="I88" s="28" t="s">
        <v>67</v>
      </c>
      <c r="J88" s="28" t="s">
        <v>739</v>
      </c>
      <c r="K88" s="28">
        <v>0</v>
      </c>
      <c r="L88" s="28">
        <v>44</v>
      </c>
      <c r="M88" s="32">
        <v>0</v>
      </c>
    </row>
    <row r="89" spans="1:13" x14ac:dyDescent="0.2">
      <c r="A89" s="115"/>
      <c r="B89" s="115"/>
      <c r="C89" s="115"/>
      <c r="D89" s="115"/>
      <c r="E89" s="115"/>
      <c r="F89" s="75"/>
      <c r="G89" s="20"/>
      <c r="H89" s="28" t="s">
        <v>181</v>
      </c>
      <c r="I89" s="28" t="s">
        <v>182</v>
      </c>
      <c r="J89" s="28" t="s">
        <v>699</v>
      </c>
      <c r="K89" s="28">
        <v>0</v>
      </c>
      <c r="L89" s="28">
        <v>26.36</v>
      </c>
      <c r="M89" s="32">
        <v>0</v>
      </c>
    </row>
    <row r="90" spans="1:13" x14ac:dyDescent="0.2">
      <c r="A90" s="115"/>
      <c r="B90" s="115"/>
      <c r="C90" s="115"/>
      <c r="D90" s="115"/>
      <c r="E90" s="115"/>
      <c r="F90" s="75"/>
      <c r="G90" s="20"/>
      <c r="H90" s="28" t="s">
        <v>183</v>
      </c>
      <c r="I90" s="28" t="s">
        <v>184</v>
      </c>
      <c r="J90" s="28" t="s">
        <v>740</v>
      </c>
      <c r="K90" s="28">
        <v>0</v>
      </c>
      <c r="L90" s="28">
        <v>29.96</v>
      </c>
      <c r="M90" s="32">
        <v>0</v>
      </c>
    </row>
    <row r="91" spans="1:13" x14ac:dyDescent="0.2">
      <c r="A91" s="115"/>
      <c r="B91" s="115"/>
      <c r="C91" s="115"/>
      <c r="D91" s="115"/>
      <c r="E91" s="115"/>
      <c r="F91" s="75"/>
      <c r="G91" s="20"/>
      <c r="H91" s="28" t="s">
        <v>183</v>
      </c>
      <c r="I91" s="28" t="s">
        <v>185</v>
      </c>
      <c r="J91" s="28" t="s">
        <v>741</v>
      </c>
      <c r="K91" s="28">
        <v>0</v>
      </c>
      <c r="L91" s="28">
        <v>21.6</v>
      </c>
      <c r="M91" s="32">
        <v>0</v>
      </c>
    </row>
    <row r="92" spans="1:13" x14ac:dyDescent="0.2">
      <c r="A92" s="115"/>
      <c r="B92" s="115"/>
      <c r="C92" s="115"/>
      <c r="D92" s="115"/>
      <c r="E92" s="115"/>
      <c r="F92" s="75"/>
      <c r="G92" s="20"/>
      <c r="H92" s="28" t="s">
        <v>186</v>
      </c>
      <c r="I92" s="28" t="s">
        <v>187</v>
      </c>
      <c r="J92" s="28" t="s">
        <v>685</v>
      </c>
      <c r="K92" s="28">
        <v>0</v>
      </c>
      <c r="L92" s="28">
        <v>25.76</v>
      </c>
      <c r="M92" s="32">
        <v>0</v>
      </c>
    </row>
    <row r="93" spans="1:13" x14ac:dyDescent="0.2">
      <c r="A93" s="115"/>
      <c r="B93" s="115"/>
      <c r="C93" s="115"/>
      <c r="D93" s="115"/>
      <c r="E93" s="115"/>
      <c r="F93" s="75"/>
      <c r="G93" s="20"/>
      <c r="H93" s="28" t="s">
        <v>188</v>
      </c>
      <c r="I93" s="28" t="s">
        <v>189</v>
      </c>
      <c r="J93" s="28" t="s">
        <v>742</v>
      </c>
      <c r="K93" s="28">
        <v>0</v>
      </c>
      <c r="L93" s="28">
        <v>28.04</v>
      </c>
      <c r="M93" s="32">
        <v>0</v>
      </c>
    </row>
    <row r="94" spans="1:13" x14ac:dyDescent="0.2">
      <c r="A94" s="115"/>
      <c r="B94" s="115"/>
      <c r="C94" s="115"/>
      <c r="D94" s="115"/>
      <c r="E94" s="115"/>
      <c r="F94" s="75"/>
      <c r="G94" s="20"/>
      <c r="H94" s="28" t="s">
        <v>190</v>
      </c>
      <c r="I94" s="28" t="s">
        <v>191</v>
      </c>
      <c r="J94" s="28" t="s">
        <v>743</v>
      </c>
      <c r="K94" s="28">
        <v>0</v>
      </c>
      <c r="L94" s="28">
        <v>18</v>
      </c>
      <c r="M94" s="32">
        <v>0</v>
      </c>
    </row>
    <row r="95" spans="1:13" x14ac:dyDescent="0.2">
      <c r="A95" s="115"/>
      <c r="B95" s="115"/>
      <c r="C95" s="115"/>
      <c r="D95" s="115"/>
      <c r="E95" s="115"/>
      <c r="F95" s="75"/>
      <c r="G95" s="20"/>
      <c r="H95" s="28" t="s">
        <v>192</v>
      </c>
      <c r="I95" s="28" t="s">
        <v>193</v>
      </c>
      <c r="J95" s="28" t="s">
        <v>744</v>
      </c>
      <c r="K95" s="28">
        <v>0</v>
      </c>
      <c r="L95" s="28">
        <v>52.12</v>
      </c>
      <c r="M95" s="32">
        <v>0</v>
      </c>
    </row>
    <row r="96" spans="1:13" x14ac:dyDescent="0.2">
      <c r="A96" s="115"/>
      <c r="B96" s="115"/>
      <c r="C96" s="115"/>
      <c r="D96" s="115"/>
      <c r="E96" s="115"/>
      <c r="F96" s="75"/>
      <c r="G96" s="20"/>
      <c r="H96" s="28" t="s">
        <v>197</v>
      </c>
      <c r="I96" s="28" t="s">
        <v>198</v>
      </c>
      <c r="J96" s="28" t="s">
        <v>745</v>
      </c>
      <c r="K96" s="28">
        <v>0</v>
      </c>
      <c r="L96" s="28">
        <v>23.2</v>
      </c>
      <c r="M96" s="32">
        <v>0</v>
      </c>
    </row>
    <row r="97" spans="1:13" x14ac:dyDescent="0.2">
      <c r="A97" s="115"/>
      <c r="B97" s="115"/>
      <c r="C97" s="115"/>
      <c r="D97" s="115"/>
      <c r="E97" s="115"/>
      <c r="F97" s="75"/>
      <c r="G97" s="20"/>
      <c r="H97" s="28" t="s">
        <v>199</v>
      </c>
      <c r="I97" s="28" t="s">
        <v>200</v>
      </c>
      <c r="J97" s="28" t="s">
        <v>714</v>
      </c>
      <c r="K97" s="28">
        <v>0</v>
      </c>
      <c r="L97" s="28">
        <v>26.48</v>
      </c>
      <c r="M97" s="32">
        <v>0</v>
      </c>
    </row>
    <row r="98" spans="1:13" x14ac:dyDescent="0.2">
      <c r="A98" s="115"/>
      <c r="B98" s="115"/>
      <c r="C98" s="115"/>
      <c r="D98" s="115"/>
      <c r="E98" s="115"/>
      <c r="F98" s="75"/>
      <c r="G98" s="20"/>
      <c r="H98" s="28" t="s">
        <v>201</v>
      </c>
      <c r="I98" s="28" t="s">
        <v>202</v>
      </c>
      <c r="J98" s="28" t="s">
        <v>681</v>
      </c>
      <c r="K98" s="28">
        <v>0</v>
      </c>
      <c r="L98" s="28">
        <v>46.52</v>
      </c>
      <c r="M98" s="32">
        <v>0</v>
      </c>
    </row>
    <row r="99" spans="1:13" x14ac:dyDescent="0.2">
      <c r="A99" s="115"/>
      <c r="B99" s="115"/>
      <c r="C99" s="115"/>
      <c r="D99" s="115"/>
      <c r="E99" s="115"/>
      <c r="F99" s="75"/>
      <c r="G99" s="20"/>
      <c r="H99" s="28" t="s">
        <v>203</v>
      </c>
      <c r="I99" s="28" t="s">
        <v>204</v>
      </c>
      <c r="J99" s="28" t="s">
        <v>746</v>
      </c>
      <c r="K99" s="28">
        <v>0</v>
      </c>
      <c r="L99" s="28">
        <v>28.52</v>
      </c>
      <c r="M99" s="32">
        <v>0</v>
      </c>
    </row>
    <row r="100" spans="1:13" x14ac:dyDescent="0.2">
      <c r="A100" s="115"/>
      <c r="B100" s="115"/>
      <c r="C100" s="115"/>
      <c r="D100" s="115"/>
      <c r="E100" s="115"/>
      <c r="F100" s="75"/>
      <c r="G100" s="20"/>
      <c r="H100" s="28" t="s">
        <v>205</v>
      </c>
      <c r="I100" s="28" t="s">
        <v>206</v>
      </c>
      <c r="J100" s="28" t="s">
        <v>747</v>
      </c>
      <c r="K100" s="28">
        <v>0</v>
      </c>
      <c r="L100" s="28">
        <v>20.84</v>
      </c>
      <c r="M100" s="32">
        <v>0</v>
      </c>
    </row>
    <row r="101" spans="1:13" x14ac:dyDescent="0.2">
      <c r="A101" s="115"/>
      <c r="B101" s="115"/>
      <c r="C101" s="115"/>
      <c r="D101" s="115"/>
      <c r="E101" s="115"/>
      <c r="F101" s="75"/>
      <c r="G101" s="20"/>
      <c r="H101" s="28" t="s">
        <v>207</v>
      </c>
      <c r="I101" s="28" t="s">
        <v>208</v>
      </c>
      <c r="J101" s="28" t="s">
        <v>748</v>
      </c>
      <c r="K101" s="28">
        <v>0</v>
      </c>
      <c r="L101" s="28">
        <v>20.28</v>
      </c>
      <c r="M101" s="32">
        <v>0</v>
      </c>
    </row>
    <row r="102" spans="1:13" x14ac:dyDescent="0.2">
      <c r="A102" s="115"/>
      <c r="B102" s="115"/>
      <c r="C102" s="115"/>
      <c r="D102" s="115"/>
      <c r="E102" s="115"/>
      <c r="F102" s="75"/>
      <c r="G102" s="20"/>
      <c r="H102" s="28" t="s">
        <v>211</v>
      </c>
      <c r="I102" s="28" t="s">
        <v>212</v>
      </c>
      <c r="J102" s="28" t="s">
        <v>749</v>
      </c>
      <c r="K102" s="28">
        <v>0</v>
      </c>
      <c r="L102" s="28">
        <v>19</v>
      </c>
      <c r="M102" s="32">
        <v>0</v>
      </c>
    </row>
    <row r="103" spans="1:13" x14ac:dyDescent="0.2">
      <c r="A103" s="115"/>
      <c r="B103" s="115"/>
      <c r="C103" s="115"/>
      <c r="D103" s="115"/>
      <c r="E103" s="115"/>
      <c r="F103" s="75"/>
      <c r="G103" s="20"/>
      <c r="H103" s="28" t="s">
        <v>214</v>
      </c>
      <c r="I103" s="28" t="s">
        <v>215</v>
      </c>
      <c r="J103" s="28" t="s">
        <v>750</v>
      </c>
      <c r="K103" s="28">
        <v>0</v>
      </c>
      <c r="L103" s="28">
        <v>22.64</v>
      </c>
      <c r="M103" s="32">
        <v>0</v>
      </c>
    </row>
    <row r="104" spans="1:13" x14ac:dyDescent="0.2">
      <c r="A104" s="115"/>
      <c r="B104" s="115"/>
      <c r="C104" s="115"/>
      <c r="D104" s="115"/>
      <c r="E104" s="115"/>
      <c r="F104" s="75"/>
      <c r="G104" s="20"/>
      <c r="H104" s="28" t="s">
        <v>216</v>
      </c>
      <c r="I104" s="28" t="s">
        <v>217</v>
      </c>
      <c r="J104" s="28" t="s">
        <v>751</v>
      </c>
      <c r="K104" s="28">
        <v>0</v>
      </c>
      <c r="L104" s="28">
        <v>32.72</v>
      </c>
      <c r="M104" s="32">
        <v>0</v>
      </c>
    </row>
    <row r="105" spans="1:13" x14ac:dyDescent="0.2">
      <c r="A105" s="115"/>
      <c r="B105" s="115"/>
      <c r="C105" s="115"/>
      <c r="D105" s="115"/>
      <c r="E105" s="115"/>
      <c r="F105" s="75"/>
      <c r="G105" s="20"/>
      <c r="H105" s="28" t="s">
        <v>218</v>
      </c>
      <c r="I105" s="28" t="s">
        <v>219</v>
      </c>
      <c r="J105" s="28" t="s">
        <v>752</v>
      </c>
      <c r="K105" s="28">
        <v>0</v>
      </c>
      <c r="L105" s="28">
        <v>21.88</v>
      </c>
      <c r="M105" s="32">
        <v>0</v>
      </c>
    </row>
    <row r="106" spans="1:13" x14ac:dyDescent="0.2">
      <c r="A106" s="115"/>
      <c r="B106" s="115"/>
      <c r="C106" s="115"/>
      <c r="D106" s="115"/>
      <c r="E106" s="115"/>
      <c r="F106" s="75"/>
      <c r="G106" s="20"/>
      <c r="H106" s="28" t="s">
        <v>220</v>
      </c>
      <c r="I106" s="28" t="s">
        <v>221</v>
      </c>
      <c r="J106" s="28" t="s">
        <v>714</v>
      </c>
      <c r="K106" s="28">
        <v>0</v>
      </c>
      <c r="L106" s="28">
        <v>26.48</v>
      </c>
      <c r="M106" s="32">
        <v>0</v>
      </c>
    </row>
    <row r="107" spans="1:13" x14ac:dyDescent="0.2">
      <c r="A107" s="115"/>
      <c r="B107" s="115"/>
      <c r="C107" s="115"/>
      <c r="D107" s="115"/>
      <c r="E107" s="115"/>
      <c r="F107" s="75"/>
      <c r="G107" s="20"/>
      <c r="H107" s="28" t="s">
        <v>222</v>
      </c>
      <c r="I107" s="28" t="s">
        <v>223</v>
      </c>
      <c r="J107" s="28" t="s">
        <v>753</v>
      </c>
      <c r="K107" s="28">
        <v>0</v>
      </c>
      <c r="L107" s="28">
        <v>58.56</v>
      </c>
      <c r="M107" s="32">
        <v>0</v>
      </c>
    </row>
    <row r="108" spans="1:13" x14ac:dyDescent="0.2">
      <c r="A108" s="115"/>
      <c r="B108" s="115"/>
      <c r="C108" s="115"/>
      <c r="D108" s="115"/>
      <c r="E108" s="115"/>
      <c r="F108" s="75"/>
      <c r="G108" s="20"/>
      <c r="H108" s="28" t="s">
        <v>224</v>
      </c>
      <c r="I108" s="28" t="s">
        <v>45</v>
      </c>
      <c r="J108" s="28" t="s">
        <v>754</v>
      </c>
      <c r="K108" s="28">
        <v>0</v>
      </c>
      <c r="L108" s="28">
        <v>25.44</v>
      </c>
      <c r="M108" s="32">
        <v>0</v>
      </c>
    </row>
    <row r="109" spans="1:13" x14ac:dyDescent="0.2">
      <c r="A109" s="115"/>
      <c r="B109" s="115"/>
      <c r="C109" s="115"/>
      <c r="D109" s="115"/>
      <c r="E109" s="115"/>
      <c r="F109" s="75"/>
      <c r="G109" s="20"/>
      <c r="H109" s="28" t="s">
        <v>225</v>
      </c>
      <c r="I109" s="28" t="s">
        <v>226</v>
      </c>
      <c r="J109" s="28" t="s">
        <v>755</v>
      </c>
      <c r="K109" s="28">
        <v>0</v>
      </c>
      <c r="L109" s="28">
        <v>55.2</v>
      </c>
      <c r="M109" s="32">
        <v>0</v>
      </c>
    </row>
    <row r="110" spans="1:13" x14ac:dyDescent="0.2">
      <c r="A110" s="115"/>
      <c r="B110" s="115"/>
      <c r="C110" s="115"/>
      <c r="D110" s="115"/>
      <c r="E110" s="115"/>
      <c r="F110" s="75"/>
      <c r="G110" s="20"/>
      <c r="H110" s="28" t="s">
        <v>227</v>
      </c>
      <c r="I110" s="28" t="s">
        <v>228</v>
      </c>
      <c r="J110" s="28" t="s">
        <v>712</v>
      </c>
      <c r="K110" s="28">
        <v>0</v>
      </c>
      <c r="L110" s="28">
        <v>25.68</v>
      </c>
      <c r="M110" s="32">
        <v>0</v>
      </c>
    </row>
    <row r="111" spans="1:13" x14ac:dyDescent="0.2">
      <c r="A111" s="115"/>
      <c r="B111" s="115"/>
      <c r="C111" s="115"/>
      <c r="D111" s="115"/>
      <c r="E111" s="115"/>
      <c r="F111" s="75"/>
      <c r="G111" s="20"/>
      <c r="H111" s="28" t="s">
        <v>229</v>
      </c>
      <c r="I111" s="28" t="s">
        <v>230</v>
      </c>
      <c r="J111" s="28" t="s">
        <v>752</v>
      </c>
      <c r="K111" s="28">
        <v>0</v>
      </c>
      <c r="L111" s="28">
        <v>21.88</v>
      </c>
      <c r="M111" s="32">
        <v>0</v>
      </c>
    </row>
    <row r="112" spans="1:13" x14ac:dyDescent="0.2">
      <c r="A112" s="115"/>
      <c r="B112" s="115"/>
      <c r="C112" s="115"/>
      <c r="D112" s="115"/>
      <c r="E112" s="115"/>
      <c r="F112" s="75"/>
      <c r="G112" s="20"/>
      <c r="H112" s="28" t="s">
        <v>222</v>
      </c>
      <c r="I112" s="28" t="s">
        <v>232</v>
      </c>
      <c r="J112" s="28" t="s">
        <v>756</v>
      </c>
      <c r="K112" s="28">
        <v>0</v>
      </c>
      <c r="L112" s="28">
        <v>31.28</v>
      </c>
      <c r="M112" s="32">
        <v>0</v>
      </c>
    </row>
    <row r="113" spans="1:13" x14ac:dyDescent="0.2">
      <c r="A113" s="115"/>
      <c r="B113" s="115"/>
      <c r="C113" s="115"/>
      <c r="D113" s="115"/>
      <c r="E113" s="115"/>
      <c r="F113" s="75"/>
      <c r="G113" s="20"/>
      <c r="H113" s="28" t="s">
        <v>234</v>
      </c>
      <c r="I113" s="28" t="s">
        <v>235</v>
      </c>
      <c r="J113" s="28" t="s">
        <v>751</v>
      </c>
      <c r="K113" s="28">
        <v>0</v>
      </c>
      <c r="L113" s="28">
        <v>32.72</v>
      </c>
      <c r="M113" s="32">
        <v>0</v>
      </c>
    </row>
    <row r="114" spans="1:13" x14ac:dyDescent="0.2">
      <c r="A114" s="115"/>
      <c r="B114" s="115"/>
      <c r="C114" s="115"/>
      <c r="D114" s="115"/>
      <c r="E114" s="115"/>
      <c r="F114" s="75"/>
      <c r="G114" s="20"/>
      <c r="H114" s="28" t="s">
        <v>238</v>
      </c>
      <c r="I114" s="28" t="s">
        <v>239</v>
      </c>
      <c r="J114" s="28" t="s">
        <v>757</v>
      </c>
      <c r="K114" s="28">
        <v>0</v>
      </c>
      <c r="L114" s="28">
        <v>25.52</v>
      </c>
      <c r="M114" s="32">
        <v>0</v>
      </c>
    </row>
    <row r="115" spans="1:13" x14ac:dyDescent="0.2">
      <c r="A115" s="115"/>
      <c r="B115" s="115"/>
      <c r="C115" s="115"/>
      <c r="D115" s="115"/>
      <c r="E115" s="115"/>
      <c r="F115" s="75"/>
      <c r="G115" s="20"/>
      <c r="H115" s="28" t="s">
        <v>240</v>
      </c>
      <c r="I115" s="28" t="s">
        <v>241</v>
      </c>
      <c r="J115" s="28" t="s">
        <v>758</v>
      </c>
      <c r="K115" s="28">
        <v>0</v>
      </c>
      <c r="L115" s="28">
        <v>89.92</v>
      </c>
      <c r="M115" s="32">
        <v>0</v>
      </c>
    </row>
    <row r="116" spans="1:13" x14ac:dyDescent="0.2">
      <c r="A116" s="115"/>
      <c r="B116" s="115"/>
      <c r="C116" s="115"/>
      <c r="D116" s="115"/>
      <c r="E116" s="115"/>
      <c r="F116" s="75"/>
      <c r="G116" s="20"/>
      <c r="H116" s="28" t="s">
        <v>244</v>
      </c>
      <c r="I116" s="28" t="s">
        <v>235</v>
      </c>
      <c r="J116" s="28" t="s">
        <v>699</v>
      </c>
      <c r="K116" s="28">
        <v>0</v>
      </c>
      <c r="L116" s="28">
        <v>26.36</v>
      </c>
      <c r="M116" s="32">
        <v>0</v>
      </c>
    </row>
    <row r="117" spans="1:13" x14ac:dyDescent="0.2">
      <c r="A117" s="115"/>
      <c r="B117" s="115"/>
      <c r="C117" s="115"/>
      <c r="D117" s="115"/>
      <c r="E117" s="115"/>
      <c r="F117" s="75"/>
      <c r="G117" s="20"/>
      <c r="H117" s="28" t="s">
        <v>245</v>
      </c>
      <c r="I117" s="28" t="s">
        <v>246</v>
      </c>
      <c r="J117" s="28" t="s">
        <v>741</v>
      </c>
      <c r="K117" s="28">
        <v>0</v>
      </c>
      <c r="L117" s="28">
        <v>21.6</v>
      </c>
      <c r="M117" s="32">
        <v>0</v>
      </c>
    </row>
    <row r="118" spans="1:13" x14ac:dyDescent="0.2">
      <c r="A118" s="115"/>
      <c r="B118" s="115"/>
      <c r="C118" s="115"/>
      <c r="D118" s="115"/>
      <c r="E118" s="115"/>
      <c r="F118" s="75"/>
      <c r="G118" s="20"/>
      <c r="H118" s="28" t="s">
        <v>247</v>
      </c>
      <c r="I118" s="28" t="s">
        <v>248</v>
      </c>
      <c r="J118" s="28" t="s">
        <v>759</v>
      </c>
      <c r="K118" s="28">
        <v>0</v>
      </c>
      <c r="L118" s="28">
        <v>24.4</v>
      </c>
      <c r="M118" s="32">
        <v>0</v>
      </c>
    </row>
    <row r="119" spans="1:13" x14ac:dyDescent="0.2">
      <c r="A119" s="115"/>
      <c r="B119" s="115"/>
      <c r="C119" s="115"/>
      <c r="D119" s="115"/>
      <c r="E119" s="115"/>
      <c r="F119" s="75"/>
      <c r="G119" s="20"/>
      <c r="H119" s="28" t="s">
        <v>250</v>
      </c>
      <c r="I119" s="28" t="s">
        <v>251</v>
      </c>
      <c r="J119" s="28" t="s">
        <v>715</v>
      </c>
      <c r="K119" s="28">
        <v>0</v>
      </c>
      <c r="L119" s="28">
        <v>26</v>
      </c>
      <c r="M119" s="32">
        <v>0</v>
      </c>
    </row>
    <row r="120" spans="1:13" x14ac:dyDescent="0.2">
      <c r="A120" s="115"/>
      <c r="B120" s="115"/>
      <c r="C120" s="115"/>
      <c r="D120" s="115"/>
      <c r="E120" s="115"/>
      <c r="F120" s="75"/>
      <c r="G120" s="20"/>
      <c r="H120" s="28" t="s">
        <v>252</v>
      </c>
      <c r="I120" s="28" t="s">
        <v>253</v>
      </c>
      <c r="J120" s="28" t="s">
        <v>719</v>
      </c>
      <c r="K120" s="28">
        <v>0</v>
      </c>
      <c r="L120" s="28">
        <v>22.8</v>
      </c>
      <c r="M120" s="32">
        <v>0</v>
      </c>
    </row>
    <row r="121" spans="1:13" x14ac:dyDescent="0.2">
      <c r="A121" s="115"/>
      <c r="B121" s="115"/>
      <c r="C121" s="115"/>
      <c r="D121" s="115"/>
      <c r="E121" s="115"/>
      <c r="F121" s="75"/>
      <c r="G121" s="20"/>
      <c r="H121" s="28" t="s">
        <v>254</v>
      </c>
      <c r="I121" s="28" t="s">
        <v>114</v>
      </c>
      <c r="J121" s="28" t="s">
        <v>743</v>
      </c>
      <c r="K121" s="28">
        <v>0</v>
      </c>
      <c r="L121" s="28">
        <v>18</v>
      </c>
      <c r="M121" s="32">
        <v>0</v>
      </c>
    </row>
    <row r="122" spans="1:13" ht="51" x14ac:dyDescent="0.2">
      <c r="A122" s="115"/>
      <c r="B122" s="115"/>
      <c r="C122" s="115"/>
      <c r="D122" s="115"/>
      <c r="E122" s="115"/>
      <c r="F122" s="75"/>
      <c r="G122" s="20"/>
      <c r="H122" s="28"/>
      <c r="I122" s="28"/>
      <c r="J122" s="28"/>
      <c r="K122" s="28"/>
      <c r="L122" s="28" t="s">
        <v>760</v>
      </c>
      <c r="M122" s="32" t="s">
        <v>760</v>
      </c>
    </row>
    <row r="123" spans="1:13" ht="51" x14ac:dyDescent="0.2">
      <c r="A123" s="115"/>
      <c r="B123" s="115"/>
      <c r="C123" s="115"/>
      <c r="D123" s="115"/>
      <c r="E123" s="115"/>
      <c r="F123" s="75"/>
      <c r="G123" s="20"/>
      <c r="H123" s="28"/>
      <c r="I123" s="28"/>
      <c r="J123" s="28"/>
      <c r="K123" s="28"/>
      <c r="L123" s="28" t="s">
        <v>760</v>
      </c>
      <c r="M123" s="32" t="s">
        <v>760</v>
      </c>
    </row>
    <row r="124" spans="1:13" ht="51" x14ac:dyDescent="0.2">
      <c r="A124" s="115"/>
      <c r="B124" s="115"/>
      <c r="C124" s="115"/>
      <c r="D124" s="115"/>
      <c r="E124" s="115"/>
      <c r="F124" s="75"/>
      <c r="G124" s="20"/>
      <c r="H124" s="28"/>
      <c r="I124" s="28"/>
      <c r="J124" s="28"/>
      <c r="K124" s="28"/>
      <c r="L124" s="28" t="s">
        <v>760</v>
      </c>
      <c r="M124" s="32" t="s">
        <v>760</v>
      </c>
    </row>
    <row r="125" spans="1:13" ht="51" x14ac:dyDescent="0.2">
      <c r="A125" s="115"/>
      <c r="B125" s="115"/>
      <c r="C125" s="115"/>
      <c r="D125" s="115"/>
      <c r="E125" s="115"/>
      <c r="F125" s="75"/>
      <c r="G125" s="20"/>
      <c r="H125" s="28"/>
      <c r="I125" s="28"/>
      <c r="J125" s="28"/>
      <c r="K125" s="28"/>
      <c r="L125" s="28" t="s">
        <v>760</v>
      </c>
      <c r="M125" s="32" t="s">
        <v>760</v>
      </c>
    </row>
    <row r="126" spans="1:13" ht="51" x14ac:dyDescent="0.2">
      <c r="A126" s="115"/>
      <c r="B126" s="115"/>
      <c r="C126" s="115"/>
      <c r="D126" s="115"/>
      <c r="E126" s="115"/>
      <c r="F126" s="75"/>
      <c r="G126" s="20"/>
      <c r="H126" s="28"/>
      <c r="I126" s="28"/>
      <c r="J126" s="28"/>
      <c r="K126" s="28"/>
      <c r="L126" s="28" t="s">
        <v>760</v>
      </c>
      <c r="M126" s="32" t="s">
        <v>760</v>
      </c>
    </row>
    <row r="127" spans="1:13" ht="51" x14ac:dyDescent="0.2">
      <c r="A127" s="115"/>
      <c r="B127" s="115"/>
      <c r="C127" s="115"/>
      <c r="D127" s="115"/>
      <c r="E127" s="115"/>
      <c r="F127" s="75"/>
      <c r="G127" s="20"/>
      <c r="H127" s="28"/>
      <c r="I127" s="28"/>
      <c r="J127" s="28"/>
      <c r="K127" s="28"/>
      <c r="L127" s="28" t="s">
        <v>760</v>
      </c>
      <c r="M127" s="32" t="s">
        <v>760</v>
      </c>
    </row>
    <row r="128" spans="1:13" ht="51" x14ac:dyDescent="0.2">
      <c r="A128" s="115"/>
      <c r="B128" s="115"/>
      <c r="C128" s="115"/>
      <c r="D128" s="115"/>
      <c r="E128" s="115"/>
      <c r="F128" s="75"/>
      <c r="G128" s="20"/>
      <c r="H128" s="28"/>
      <c r="I128" s="28"/>
      <c r="J128" s="28"/>
      <c r="K128" s="28"/>
      <c r="L128" s="28" t="s">
        <v>760</v>
      </c>
      <c r="M128" s="32" t="s">
        <v>760</v>
      </c>
    </row>
    <row r="129" spans="1:13" ht="51" x14ac:dyDescent="0.2">
      <c r="A129" s="115"/>
      <c r="B129" s="115"/>
      <c r="C129" s="115"/>
      <c r="D129" s="115"/>
      <c r="E129" s="115"/>
      <c r="F129" s="75"/>
      <c r="G129" s="20"/>
      <c r="H129" s="28"/>
      <c r="I129" s="28"/>
      <c r="J129" s="28"/>
      <c r="K129" s="28"/>
      <c r="L129" s="28" t="s">
        <v>760</v>
      </c>
      <c r="M129" s="32" t="s">
        <v>760</v>
      </c>
    </row>
    <row r="130" spans="1:13" ht="51" x14ac:dyDescent="0.2">
      <c r="A130" s="115"/>
      <c r="B130" s="115"/>
      <c r="C130" s="115"/>
      <c r="D130" s="115"/>
      <c r="E130" s="115"/>
      <c r="F130" s="75"/>
      <c r="G130" s="20"/>
      <c r="H130" s="28"/>
      <c r="I130" s="28"/>
      <c r="J130" s="28"/>
      <c r="K130" s="28"/>
      <c r="L130" s="28" t="s">
        <v>760</v>
      </c>
      <c r="M130" s="32" t="s">
        <v>760</v>
      </c>
    </row>
    <row r="131" spans="1:13" ht="51" x14ac:dyDescent="0.2">
      <c r="A131" s="115"/>
      <c r="B131" s="115"/>
      <c r="C131" s="115"/>
      <c r="D131" s="115"/>
      <c r="E131" s="115"/>
      <c r="F131" s="75"/>
      <c r="G131" s="20"/>
      <c r="H131" s="28"/>
      <c r="I131" s="28"/>
      <c r="J131" s="28"/>
      <c r="K131" s="28"/>
      <c r="L131" s="28" t="s">
        <v>760</v>
      </c>
      <c r="M131" s="32" t="s">
        <v>760</v>
      </c>
    </row>
    <row r="132" spans="1:13" ht="51" x14ac:dyDescent="0.2">
      <c r="A132" s="115"/>
      <c r="B132" s="115"/>
      <c r="C132" s="115"/>
      <c r="D132" s="115"/>
      <c r="E132" s="115"/>
      <c r="F132" s="75"/>
      <c r="G132" s="20"/>
      <c r="H132" s="28"/>
      <c r="I132" s="28"/>
      <c r="J132" s="28"/>
      <c r="K132" s="28"/>
      <c r="L132" s="28" t="s">
        <v>760</v>
      </c>
      <c r="M132" s="32" t="s">
        <v>760</v>
      </c>
    </row>
    <row r="133" spans="1:13" ht="51" x14ac:dyDescent="0.2">
      <c r="A133" s="115"/>
      <c r="B133" s="115"/>
      <c r="C133" s="115"/>
      <c r="D133" s="115"/>
      <c r="E133" s="115"/>
      <c r="F133" s="75"/>
      <c r="G133" s="20"/>
      <c r="H133" s="28"/>
      <c r="I133" s="28"/>
      <c r="J133" s="28"/>
      <c r="K133" s="28"/>
      <c r="L133" s="28" t="s">
        <v>760</v>
      </c>
      <c r="M133" s="32" t="s">
        <v>760</v>
      </c>
    </row>
    <row r="134" spans="1:13" ht="51" x14ac:dyDescent="0.2">
      <c r="A134" s="115"/>
      <c r="B134" s="115"/>
      <c r="C134" s="115"/>
      <c r="D134" s="115"/>
      <c r="E134" s="115"/>
      <c r="F134" s="75"/>
      <c r="G134" s="20"/>
      <c r="H134" s="28"/>
      <c r="I134" s="28"/>
      <c r="J134" s="28"/>
      <c r="K134" s="28"/>
      <c r="L134" s="28" t="s">
        <v>760</v>
      </c>
      <c r="M134" s="32" t="s">
        <v>760</v>
      </c>
    </row>
    <row r="135" spans="1:13" ht="51" x14ac:dyDescent="0.2">
      <c r="A135" s="115"/>
      <c r="B135" s="115"/>
      <c r="C135" s="115"/>
      <c r="D135" s="115"/>
      <c r="E135" s="115"/>
      <c r="F135" s="75"/>
      <c r="G135" s="20"/>
      <c r="H135" s="28"/>
      <c r="I135" s="28"/>
      <c r="J135" s="28"/>
      <c r="K135" s="28"/>
      <c r="L135" s="28" t="s">
        <v>760</v>
      </c>
      <c r="M135" s="32" t="s">
        <v>760</v>
      </c>
    </row>
    <row r="136" spans="1:13" ht="51" x14ac:dyDescent="0.2">
      <c r="A136" s="115"/>
      <c r="B136" s="115"/>
      <c r="C136" s="115"/>
      <c r="D136" s="115"/>
      <c r="E136" s="115"/>
      <c r="F136" s="75"/>
      <c r="G136" s="20"/>
      <c r="H136" s="28"/>
      <c r="I136" s="28"/>
      <c r="J136" s="28"/>
      <c r="K136" s="28"/>
      <c r="L136" s="28" t="s">
        <v>760</v>
      </c>
      <c r="M136" s="32" t="s">
        <v>760</v>
      </c>
    </row>
    <row r="137" spans="1:13" ht="51" x14ac:dyDescent="0.2">
      <c r="A137" s="115"/>
      <c r="B137" s="115"/>
      <c r="C137" s="115"/>
      <c r="D137" s="115"/>
      <c r="E137" s="115"/>
      <c r="F137" s="75"/>
      <c r="G137" s="20"/>
      <c r="H137" s="28"/>
      <c r="I137" s="28"/>
      <c r="J137" s="28"/>
      <c r="K137" s="28"/>
      <c r="L137" s="28" t="s">
        <v>760</v>
      </c>
      <c r="M137" s="32" t="s">
        <v>760</v>
      </c>
    </row>
    <row r="138" spans="1:13" ht="51" x14ac:dyDescent="0.2">
      <c r="A138" s="115"/>
      <c r="B138" s="115"/>
      <c r="C138" s="115"/>
      <c r="D138" s="115"/>
      <c r="E138" s="115"/>
      <c r="F138" s="75"/>
      <c r="G138" s="20"/>
      <c r="H138" s="28"/>
      <c r="I138" s="28"/>
      <c r="J138" s="28"/>
      <c r="K138" s="28"/>
      <c r="L138" s="28" t="s">
        <v>760</v>
      </c>
      <c r="M138" s="32" t="s">
        <v>760</v>
      </c>
    </row>
    <row r="139" spans="1:13" ht="51" x14ac:dyDescent="0.2">
      <c r="A139" s="115"/>
      <c r="B139" s="115"/>
      <c r="C139" s="115"/>
      <c r="D139" s="115"/>
      <c r="E139" s="115"/>
      <c r="F139" s="75"/>
      <c r="G139" s="20"/>
      <c r="H139" s="28"/>
      <c r="I139" s="28"/>
      <c r="J139" s="28"/>
      <c r="K139" s="28"/>
      <c r="L139" s="28" t="s">
        <v>760</v>
      </c>
      <c r="M139" s="32" t="s">
        <v>760</v>
      </c>
    </row>
    <row r="140" spans="1:13" ht="51" x14ac:dyDescent="0.2">
      <c r="A140" s="115"/>
      <c r="B140" s="115"/>
      <c r="C140" s="115"/>
      <c r="D140" s="115"/>
      <c r="E140" s="115"/>
      <c r="F140" s="75"/>
      <c r="G140" s="20"/>
      <c r="H140" s="28"/>
      <c r="I140" s="28"/>
      <c r="J140" s="28"/>
      <c r="K140" s="28"/>
      <c r="L140" s="28" t="s">
        <v>760</v>
      </c>
      <c r="M140" s="32" t="s">
        <v>760</v>
      </c>
    </row>
    <row r="141" spans="1:13" ht="51" x14ac:dyDescent="0.2">
      <c r="A141" s="115"/>
      <c r="B141" s="115"/>
      <c r="C141" s="115"/>
      <c r="D141" s="115"/>
      <c r="E141" s="115"/>
      <c r="F141" s="75"/>
      <c r="G141" s="20"/>
      <c r="H141" s="28"/>
      <c r="I141" s="28"/>
      <c r="J141" s="28"/>
      <c r="K141" s="28"/>
      <c r="L141" s="28" t="s">
        <v>760</v>
      </c>
      <c r="M141" s="32" t="s">
        <v>760</v>
      </c>
    </row>
    <row r="142" spans="1:13" ht="51" x14ac:dyDescent="0.2">
      <c r="A142" s="115"/>
      <c r="B142" s="115"/>
      <c r="C142" s="115"/>
      <c r="D142" s="115"/>
      <c r="E142" s="115"/>
      <c r="F142" s="75"/>
      <c r="G142" s="20"/>
      <c r="H142" s="28"/>
      <c r="I142" s="28"/>
      <c r="J142" s="28"/>
      <c r="K142" s="28"/>
      <c r="L142" s="28" t="s">
        <v>760</v>
      </c>
      <c r="M142" s="32" t="s">
        <v>760</v>
      </c>
    </row>
    <row r="143" spans="1:13" ht="51" x14ac:dyDescent="0.2">
      <c r="A143" s="115"/>
      <c r="B143" s="115"/>
      <c r="C143" s="115"/>
      <c r="D143" s="115"/>
      <c r="E143" s="115"/>
      <c r="F143" s="75"/>
      <c r="G143" s="20"/>
      <c r="H143" s="28"/>
      <c r="I143" s="28"/>
      <c r="J143" s="28"/>
      <c r="K143" s="28"/>
      <c r="L143" s="28" t="s">
        <v>760</v>
      </c>
      <c r="M143" s="32" t="s">
        <v>760</v>
      </c>
    </row>
    <row r="144" spans="1:13" ht="51" x14ac:dyDescent="0.2">
      <c r="A144" s="115"/>
      <c r="B144" s="115"/>
      <c r="C144" s="115"/>
      <c r="D144" s="115"/>
      <c r="E144" s="115"/>
      <c r="F144" s="75"/>
      <c r="G144" s="20"/>
      <c r="H144" s="28"/>
      <c r="I144" s="28"/>
      <c r="J144" s="28"/>
      <c r="K144" s="28"/>
      <c r="L144" s="28" t="s">
        <v>760</v>
      </c>
      <c r="M144" s="32" t="s">
        <v>760</v>
      </c>
    </row>
    <row r="145" spans="1:13" ht="51" x14ac:dyDescent="0.2">
      <c r="A145" s="115"/>
      <c r="B145" s="115"/>
      <c r="C145" s="115"/>
      <c r="D145" s="115"/>
      <c r="E145" s="115"/>
      <c r="F145" s="75"/>
      <c r="G145" s="20"/>
      <c r="H145" s="28"/>
      <c r="I145" s="28"/>
      <c r="J145" s="28"/>
      <c r="K145" s="28"/>
      <c r="L145" s="28" t="s">
        <v>760</v>
      </c>
      <c r="M145" s="32" t="s">
        <v>760</v>
      </c>
    </row>
    <row r="146" spans="1:13" ht="51" x14ac:dyDescent="0.2">
      <c r="A146" s="115"/>
      <c r="B146" s="115"/>
      <c r="C146" s="115"/>
      <c r="D146" s="115"/>
      <c r="E146" s="115"/>
      <c r="F146" s="75"/>
      <c r="G146" s="20"/>
      <c r="H146" s="28"/>
      <c r="I146" s="28"/>
      <c r="J146" s="28"/>
      <c r="K146" s="28"/>
      <c r="L146" s="28" t="s">
        <v>760</v>
      </c>
      <c r="M146" s="32" t="s">
        <v>760</v>
      </c>
    </row>
    <row r="147" spans="1:13" ht="51" x14ac:dyDescent="0.2">
      <c r="A147" s="115"/>
      <c r="B147" s="115"/>
      <c r="C147" s="115"/>
      <c r="D147" s="115"/>
      <c r="E147" s="115"/>
      <c r="F147" s="75"/>
      <c r="G147" s="20"/>
      <c r="H147" s="28"/>
      <c r="I147" s="28"/>
      <c r="J147" s="28"/>
      <c r="K147" s="28"/>
      <c r="L147" s="28" t="s">
        <v>760</v>
      </c>
      <c r="M147" s="32" t="s">
        <v>760</v>
      </c>
    </row>
    <row r="148" spans="1:13" ht="51" x14ac:dyDescent="0.2">
      <c r="A148" s="115"/>
      <c r="B148" s="115"/>
      <c r="C148" s="115"/>
      <c r="D148" s="115"/>
      <c r="E148" s="115"/>
      <c r="F148" s="75"/>
      <c r="G148" s="20"/>
      <c r="H148" s="28"/>
      <c r="I148" s="28"/>
      <c r="J148" s="28"/>
      <c r="K148" s="28"/>
      <c r="L148" s="28" t="s">
        <v>760</v>
      </c>
      <c r="M148" s="32" t="s">
        <v>760</v>
      </c>
    </row>
    <row r="149" spans="1:13" ht="51" x14ac:dyDescent="0.2">
      <c r="A149" s="115"/>
      <c r="B149" s="115"/>
      <c r="C149" s="115"/>
      <c r="D149" s="115"/>
      <c r="E149" s="115"/>
      <c r="F149" s="75"/>
      <c r="G149" s="20"/>
      <c r="H149" s="28"/>
      <c r="I149" s="28"/>
      <c r="J149" s="28"/>
      <c r="K149" s="28"/>
      <c r="L149" s="28" t="s">
        <v>760</v>
      </c>
      <c r="M149" s="32" t="s">
        <v>760</v>
      </c>
    </row>
    <row r="150" spans="1:13" ht="51" x14ac:dyDescent="0.2">
      <c r="A150" s="115"/>
      <c r="B150" s="115"/>
      <c r="C150" s="115"/>
      <c r="D150" s="115"/>
      <c r="E150" s="115"/>
      <c r="F150" s="75"/>
      <c r="G150" s="20"/>
      <c r="H150" s="28"/>
      <c r="I150" s="28"/>
      <c r="J150" s="28"/>
      <c r="K150" s="28"/>
      <c r="L150" s="28" t="s">
        <v>760</v>
      </c>
      <c r="M150" s="32" t="s">
        <v>760</v>
      </c>
    </row>
    <row r="151" spans="1:13" ht="51" x14ac:dyDescent="0.2">
      <c r="A151" s="115"/>
      <c r="B151" s="115"/>
      <c r="C151" s="115"/>
      <c r="D151" s="115"/>
      <c r="E151" s="115"/>
      <c r="F151" s="75"/>
      <c r="G151" s="20"/>
      <c r="H151" s="28"/>
      <c r="I151" s="28"/>
      <c r="J151" s="28"/>
      <c r="K151" s="28"/>
      <c r="L151" s="28" t="s">
        <v>760</v>
      </c>
      <c r="M151" s="32" t="s">
        <v>760</v>
      </c>
    </row>
    <row r="152" spans="1:13" ht="51" x14ac:dyDescent="0.2">
      <c r="A152" s="115"/>
      <c r="B152" s="115"/>
      <c r="C152" s="115"/>
      <c r="D152" s="115"/>
      <c r="E152" s="115"/>
      <c r="F152" s="75"/>
      <c r="G152" s="20"/>
      <c r="H152" s="28"/>
      <c r="I152" s="28"/>
      <c r="J152" s="28"/>
      <c r="K152" s="28"/>
      <c r="L152" s="28" t="s">
        <v>760</v>
      </c>
      <c r="M152" s="32" t="s">
        <v>760</v>
      </c>
    </row>
    <row r="153" spans="1:13" ht="51" x14ac:dyDescent="0.2">
      <c r="A153" s="115"/>
      <c r="B153" s="115"/>
      <c r="C153" s="115"/>
      <c r="D153" s="115"/>
      <c r="E153" s="115"/>
      <c r="F153" s="75"/>
      <c r="G153" s="20"/>
      <c r="H153" s="28"/>
      <c r="I153" s="28"/>
      <c r="J153" s="28"/>
      <c r="K153" s="28"/>
      <c r="L153" s="28" t="s">
        <v>760</v>
      </c>
      <c r="M153" s="32" t="s">
        <v>760</v>
      </c>
    </row>
    <row r="154" spans="1:13" ht="51" x14ac:dyDescent="0.2">
      <c r="A154" s="115"/>
      <c r="B154" s="115"/>
      <c r="C154" s="115"/>
      <c r="D154" s="115"/>
      <c r="E154" s="115"/>
      <c r="F154" s="75"/>
      <c r="G154" s="20"/>
      <c r="H154" s="28"/>
      <c r="I154" s="28"/>
      <c r="J154" s="28"/>
      <c r="K154" s="28"/>
      <c r="L154" s="28" t="s">
        <v>760</v>
      </c>
      <c r="M154" s="32" t="s">
        <v>760</v>
      </c>
    </row>
    <row r="155" spans="1:13" ht="51" x14ac:dyDescent="0.2">
      <c r="A155" s="115"/>
      <c r="B155" s="115"/>
      <c r="C155" s="115"/>
      <c r="D155" s="115"/>
      <c r="E155" s="115"/>
      <c r="F155" s="75"/>
      <c r="G155" s="20"/>
      <c r="H155" s="28"/>
      <c r="I155" s="28"/>
      <c r="J155" s="28"/>
      <c r="K155" s="28"/>
      <c r="L155" s="28" t="s">
        <v>760</v>
      </c>
      <c r="M155" s="32" t="s">
        <v>760</v>
      </c>
    </row>
    <row r="156" spans="1:13" ht="51" x14ac:dyDescent="0.2">
      <c r="A156" s="115"/>
      <c r="B156" s="115"/>
      <c r="C156" s="115"/>
      <c r="D156" s="115"/>
      <c r="E156" s="115"/>
      <c r="F156" s="75"/>
      <c r="G156" s="20"/>
      <c r="H156" s="28"/>
      <c r="I156" s="28"/>
      <c r="J156" s="28"/>
      <c r="K156" s="28"/>
      <c r="L156" s="28" t="s">
        <v>760</v>
      </c>
      <c r="M156" s="32" t="s">
        <v>760</v>
      </c>
    </row>
    <row r="157" spans="1:13" ht="51" x14ac:dyDescent="0.2">
      <c r="A157" s="115"/>
      <c r="B157" s="115"/>
      <c r="C157" s="115"/>
      <c r="D157" s="115"/>
      <c r="E157" s="115"/>
      <c r="F157" s="75"/>
      <c r="G157" s="20"/>
      <c r="H157" s="28"/>
      <c r="I157" s="28"/>
      <c r="J157" s="28"/>
      <c r="K157" s="28"/>
      <c r="L157" s="28" t="s">
        <v>760</v>
      </c>
      <c r="M157" s="32" t="s">
        <v>760</v>
      </c>
    </row>
    <row r="158" spans="1:13" ht="51" x14ac:dyDescent="0.2">
      <c r="A158" s="115"/>
      <c r="B158" s="115"/>
      <c r="C158" s="115"/>
      <c r="D158" s="115"/>
      <c r="E158" s="115"/>
      <c r="F158" s="75"/>
      <c r="G158" s="20"/>
      <c r="H158" s="28"/>
      <c r="I158" s="28"/>
      <c r="J158" s="28"/>
      <c r="K158" s="28"/>
      <c r="L158" s="28" t="s">
        <v>760</v>
      </c>
      <c r="M158" s="32" t="s">
        <v>760</v>
      </c>
    </row>
    <row r="159" spans="1:13" ht="51" x14ac:dyDescent="0.2">
      <c r="A159" s="115"/>
      <c r="B159" s="115"/>
      <c r="C159" s="115"/>
      <c r="D159" s="115"/>
      <c r="E159" s="115"/>
      <c r="F159" s="75"/>
      <c r="G159" s="20"/>
      <c r="H159" s="28"/>
      <c r="I159" s="28"/>
      <c r="J159" s="28"/>
      <c r="K159" s="28"/>
      <c r="L159" s="28" t="s">
        <v>760</v>
      </c>
      <c r="M159" s="32" t="s">
        <v>760</v>
      </c>
    </row>
    <row r="160" spans="1:13" ht="51" x14ac:dyDescent="0.2">
      <c r="A160" s="115"/>
      <c r="B160" s="115"/>
      <c r="C160" s="115"/>
      <c r="D160" s="115"/>
      <c r="E160" s="115"/>
      <c r="F160" s="75"/>
      <c r="G160" s="20"/>
      <c r="H160" s="28"/>
      <c r="I160" s="28"/>
      <c r="J160" s="28"/>
      <c r="K160" s="28"/>
      <c r="L160" s="28" t="s">
        <v>760</v>
      </c>
      <c r="M160" s="32" t="s">
        <v>760</v>
      </c>
    </row>
    <row r="161" spans="1:13" ht="51" x14ac:dyDescent="0.2">
      <c r="A161" s="115"/>
      <c r="B161" s="115"/>
      <c r="C161" s="115"/>
      <c r="D161" s="115"/>
      <c r="E161" s="115"/>
      <c r="F161" s="75"/>
      <c r="G161" s="20"/>
      <c r="H161" s="28"/>
      <c r="I161" s="28"/>
      <c r="J161" s="28"/>
      <c r="K161" s="28"/>
      <c r="L161" s="28" t="s">
        <v>760</v>
      </c>
      <c r="M161" s="32" t="s">
        <v>760</v>
      </c>
    </row>
    <row r="162" spans="1:13" ht="51" x14ac:dyDescent="0.2">
      <c r="A162" s="115"/>
      <c r="B162" s="115"/>
      <c r="C162" s="115"/>
      <c r="D162" s="115"/>
      <c r="E162" s="115"/>
      <c r="F162" s="75"/>
      <c r="G162" s="20"/>
      <c r="H162" s="28"/>
      <c r="I162" s="28"/>
      <c r="J162" s="28"/>
      <c r="K162" s="28"/>
      <c r="L162" s="28" t="s">
        <v>760</v>
      </c>
      <c r="M162" s="32" t="s">
        <v>760</v>
      </c>
    </row>
    <row r="163" spans="1:13" ht="51" x14ac:dyDescent="0.2">
      <c r="A163" s="115"/>
      <c r="B163" s="115"/>
      <c r="C163" s="115"/>
      <c r="D163" s="115"/>
      <c r="E163" s="115"/>
      <c r="F163" s="75"/>
      <c r="G163" s="20"/>
      <c r="H163" s="28"/>
      <c r="I163" s="28"/>
      <c r="J163" s="28"/>
      <c r="K163" s="28"/>
      <c r="L163" s="28" t="s">
        <v>760</v>
      </c>
      <c r="M163" s="32" t="s">
        <v>760</v>
      </c>
    </row>
    <row r="164" spans="1:13" ht="51" x14ac:dyDescent="0.2">
      <c r="A164" s="115"/>
      <c r="B164" s="115"/>
      <c r="C164" s="115"/>
      <c r="D164" s="115"/>
      <c r="E164" s="115"/>
      <c r="F164" s="75"/>
      <c r="G164" s="20"/>
      <c r="H164" s="28"/>
      <c r="I164" s="28"/>
      <c r="J164" s="28"/>
      <c r="K164" s="28"/>
      <c r="L164" s="28" t="s">
        <v>760</v>
      </c>
      <c r="M164" s="32" t="s">
        <v>760</v>
      </c>
    </row>
    <row r="165" spans="1:13" ht="51" x14ac:dyDescent="0.2">
      <c r="A165" s="115"/>
      <c r="B165" s="115"/>
      <c r="C165" s="115"/>
      <c r="D165" s="115"/>
      <c r="E165" s="115"/>
      <c r="F165" s="75"/>
      <c r="G165" s="20"/>
      <c r="H165" s="28"/>
      <c r="I165" s="28"/>
      <c r="J165" s="28"/>
      <c r="K165" s="28"/>
      <c r="L165" s="28" t="s">
        <v>760</v>
      </c>
      <c r="M165" s="32" t="s">
        <v>760</v>
      </c>
    </row>
    <row r="166" spans="1:13" ht="51" x14ac:dyDescent="0.2">
      <c r="A166" s="115"/>
      <c r="B166" s="115"/>
      <c r="C166" s="115"/>
      <c r="D166" s="115"/>
      <c r="E166" s="115"/>
      <c r="F166" s="75"/>
      <c r="G166" s="20"/>
      <c r="H166" s="28"/>
      <c r="I166" s="28"/>
      <c r="J166" s="28"/>
      <c r="K166" s="28"/>
      <c r="L166" s="28" t="s">
        <v>760</v>
      </c>
      <c r="M166" s="32" t="s">
        <v>760</v>
      </c>
    </row>
    <row r="167" spans="1:13" ht="51" x14ac:dyDescent="0.2">
      <c r="A167" s="115"/>
      <c r="B167" s="115"/>
      <c r="C167" s="115"/>
      <c r="D167" s="115"/>
      <c r="E167" s="115"/>
      <c r="F167" s="75"/>
      <c r="G167" s="20"/>
      <c r="H167" s="28"/>
      <c r="I167" s="28"/>
      <c r="J167" s="28"/>
      <c r="K167" s="28"/>
      <c r="L167" s="28" t="s">
        <v>760</v>
      </c>
      <c r="M167" s="32" t="s">
        <v>760</v>
      </c>
    </row>
    <row r="168" spans="1:13" ht="51" x14ac:dyDescent="0.2">
      <c r="A168" s="115"/>
      <c r="B168" s="115"/>
      <c r="C168" s="115"/>
      <c r="D168" s="115"/>
      <c r="E168" s="115"/>
      <c r="F168" s="75"/>
      <c r="G168" s="20"/>
      <c r="H168" s="28"/>
      <c r="I168" s="28"/>
      <c r="J168" s="28"/>
      <c r="K168" s="28"/>
      <c r="L168" s="28" t="s">
        <v>760</v>
      </c>
      <c r="M168" s="32" t="s">
        <v>760</v>
      </c>
    </row>
    <row r="169" spans="1:13" ht="51" x14ac:dyDescent="0.2">
      <c r="A169" s="115"/>
      <c r="B169" s="115"/>
      <c r="C169" s="115"/>
      <c r="D169" s="115"/>
      <c r="E169" s="115"/>
      <c r="F169" s="75"/>
      <c r="G169" s="20"/>
      <c r="H169" s="28"/>
      <c r="I169" s="28"/>
      <c r="J169" s="28"/>
      <c r="K169" s="28"/>
      <c r="L169" s="28" t="s">
        <v>760</v>
      </c>
      <c r="M169" s="32" t="s">
        <v>760</v>
      </c>
    </row>
    <row r="170" spans="1:13" ht="51" x14ac:dyDescent="0.2">
      <c r="A170" s="115"/>
      <c r="B170" s="115"/>
      <c r="C170" s="115"/>
      <c r="D170" s="115"/>
      <c r="E170" s="115"/>
      <c r="F170" s="75"/>
      <c r="G170" s="20"/>
      <c r="H170" s="28"/>
      <c r="I170" s="28"/>
      <c r="J170" s="28"/>
      <c r="K170" s="28"/>
      <c r="L170" s="28" t="s">
        <v>760</v>
      </c>
      <c r="M170" s="32" t="s">
        <v>760</v>
      </c>
    </row>
    <row r="171" spans="1:13" ht="51" x14ac:dyDescent="0.2">
      <c r="A171" s="115"/>
      <c r="B171" s="115"/>
      <c r="C171" s="115"/>
      <c r="D171" s="115"/>
      <c r="E171" s="115"/>
      <c r="F171" s="75"/>
      <c r="G171" s="20"/>
      <c r="H171" s="28"/>
      <c r="I171" s="28"/>
      <c r="J171" s="28"/>
      <c r="K171" s="28"/>
      <c r="L171" s="28" t="s">
        <v>760</v>
      </c>
      <c r="M171" s="32" t="s">
        <v>760</v>
      </c>
    </row>
    <row r="172" spans="1:13" ht="51" x14ac:dyDescent="0.2">
      <c r="A172" s="115"/>
      <c r="B172" s="115"/>
      <c r="C172" s="115"/>
      <c r="D172" s="115"/>
      <c r="E172" s="115"/>
      <c r="F172" s="75"/>
      <c r="G172" s="20"/>
      <c r="H172" s="28"/>
      <c r="I172" s="28"/>
      <c r="J172" s="28"/>
      <c r="K172" s="28"/>
      <c r="L172" s="28" t="s">
        <v>760</v>
      </c>
      <c r="M172" s="32" t="s">
        <v>760</v>
      </c>
    </row>
    <row r="173" spans="1:13" ht="51" x14ac:dyDescent="0.2">
      <c r="A173" s="115"/>
      <c r="B173" s="115"/>
      <c r="C173" s="115"/>
      <c r="D173" s="115"/>
      <c r="E173" s="115"/>
      <c r="F173" s="75"/>
      <c r="G173" s="20"/>
      <c r="H173" s="28"/>
      <c r="I173" s="28"/>
      <c r="J173" s="28"/>
      <c r="K173" s="28"/>
      <c r="L173" s="28" t="s">
        <v>760</v>
      </c>
      <c r="M173" s="32" t="s">
        <v>760</v>
      </c>
    </row>
    <row r="174" spans="1:13" ht="51" x14ac:dyDescent="0.2">
      <c r="A174" s="115"/>
      <c r="B174" s="115"/>
      <c r="C174" s="115"/>
      <c r="D174" s="115"/>
      <c r="E174" s="115"/>
      <c r="F174" s="75"/>
      <c r="G174" s="20"/>
      <c r="H174" s="28"/>
      <c r="I174" s="28"/>
      <c r="J174" s="28"/>
      <c r="K174" s="28"/>
      <c r="L174" s="28" t="s">
        <v>760</v>
      </c>
      <c r="M174" s="32" t="s">
        <v>760</v>
      </c>
    </row>
    <row r="175" spans="1:13" ht="51" x14ac:dyDescent="0.2">
      <c r="A175" s="115"/>
      <c r="B175" s="115"/>
      <c r="C175" s="115"/>
      <c r="D175" s="115"/>
      <c r="E175" s="115"/>
      <c r="F175" s="75"/>
      <c r="G175" s="20"/>
      <c r="H175" s="28"/>
      <c r="I175" s="28"/>
      <c r="J175" s="28"/>
      <c r="K175" s="28"/>
      <c r="L175" s="28" t="s">
        <v>760</v>
      </c>
      <c r="M175" s="32" t="s">
        <v>760</v>
      </c>
    </row>
    <row r="176" spans="1:13" ht="51" x14ac:dyDescent="0.2">
      <c r="A176" s="115"/>
      <c r="B176" s="115"/>
      <c r="C176" s="115"/>
      <c r="D176" s="115"/>
      <c r="E176" s="115"/>
      <c r="F176" s="75"/>
      <c r="G176" s="20"/>
      <c r="H176" s="28"/>
      <c r="I176" s="28"/>
      <c r="J176" s="28"/>
      <c r="K176" s="28"/>
      <c r="L176" s="28" t="s">
        <v>760</v>
      </c>
      <c r="M176" s="32" t="s">
        <v>760</v>
      </c>
    </row>
    <row r="177" spans="1:13" ht="51" x14ac:dyDescent="0.2">
      <c r="A177" s="115"/>
      <c r="B177" s="115"/>
      <c r="C177" s="115"/>
      <c r="D177" s="115"/>
      <c r="E177" s="115"/>
      <c r="F177" s="75"/>
      <c r="G177" s="20"/>
      <c r="H177" s="28"/>
      <c r="I177" s="28"/>
      <c r="J177" s="28"/>
      <c r="K177" s="28"/>
      <c r="L177" s="28" t="s">
        <v>760</v>
      </c>
      <c r="M177" s="32" t="s">
        <v>760</v>
      </c>
    </row>
    <row r="178" spans="1:13" ht="51" x14ac:dyDescent="0.2">
      <c r="A178" s="115"/>
      <c r="B178" s="115"/>
      <c r="C178" s="115"/>
      <c r="D178" s="115"/>
      <c r="E178" s="115"/>
      <c r="F178" s="75"/>
      <c r="G178" s="20"/>
      <c r="H178" s="28"/>
      <c r="I178" s="28"/>
      <c r="J178" s="28"/>
      <c r="K178" s="28"/>
      <c r="L178" s="28" t="s">
        <v>760</v>
      </c>
      <c r="M178" s="32" t="s">
        <v>760</v>
      </c>
    </row>
    <row r="179" spans="1:13" ht="51" x14ac:dyDescent="0.2">
      <c r="A179" s="115"/>
      <c r="B179" s="115"/>
      <c r="C179" s="115"/>
      <c r="D179" s="115"/>
      <c r="E179" s="115"/>
      <c r="F179" s="75"/>
      <c r="G179" s="20"/>
      <c r="H179" s="28"/>
      <c r="I179" s="28"/>
      <c r="J179" s="28"/>
      <c r="K179" s="28"/>
      <c r="L179" s="28" t="s">
        <v>760</v>
      </c>
      <c r="M179" s="32" t="s">
        <v>760</v>
      </c>
    </row>
    <row r="180" spans="1:13" ht="51" x14ac:dyDescent="0.2">
      <c r="A180" s="115"/>
      <c r="B180" s="115"/>
      <c r="C180" s="115"/>
      <c r="D180" s="115"/>
      <c r="E180" s="115"/>
      <c r="F180" s="75"/>
      <c r="G180" s="20"/>
      <c r="H180" s="28"/>
      <c r="I180" s="28"/>
      <c r="J180" s="28"/>
      <c r="K180" s="28"/>
      <c r="L180" s="28" t="s">
        <v>760</v>
      </c>
      <c r="M180" s="32" t="s">
        <v>760</v>
      </c>
    </row>
    <row r="181" spans="1:13" ht="51" x14ac:dyDescent="0.2">
      <c r="A181" s="115"/>
      <c r="B181" s="115"/>
      <c r="C181" s="115"/>
      <c r="D181" s="115"/>
      <c r="E181" s="115"/>
      <c r="F181" s="75"/>
      <c r="G181" s="20"/>
      <c r="H181" s="28"/>
      <c r="I181" s="28"/>
      <c r="J181" s="28"/>
      <c r="K181" s="28"/>
      <c r="L181" s="28" t="s">
        <v>760</v>
      </c>
      <c r="M181" s="32" t="s">
        <v>760</v>
      </c>
    </row>
    <row r="182" spans="1:13" ht="51" x14ac:dyDescent="0.2">
      <c r="A182" s="115"/>
      <c r="B182" s="115"/>
      <c r="C182" s="115"/>
      <c r="D182" s="115"/>
      <c r="E182" s="115"/>
      <c r="F182" s="75"/>
      <c r="G182" s="20"/>
      <c r="H182" s="28"/>
      <c r="I182" s="28"/>
      <c r="J182" s="28"/>
      <c r="K182" s="28"/>
      <c r="L182" s="28" t="s">
        <v>760</v>
      </c>
      <c r="M182" s="32" t="s">
        <v>760</v>
      </c>
    </row>
    <row r="183" spans="1:13" ht="51" x14ac:dyDescent="0.2">
      <c r="A183" s="115"/>
      <c r="B183" s="115"/>
      <c r="C183" s="115"/>
      <c r="D183" s="115"/>
      <c r="E183" s="115"/>
      <c r="F183" s="75"/>
      <c r="G183" s="20"/>
      <c r="H183" s="28"/>
      <c r="I183" s="28"/>
      <c r="J183" s="28"/>
      <c r="K183" s="28"/>
      <c r="L183" s="28" t="s">
        <v>760</v>
      </c>
      <c r="M183" s="32" t="s">
        <v>760</v>
      </c>
    </row>
    <row r="184" spans="1:13" ht="51" x14ac:dyDescent="0.2">
      <c r="A184" s="115"/>
      <c r="B184" s="115"/>
      <c r="C184" s="115"/>
      <c r="D184" s="115"/>
      <c r="E184" s="115"/>
      <c r="F184" s="75"/>
      <c r="G184" s="20"/>
      <c r="H184" s="28"/>
      <c r="I184" s="28"/>
      <c r="J184" s="28"/>
      <c r="K184" s="28"/>
      <c r="L184" s="28" t="s">
        <v>760</v>
      </c>
      <c r="M184" s="32" t="s">
        <v>760</v>
      </c>
    </row>
    <row r="185" spans="1:13" ht="51" x14ac:dyDescent="0.2">
      <c r="A185" s="115"/>
      <c r="B185" s="115"/>
      <c r="C185" s="115"/>
      <c r="D185" s="115"/>
      <c r="E185" s="115"/>
      <c r="F185" s="75"/>
      <c r="G185" s="20"/>
      <c r="H185" s="28"/>
      <c r="I185" s="28"/>
      <c r="J185" s="28"/>
      <c r="K185" s="28"/>
      <c r="L185" s="28" t="s">
        <v>760</v>
      </c>
      <c r="M185" s="32" t="s">
        <v>760</v>
      </c>
    </row>
    <row r="186" spans="1:13" ht="51" x14ac:dyDescent="0.2">
      <c r="A186" s="115"/>
      <c r="B186" s="115"/>
      <c r="C186" s="115"/>
      <c r="D186" s="115"/>
      <c r="E186" s="115"/>
      <c r="F186" s="75"/>
      <c r="G186" s="20"/>
      <c r="H186" s="28"/>
      <c r="I186" s="28"/>
      <c r="J186" s="28"/>
      <c r="K186" s="28"/>
      <c r="L186" s="28" t="s">
        <v>760</v>
      </c>
      <c r="M186" s="32" t="s">
        <v>760</v>
      </c>
    </row>
    <row r="187" spans="1:13" ht="51" x14ac:dyDescent="0.2">
      <c r="A187" s="115"/>
      <c r="B187" s="115"/>
      <c r="C187" s="115"/>
      <c r="D187" s="115"/>
      <c r="E187" s="115"/>
      <c r="F187" s="75"/>
      <c r="G187" s="20"/>
      <c r="H187" s="28"/>
      <c r="I187" s="28"/>
      <c r="J187" s="28"/>
      <c r="K187" s="28"/>
      <c r="L187" s="28" t="s">
        <v>760</v>
      </c>
      <c r="M187" s="32" t="s">
        <v>760</v>
      </c>
    </row>
    <row r="188" spans="1:13" ht="51" x14ac:dyDescent="0.2">
      <c r="A188" s="115"/>
      <c r="B188" s="115"/>
      <c r="C188" s="115"/>
      <c r="D188" s="115"/>
      <c r="E188" s="115"/>
      <c r="F188" s="75"/>
      <c r="G188" s="20"/>
      <c r="H188" s="28"/>
      <c r="I188" s="28"/>
      <c r="J188" s="28"/>
      <c r="K188" s="28"/>
      <c r="L188" s="28" t="s">
        <v>760</v>
      </c>
      <c r="M188" s="32" t="s">
        <v>760</v>
      </c>
    </row>
    <row r="189" spans="1:13" ht="51" x14ac:dyDescent="0.2">
      <c r="A189" s="115"/>
      <c r="B189" s="115"/>
      <c r="C189" s="115"/>
      <c r="D189" s="115"/>
      <c r="E189" s="115"/>
      <c r="F189" s="75"/>
      <c r="G189" s="20"/>
      <c r="H189" s="28"/>
      <c r="I189" s="28"/>
      <c r="J189" s="28"/>
      <c r="K189" s="28"/>
      <c r="L189" s="28" t="s">
        <v>760</v>
      </c>
      <c r="M189" s="32" t="s">
        <v>760</v>
      </c>
    </row>
    <row r="190" spans="1:13" ht="51" x14ac:dyDescent="0.2">
      <c r="A190" s="115"/>
      <c r="B190" s="115"/>
      <c r="C190" s="115"/>
      <c r="D190" s="115"/>
      <c r="E190" s="115"/>
      <c r="F190" s="75"/>
      <c r="G190" s="20"/>
      <c r="H190" s="28"/>
      <c r="I190" s="28"/>
      <c r="J190" s="28"/>
      <c r="K190" s="28"/>
      <c r="L190" s="28" t="s">
        <v>760</v>
      </c>
      <c r="M190" s="32" t="s">
        <v>760</v>
      </c>
    </row>
    <row r="191" spans="1:13" ht="51" x14ac:dyDescent="0.2">
      <c r="A191" s="115"/>
      <c r="B191" s="115"/>
      <c r="C191" s="115"/>
      <c r="D191" s="115"/>
      <c r="E191" s="115"/>
      <c r="F191" s="75"/>
      <c r="G191" s="20"/>
      <c r="H191" s="28"/>
      <c r="I191" s="28"/>
      <c r="J191" s="28"/>
      <c r="K191" s="28"/>
      <c r="L191" s="28" t="s">
        <v>760</v>
      </c>
      <c r="M191" s="32" t="s">
        <v>760</v>
      </c>
    </row>
    <row r="192" spans="1:13" ht="51" x14ac:dyDescent="0.2">
      <c r="A192" s="115"/>
      <c r="B192" s="115"/>
      <c r="C192" s="115"/>
      <c r="D192" s="115"/>
      <c r="E192" s="115"/>
      <c r="F192" s="75"/>
      <c r="G192" s="20"/>
      <c r="H192" s="28"/>
      <c r="I192" s="28"/>
      <c r="J192" s="28"/>
      <c r="K192" s="28"/>
      <c r="L192" s="28" t="s">
        <v>760</v>
      </c>
      <c r="M192" s="32" t="s">
        <v>760</v>
      </c>
    </row>
    <row r="193" spans="1:13" ht="51" x14ac:dyDescent="0.2">
      <c r="A193" s="115"/>
      <c r="B193" s="115"/>
      <c r="C193" s="115"/>
      <c r="D193" s="115"/>
      <c r="E193" s="115"/>
      <c r="F193" s="75"/>
      <c r="G193" s="20"/>
      <c r="H193" s="28"/>
      <c r="I193" s="28"/>
      <c r="J193" s="28"/>
      <c r="K193" s="28"/>
      <c r="L193" s="28" t="s">
        <v>760</v>
      </c>
      <c r="M193" s="32" t="s">
        <v>760</v>
      </c>
    </row>
    <row r="194" spans="1:13" ht="51" x14ac:dyDescent="0.2">
      <c r="A194" s="115"/>
      <c r="B194" s="115"/>
      <c r="C194" s="115"/>
      <c r="D194" s="115"/>
      <c r="E194" s="115"/>
      <c r="F194" s="75"/>
      <c r="G194" s="20"/>
      <c r="H194" s="28"/>
      <c r="I194" s="28"/>
      <c r="J194" s="28"/>
      <c r="K194" s="28"/>
      <c r="L194" s="28" t="s">
        <v>760</v>
      </c>
      <c r="M194" s="32" t="s">
        <v>760</v>
      </c>
    </row>
    <row r="195" spans="1:13" ht="51" x14ac:dyDescent="0.2">
      <c r="A195" s="115"/>
      <c r="B195" s="115"/>
      <c r="C195" s="115"/>
      <c r="D195" s="115"/>
      <c r="E195" s="115"/>
      <c r="F195" s="75"/>
      <c r="G195" s="20"/>
      <c r="H195" s="28"/>
      <c r="I195" s="28"/>
      <c r="J195" s="28"/>
      <c r="K195" s="28"/>
      <c r="L195" s="28" t="s">
        <v>760</v>
      </c>
      <c r="M195" s="32" t="s">
        <v>760</v>
      </c>
    </row>
    <row r="196" spans="1:13" ht="51" x14ac:dyDescent="0.2">
      <c r="A196" s="115"/>
      <c r="B196" s="115"/>
      <c r="C196" s="115"/>
      <c r="D196" s="115"/>
      <c r="E196" s="115"/>
      <c r="F196" s="75"/>
      <c r="G196" s="20"/>
      <c r="H196" s="28"/>
      <c r="I196" s="28"/>
      <c r="J196" s="28"/>
      <c r="K196" s="28"/>
      <c r="L196" s="28" t="s">
        <v>760</v>
      </c>
      <c r="M196" s="32" t="s">
        <v>760</v>
      </c>
    </row>
    <row r="197" spans="1:13" ht="51" x14ac:dyDescent="0.2">
      <c r="A197" s="115"/>
      <c r="B197" s="115"/>
      <c r="C197" s="115"/>
      <c r="D197" s="115"/>
      <c r="E197" s="115"/>
      <c r="F197" s="75"/>
      <c r="G197" s="20"/>
      <c r="H197" s="28"/>
      <c r="I197" s="28"/>
      <c r="J197" s="28"/>
      <c r="K197" s="28"/>
      <c r="L197" s="28" t="s">
        <v>760</v>
      </c>
      <c r="M197" s="32" t="s">
        <v>760</v>
      </c>
    </row>
    <row r="198" spans="1:13" ht="51" x14ac:dyDescent="0.2">
      <c r="A198" s="115"/>
      <c r="B198" s="115"/>
      <c r="C198" s="115"/>
      <c r="D198" s="115"/>
      <c r="E198" s="115"/>
      <c r="F198" s="75"/>
      <c r="G198" s="20"/>
      <c r="H198" s="28"/>
      <c r="I198" s="28"/>
      <c r="J198" s="28"/>
      <c r="K198" s="28"/>
      <c r="L198" s="28" t="s">
        <v>760</v>
      </c>
      <c r="M198" s="32" t="s">
        <v>760</v>
      </c>
    </row>
    <row r="199" spans="1:13" ht="51" x14ac:dyDescent="0.2">
      <c r="A199" s="115"/>
      <c r="B199" s="115"/>
      <c r="C199" s="115"/>
      <c r="D199" s="115"/>
      <c r="E199" s="115"/>
      <c r="F199" s="75"/>
      <c r="G199" s="20"/>
      <c r="H199" s="28"/>
      <c r="I199" s="28"/>
      <c r="J199" s="28"/>
      <c r="K199" s="28"/>
      <c r="L199" s="28" t="s">
        <v>760</v>
      </c>
      <c r="M199" s="32" t="s">
        <v>760</v>
      </c>
    </row>
    <row r="200" spans="1:13" ht="51" x14ac:dyDescent="0.2">
      <c r="A200" s="115"/>
      <c r="B200" s="115"/>
      <c r="C200" s="115"/>
      <c r="D200" s="115"/>
      <c r="E200" s="115"/>
      <c r="F200" s="75"/>
      <c r="G200" s="20"/>
      <c r="H200" s="28"/>
      <c r="I200" s="28"/>
      <c r="J200" s="28"/>
      <c r="K200" s="28"/>
      <c r="L200" s="28" t="s">
        <v>760</v>
      </c>
      <c r="M200" s="32" t="s">
        <v>760</v>
      </c>
    </row>
    <row r="201" spans="1:13" ht="51" x14ac:dyDescent="0.2">
      <c r="A201" s="115"/>
      <c r="B201" s="115"/>
      <c r="C201" s="115"/>
      <c r="D201" s="115"/>
      <c r="E201" s="115"/>
      <c r="F201" s="75"/>
      <c r="G201" s="20"/>
      <c r="H201" s="28"/>
      <c r="I201" s="28"/>
      <c r="J201" s="28"/>
      <c r="K201" s="28"/>
      <c r="L201" s="28" t="s">
        <v>760</v>
      </c>
      <c r="M201" s="32" t="s">
        <v>760</v>
      </c>
    </row>
    <row r="202" spans="1:13" ht="51" x14ac:dyDescent="0.2">
      <c r="A202" s="115"/>
      <c r="B202" s="115"/>
      <c r="C202" s="115"/>
      <c r="D202" s="115"/>
      <c r="E202" s="115"/>
      <c r="F202" s="75"/>
      <c r="G202" s="20"/>
      <c r="H202" s="28"/>
      <c r="I202" s="28"/>
      <c r="J202" s="28"/>
      <c r="K202" s="28"/>
      <c r="L202" s="28" t="s">
        <v>760</v>
      </c>
      <c r="M202" s="32" t="s">
        <v>760</v>
      </c>
    </row>
    <row r="203" spans="1:13" ht="51" x14ac:dyDescent="0.2">
      <c r="A203" s="115"/>
      <c r="B203" s="115"/>
      <c r="C203" s="115"/>
      <c r="D203" s="115"/>
      <c r="E203" s="115"/>
      <c r="F203" s="75"/>
      <c r="G203" s="20"/>
      <c r="H203" s="28"/>
      <c r="I203" s="28"/>
      <c r="J203" s="28"/>
      <c r="K203" s="28"/>
      <c r="L203" s="28" t="s">
        <v>760</v>
      </c>
      <c r="M203" s="32" t="s">
        <v>760</v>
      </c>
    </row>
    <row r="204" spans="1:13" ht="51" x14ac:dyDescent="0.2">
      <c r="A204" s="115"/>
      <c r="B204" s="115"/>
      <c r="C204" s="115"/>
      <c r="D204" s="115"/>
      <c r="E204" s="115"/>
      <c r="F204" s="75"/>
      <c r="G204" s="20"/>
      <c r="H204" s="28"/>
      <c r="I204" s="28"/>
      <c r="J204" s="28"/>
      <c r="K204" s="28"/>
      <c r="L204" s="28" t="s">
        <v>760</v>
      </c>
      <c r="M204" s="32" t="s">
        <v>760</v>
      </c>
    </row>
    <row r="205" spans="1:13" ht="51" x14ac:dyDescent="0.2">
      <c r="A205" s="115"/>
      <c r="B205" s="115"/>
      <c r="C205" s="115"/>
      <c r="D205" s="115"/>
      <c r="E205" s="115"/>
      <c r="F205" s="75"/>
      <c r="G205" s="20"/>
      <c r="H205" s="28"/>
      <c r="I205" s="28"/>
      <c r="J205" s="28"/>
      <c r="K205" s="28"/>
      <c r="L205" s="28" t="s">
        <v>760</v>
      </c>
      <c r="M205" s="32" t="s">
        <v>760</v>
      </c>
    </row>
    <row r="206" spans="1:13" ht="51" x14ac:dyDescent="0.2">
      <c r="A206" s="115"/>
      <c r="B206" s="115"/>
      <c r="C206" s="115"/>
      <c r="D206" s="115"/>
      <c r="E206" s="115"/>
      <c r="F206" s="75"/>
      <c r="G206" s="20"/>
      <c r="H206" s="28"/>
      <c r="I206" s="28"/>
      <c r="J206" s="28"/>
      <c r="K206" s="28"/>
      <c r="L206" s="28" t="s">
        <v>760</v>
      </c>
      <c r="M206" s="32" t="s">
        <v>760</v>
      </c>
    </row>
    <row r="207" spans="1:13" ht="51" x14ac:dyDescent="0.2">
      <c r="A207" s="115"/>
      <c r="B207" s="115"/>
      <c r="C207" s="115"/>
      <c r="D207" s="115"/>
      <c r="E207" s="115"/>
      <c r="F207" s="75"/>
      <c r="G207" s="20"/>
      <c r="H207" s="28"/>
      <c r="I207" s="28"/>
      <c r="J207" s="28"/>
      <c r="K207" s="28"/>
      <c r="L207" s="28" t="s">
        <v>760</v>
      </c>
      <c r="M207" s="32" t="s">
        <v>760</v>
      </c>
    </row>
    <row r="208" spans="1:13" ht="51" x14ac:dyDescent="0.2">
      <c r="A208" s="115"/>
      <c r="B208" s="115"/>
      <c r="C208" s="115"/>
      <c r="D208" s="115"/>
      <c r="E208" s="115"/>
      <c r="F208" s="75"/>
      <c r="G208" s="20"/>
      <c r="H208" s="28"/>
      <c r="I208" s="28"/>
      <c r="J208" s="28"/>
      <c r="K208" s="28"/>
      <c r="L208" s="28" t="s">
        <v>760</v>
      </c>
      <c r="M208" s="32" t="s">
        <v>760</v>
      </c>
    </row>
    <row r="209" spans="1:13" ht="51" x14ac:dyDescent="0.2">
      <c r="A209" s="115"/>
      <c r="B209" s="115"/>
      <c r="C209" s="115"/>
      <c r="D209" s="115"/>
      <c r="E209" s="115"/>
      <c r="F209" s="75"/>
      <c r="G209" s="20"/>
      <c r="H209" s="28"/>
      <c r="I209" s="28"/>
      <c r="J209" s="28"/>
      <c r="K209" s="28"/>
      <c r="L209" s="28" t="s">
        <v>760</v>
      </c>
      <c r="M209" s="32" t="s">
        <v>760</v>
      </c>
    </row>
    <row r="210" spans="1:13" ht="51" x14ac:dyDescent="0.2">
      <c r="A210" s="115"/>
      <c r="B210" s="115"/>
      <c r="C210" s="115"/>
      <c r="D210" s="115"/>
      <c r="E210" s="115"/>
      <c r="F210" s="75"/>
      <c r="G210" s="20"/>
      <c r="H210" s="28"/>
      <c r="I210" s="28"/>
      <c r="J210" s="28"/>
      <c r="K210" s="28"/>
      <c r="L210" s="28" t="s">
        <v>760</v>
      </c>
      <c r="M210" s="32" t="s">
        <v>760</v>
      </c>
    </row>
    <row r="211" spans="1:13" ht="51" x14ac:dyDescent="0.2">
      <c r="A211" s="115"/>
      <c r="B211" s="115"/>
      <c r="C211" s="115"/>
      <c r="D211" s="115"/>
      <c r="E211" s="115"/>
      <c r="F211" s="75"/>
      <c r="G211" s="20"/>
      <c r="H211" s="28"/>
      <c r="I211" s="28"/>
      <c r="J211" s="28"/>
      <c r="K211" s="28"/>
      <c r="L211" s="28" t="s">
        <v>760</v>
      </c>
      <c r="M211" s="32" t="s">
        <v>760</v>
      </c>
    </row>
    <row r="212" spans="1:13" ht="51" x14ac:dyDescent="0.2">
      <c r="A212" s="115"/>
      <c r="B212" s="115"/>
      <c r="C212" s="115"/>
      <c r="D212" s="115"/>
      <c r="E212" s="115"/>
      <c r="F212" s="75"/>
      <c r="G212" s="20"/>
      <c r="H212" s="28"/>
      <c r="I212" s="28"/>
      <c r="J212" s="28"/>
      <c r="K212" s="28"/>
      <c r="L212" s="28" t="s">
        <v>760</v>
      </c>
      <c r="M212" s="32" t="s">
        <v>760</v>
      </c>
    </row>
    <row r="213" spans="1:13" ht="51" x14ac:dyDescent="0.2">
      <c r="A213" s="115"/>
      <c r="B213" s="115"/>
      <c r="C213" s="115"/>
      <c r="D213" s="115"/>
      <c r="E213" s="115"/>
      <c r="F213" s="75"/>
      <c r="G213" s="20"/>
      <c r="H213" s="28"/>
      <c r="I213" s="28"/>
      <c r="J213" s="28"/>
      <c r="K213" s="28"/>
      <c r="L213" s="28" t="s">
        <v>760</v>
      </c>
      <c r="M213" s="32" t="s">
        <v>760</v>
      </c>
    </row>
    <row r="214" spans="1:13" ht="51" x14ac:dyDescent="0.2">
      <c r="A214" s="115"/>
      <c r="B214" s="115"/>
      <c r="C214" s="115"/>
      <c r="D214" s="115"/>
      <c r="E214" s="115"/>
      <c r="F214" s="75"/>
      <c r="G214" s="20"/>
      <c r="H214" s="28"/>
      <c r="I214" s="28"/>
      <c r="J214" s="28"/>
      <c r="K214" s="28"/>
      <c r="L214" s="28" t="s">
        <v>760</v>
      </c>
      <c r="M214" s="32" t="s">
        <v>760</v>
      </c>
    </row>
    <row r="215" spans="1:13" ht="51" x14ac:dyDescent="0.2">
      <c r="A215" s="115"/>
      <c r="B215" s="115"/>
      <c r="C215" s="115"/>
      <c r="D215" s="115"/>
      <c r="E215" s="115"/>
      <c r="F215" s="75"/>
      <c r="G215" s="20"/>
      <c r="H215" s="28"/>
      <c r="I215" s="28"/>
      <c r="J215" s="28"/>
      <c r="K215" s="28"/>
      <c r="L215" s="28" t="s">
        <v>760</v>
      </c>
      <c r="M215" s="32" t="s">
        <v>760</v>
      </c>
    </row>
    <row r="216" spans="1:13" ht="51" x14ac:dyDescent="0.2">
      <c r="A216" s="115"/>
      <c r="B216" s="115"/>
      <c r="C216" s="115"/>
      <c r="D216" s="115"/>
      <c r="E216" s="115"/>
      <c r="F216" s="75"/>
      <c r="G216" s="20"/>
      <c r="H216" s="28"/>
      <c r="I216" s="28"/>
      <c r="J216" s="28"/>
      <c r="K216" s="28"/>
      <c r="L216" s="28" t="s">
        <v>760</v>
      </c>
      <c r="M216" s="32" t="s">
        <v>760</v>
      </c>
    </row>
    <row r="217" spans="1:13" ht="51" x14ac:dyDescent="0.2">
      <c r="A217" s="115"/>
      <c r="B217" s="115"/>
      <c r="C217" s="115"/>
      <c r="D217" s="115"/>
      <c r="E217" s="115"/>
      <c r="F217" s="75"/>
      <c r="G217" s="20"/>
      <c r="H217" s="28"/>
      <c r="I217" s="28"/>
      <c r="J217" s="28"/>
      <c r="K217" s="28"/>
      <c r="L217" s="28" t="s">
        <v>760</v>
      </c>
      <c r="M217" s="32" t="s">
        <v>760</v>
      </c>
    </row>
    <row r="218" spans="1:13" ht="51" x14ac:dyDescent="0.2">
      <c r="A218" s="115"/>
      <c r="B218" s="115"/>
      <c r="C218" s="115"/>
      <c r="D218" s="115"/>
      <c r="E218" s="115"/>
      <c r="F218" s="75"/>
      <c r="G218" s="20"/>
      <c r="H218" s="28"/>
      <c r="I218" s="28"/>
      <c r="J218" s="28"/>
      <c r="K218" s="28"/>
      <c r="L218" s="28" t="s">
        <v>760</v>
      </c>
      <c r="M218" s="32" t="s">
        <v>760</v>
      </c>
    </row>
    <row r="219" spans="1:13" ht="51" x14ac:dyDescent="0.2">
      <c r="A219" s="115"/>
      <c r="B219" s="115"/>
      <c r="C219" s="115"/>
      <c r="D219" s="115"/>
      <c r="E219" s="115"/>
      <c r="F219" s="75"/>
      <c r="G219" s="20"/>
      <c r="H219" s="28"/>
      <c r="I219" s="28"/>
      <c r="J219" s="28"/>
      <c r="K219" s="28"/>
      <c r="L219" s="28" t="s">
        <v>760</v>
      </c>
      <c r="M219" s="32" t="s">
        <v>760</v>
      </c>
    </row>
    <row r="220" spans="1:13" ht="51" x14ac:dyDescent="0.2">
      <c r="A220" s="115"/>
      <c r="B220" s="115"/>
      <c r="C220" s="115"/>
      <c r="D220" s="115"/>
      <c r="E220" s="115"/>
      <c r="F220" s="75"/>
      <c r="G220" s="20"/>
      <c r="H220" s="28"/>
      <c r="I220" s="28"/>
      <c r="J220" s="28"/>
      <c r="K220" s="28"/>
      <c r="L220" s="28" t="s">
        <v>760</v>
      </c>
      <c r="M220" s="32" t="s">
        <v>760</v>
      </c>
    </row>
    <row r="221" spans="1:13" ht="51" x14ac:dyDescent="0.2">
      <c r="A221" s="115"/>
      <c r="B221" s="115"/>
      <c r="C221" s="115"/>
      <c r="D221" s="115"/>
      <c r="E221" s="115"/>
      <c r="F221" s="75"/>
      <c r="G221" s="20"/>
      <c r="H221" s="28"/>
      <c r="I221" s="28"/>
      <c r="J221" s="28"/>
      <c r="K221" s="28"/>
      <c r="L221" s="28" t="s">
        <v>760</v>
      </c>
      <c r="M221" s="32" t="s">
        <v>760</v>
      </c>
    </row>
    <row r="222" spans="1:13" ht="51" x14ac:dyDescent="0.2">
      <c r="A222" s="115"/>
      <c r="B222" s="115"/>
      <c r="C222" s="115"/>
      <c r="D222" s="115"/>
      <c r="E222" s="115"/>
      <c r="F222" s="75"/>
      <c r="G222" s="20"/>
      <c r="H222" s="28"/>
      <c r="I222" s="28"/>
      <c r="J222" s="28"/>
      <c r="K222" s="28"/>
      <c r="L222" s="28" t="s">
        <v>760</v>
      </c>
      <c r="M222" s="32" t="s">
        <v>760</v>
      </c>
    </row>
    <row r="223" spans="1:13" ht="51" x14ac:dyDescent="0.2">
      <c r="A223" s="115"/>
      <c r="B223" s="115"/>
      <c r="C223" s="115"/>
      <c r="D223" s="115"/>
      <c r="E223" s="115"/>
      <c r="F223" s="75"/>
      <c r="G223" s="20"/>
      <c r="H223" s="28"/>
      <c r="I223" s="28"/>
      <c r="J223" s="28"/>
      <c r="K223" s="28"/>
      <c r="L223" s="28" t="s">
        <v>760</v>
      </c>
      <c r="M223" s="32" t="s">
        <v>760</v>
      </c>
    </row>
    <row r="224" spans="1:13" ht="51" x14ac:dyDescent="0.2">
      <c r="A224" s="115"/>
      <c r="B224" s="115"/>
      <c r="C224" s="115"/>
      <c r="D224" s="115"/>
      <c r="E224" s="115"/>
      <c r="F224" s="75"/>
      <c r="G224" s="20"/>
      <c r="H224" s="28"/>
      <c r="I224" s="28"/>
      <c r="J224" s="28"/>
      <c r="K224" s="28"/>
      <c r="L224" s="28" t="s">
        <v>760</v>
      </c>
      <c r="M224" s="32" t="s">
        <v>760</v>
      </c>
    </row>
    <row r="225" spans="1:13" ht="51" x14ac:dyDescent="0.2">
      <c r="A225" s="115"/>
      <c r="B225" s="115"/>
      <c r="C225" s="115"/>
      <c r="D225" s="115"/>
      <c r="E225" s="115"/>
      <c r="F225" s="75"/>
      <c r="G225" s="20"/>
      <c r="H225" s="28"/>
      <c r="I225" s="28"/>
      <c r="J225" s="28"/>
      <c r="K225" s="28"/>
      <c r="L225" s="28" t="s">
        <v>760</v>
      </c>
      <c r="M225" s="32" t="s">
        <v>760</v>
      </c>
    </row>
    <row r="226" spans="1:13" ht="51" x14ac:dyDescent="0.2">
      <c r="A226" s="115"/>
      <c r="B226" s="115"/>
      <c r="C226" s="115"/>
      <c r="D226" s="115"/>
      <c r="E226" s="115"/>
      <c r="F226" s="75"/>
      <c r="G226" s="20"/>
      <c r="H226" s="28"/>
      <c r="I226" s="28"/>
      <c r="J226" s="28"/>
      <c r="K226" s="28"/>
      <c r="L226" s="28" t="s">
        <v>760</v>
      </c>
      <c r="M226" s="32" t="s">
        <v>760</v>
      </c>
    </row>
    <row r="227" spans="1:13" ht="51" x14ac:dyDescent="0.2">
      <c r="A227" s="115"/>
      <c r="B227" s="115"/>
      <c r="C227" s="115"/>
      <c r="D227" s="115"/>
      <c r="E227" s="115"/>
      <c r="F227" s="75"/>
      <c r="G227" s="20"/>
      <c r="H227" s="28"/>
      <c r="I227" s="28"/>
      <c r="J227" s="28"/>
      <c r="K227" s="28"/>
      <c r="L227" s="28" t="s">
        <v>760</v>
      </c>
      <c r="M227" s="32" t="s">
        <v>760</v>
      </c>
    </row>
    <row r="228" spans="1:13" ht="51" x14ac:dyDescent="0.2">
      <c r="A228" s="115"/>
      <c r="B228" s="115"/>
      <c r="C228" s="115"/>
      <c r="D228" s="115"/>
      <c r="E228" s="115"/>
      <c r="F228" s="75"/>
      <c r="G228" s="20"/>
      <c r="H228" s="28"/>
      <c r="I228" s="28"/>
      <c r="J228" s="28"/>
      <c r="K228" s="28"/>
      <c r="L228" s="28" t="s">
        <v>760</v>
      </c>
      <c r="M228" s="32" t="s">
        <v>760</v>
      </c>
    </row>
    <row r="229" spans="1:13" ht="51" x14ac:dyDescent="0.2">
      <c r="A229" s="115"/>
      <c r="B229" s="115"/>
      <c r="C229" s="115"/>
      <c r="D229" s="115"/>
      <c r="E229" s="115"/>
      <c r="F229" s="75"/>
      <c r="G229" s="20"/>
      <c r="H229" s="28"/>
      <c r="I229" s="28"/>
      <c r="J229" s="28"/>
      <c r="K229" s="28"/>
      <c r="L229" s="28" t="s">
        <v>760</v>
      </c>
      <c r="M229" s="32" t="s">
        <v>760</v>
      </c>
    </row>
    <row r="230" spans="1:13" ht="51" x14ac:dyDescent="0.2">
      <c r="A230" s="115"/>
      <c r="B230" s="115"/>
      <c r="C230" s="115"/>
      <c r="D230" s="115"/>
      <c r="E230" s="115"/>
      <c r="F230" s="75"/>
      <c r="G230" s="20"/>
      <c r="H230" s="28"/>
      <c r="I230" s="28"/>
      <c r="J230" s="28"/>
      <c r="K230" s="28"/>
      <c r="L230" s="28" t="s">
        <v>760</v>
      </c>
      <c r="M230" s="32" t="s">
        <v>760</v>
      </c>
    </row>
    <row r="231" spans="1:13" ht="51" x14ac:dyDescent="0.2">
      <c r="A231" s="115"/>
      <c r="B231" s="115"/>
      <c r="C231" s="115"/>
      <c r="D231" s="115"/>
      <c r="E231" s="115"/>
      <c r="F231" s="75"/>
      <c r="G231" s="20"/>
      <c r="H231" s="28"/>
      <c r="I231" s="28"/>
      <c r="J231" s="28"/>
      <c r="K231" s="28"/>
      <c r="L231" s="28" t="s">
        <v>760</v>
      </c>
      <c r="M231" s="32" t="s">
        <v>760</v>
      </c>
    </row>
    <row r="232" spans="1:13" ht="51" x14ac:dyDescent="0.2">
      <c r="A232" s="115"/>
      <c r="B232" s="115"/>
      <c r="C232" s="115"/>
      <c r="D232" s="115"/>
      <c r="E232" s="115"/>
      <c r="F232" s="75"/>
      <c r="G232" s="20"/>
      <c r="H232" s="28"/>
      <c r="I232" s="28"/>
      <c r="J232" s="28"/>
      <c r="K232" s="28"/>
      <c r="L232" s="28" t="s">
        <v>760</v>
      </c>
      <c r="M232" s="32" t="s">
        <v>760</v>
      </c>
    </row>
    <row r="233" spans="1:13" ht="51" x14ac:dyDescent="0.2">
      <c r="A233" s="115"/>
      <c r="B233" s="115"/>
      <c r="C233" s="115"/>
      <c r="D233" s="115"/>
      <c r="E233" s="115"/>
      <c r="F233" s="75"/>
      <c r="G233" s="20"/>
      <c r="H233" s="28"/>
      <c r="I233" s="28"/>
      <c r="J233" s="28"/>
      <c r="K233" s="28"/>
      <c r="L233" s="28" t="s">
        <v>760</v>
      </c>
      <c r="M233" s="32" t="s">
        <v>760</v>
      </c>
    </row>
    <row r="234" spans="1:13" ht="51" x14ac:dyDescent="0.2">
      <c r="A234" s="115"/>
      <c r="B234" s="115"/>
      <c r="C234" s="115"/>
      <c r="D234" s="115"/>
      <c r="E234" s="115"/>
      <c r="F234" s="75"/>
      <c r="G234" s="20"/>
      <c r="H234" s="28"/>
      <c r="I234" s="28"/>
      <c r="J234" s="28"/>
      <c r="K234" s="28"/>
      <c r="L234" s="28" t="s">
        <v>760</v>
      </c>
      <c r="M234" s="32" t="s">
        <v>760</v>
      </c>
    </row>
    <row r="235" spans="1:13" ht="51" x14ac:dyDescent="0.2">
      <c r="A235" s="115"/>
      <c r="B235" s="115"/>
      <c r="C235" s="115"/>
      <c r="D235" s="115"/>
      <c r="E235" s="115"/>
      <c r="F235" s="75"/>
      <c r="G235" s="20"/>
      <c r="H235" s="28"/>
      <c r="I235" s="28"/>
      <c r="J235" s="28"/>
      <c r="K235" s="28"/>
      <c r="L235" s="28" t="s">
        <v>760</v>
      </c>
      <c r="M235" s="32" t="s">
        <v>760</v>
      </c>
    </row>
    <row r="236" spans="1:13" ht="51" x14ac:dyDescent="0.2">
      <c r="A236" s="115"/>
      <c r="B236" s="115"/>
      <c r="C236" s="115"/>
      <c r="D236" s="115"/>
      <c r="E236" s="115"/>
      <c r="F236" s="75"/>
      <c r="G236" s="20"/>
      <c r="H236" s="28"/>
      <c r="I236" s="28"/>
      <c r="J236" s="28"/>
      <c r="K236" s="28"/>
      <c r="L236" s="28" t="s">
        <v>760</v>
      </c>
      <c r="M236" s="32" t="s">
        <v>760</v>
      </c>
    </row>
    <row r="237" spans="1:13" ht="76.5" x14ac:dyDescent="0.2">
      <c r="A237" s="115"/>
      <c r="B237" s="115"/>
      <c r="C237" s="115"/>
      <c r="D237" s="115"/>
      <c r="E237" s="115"/>
      <c r="F237" s="75"/>
      <c r="G237" s="20"/>
      <c r="H237" s="28" t="s">
        <v>761</v>
      </c>
      <c r="I237" s="28" t="s">
        <v>761</v>
      </c>
      <c r="J237" s="28" t="s">
        <v>761</v>
      </c>
      <c r="K237" s="28" t="s">
        <v>761</v>
      </c>
      <c r="L237" s="28" t="s">
        <v>761</v>
      </c>
      <c r="M237" s="32" t="s">
        <v>761</v>
      </c>
    </row>
    <row r="238" spans="1:13" ht="51" x14ac:dyDescent="0.2">
      <c r="A238" s="115"/>
      <c r="B238" s="115"/>
      <c r="C238" s="115"/>
      <c r="D238" s="115"/>
      <c r="E238" s="115"/>
      <c r="F238" s="75"/>
      <c r="G238" s="20"/>
      <c r="H238" s="28"/>
      <c r="I238" s="28"/>
      <c r="J238" s="28"/>
      <c r="K238" s="28"/>
      <c r="L238" s="28" t="s">
        <v>761</v>
      </c>
      <c r="M238" s="32" t="s">
        <v>761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defaultColWidth="8.85546875" defaultRowHeight="12.75" customHeight="1" x14ac:dyDescent="0.2"/>
  <cols>
    <col min="1" max="1" width="56.5703125" customWidth="1"/>
    <col min="2" max="2" width="143.42578125" customWidth="1"/>
  </cols>
  <sheetData>
    <row r="1" spans="1:2" ht="12.75" customHeight="1" x14ac:dyDescent="0.2">
      <c r="A1" s="88" t="s">
        <v>0</v>
      </c>
    </row>
    <row r="3" spans="1:2" ht="12.75" customHeight="1" x14ac:dyDescent="0.2">
      <c r="A3" s="7" t="s">
        <v>1</v>
      </c>
    </row>
    <row r="4" spans="1:2" ht="12.75" customHeight="1" x14ac:dyDescent="0.2">
      <c r="B4" s="88" t="s">
        <v>2</v>
      </c>
    </row>
    <row r="5" spans="1:2" ht="12.75" customHeight="1" x14ac:dyDescent="0.2">
      <c r="B5" s="88" t="s">
        <v>3</v>
      </c>
    </row>
    <row r="6" spans="1:2" ht="12.75" customHeight="1" x14ac:dyDescent="0.2">
      <c r="B6" s="88" t="s">
        <v>4</v>
      </c>
    </row>
    <row r="7" spans="1:2" ht="12.75" customHeight="1" x14ac:dyDescent="0.2">
      <c r="B7" s="88" t="s">
        <v>5</v>
      </c>
    </row>
    <row r="11" spans="1:2" ht="12.75" customHeight="1" x14ac:dyDescent="0.2">
      <c r="A11" s="7" t="s">
        <v>6</v>
      </c>
    </row>
    <row r="12" spans="1:2" ht="12.75" customHeight="1" x14ac:dyDescent="0.2">
      <c r="B12" s="88" t="s">
        <v>7</v>
      </c>
    </row>
    <row r="13" spans="1:2" ht="12.75" customHeight="1" x14ac:dyDescent="0.2">
      <c r="B13" s="88" t="s">
        <v>8</v>
      </c>
    </row>
    <row r="14" spans="1:2" ht="12.75" customHeight="1" x14ac:dyDescent="0.2">
      <c r="B14" s="88" t="s">
        <v>9</v>
      </c>
    </row>
    <row r="15" spans="1:2" ht="12.75" customHeight="1" x14ac:dyDescent="0.2">
      <c r="B15" s="88" t="s">
        <v>10</v>
      </c>
    </row>
    <row r="16" spans="1:2" ht="12.75" customHeight="1" x14ac:dyDescent="0.2">
      <c r="B16" s="88" t="s">
        <v>11</v>
      </c>
    </row>
    <row r="19" spans="1:2" ht="12.75" customHeight="1" x14ac:dyDescent="0.2">
      <c r="A19" s="7" t="s">
        <v>12</v>
      </c>
    </row>
    <row r="20" spans="1:2" ht="12.75" customHeight="1" x14ac:dyDescent="0.2">
      <c r="B20" s="88" t="s">
        <v>13</v>
      </c>
    </row>
    <row r="21" spans="1:2" ht="12.75" customHeight="1" x14ac:dyDescent="0.2">
      <c r="B21" s="88" t="s">
        <v>14</v>
      </c>
    </row>
    <row r="23" spans="1:2" ht="12.75" customHeight="1" x14ac:dyDescent="0.2">
      <c r="B23" s="88" t="s">
        <v>15</v>
      </c>
    </row>
    <row r="24" spans="1:2" ht="12.75" customHeight="1" x14ac:dyDescent="0.2">
      <c r="B24" s="88" t="s">
        <v>16</v>
      </c>
    </row>
    <row r="26" spans="1:2" ht="12.75" customHeight="1" x14ac:dyDescent="0.2">
      <c r="B26" s="88" t="s">
        <v>17</v>
      </c>
    </row>
    <row r="27" spans="1:2" ht="12.75" customHeight="1" x14ac:dyDescent="0.2">
      <c r="B27" s="88" t="s">
        <v>18</v>
      </c>
    </row>
    <row r="29" spans="1:2" ht="12.75" customHeight="1" x14ac:dyDescent="0.2">
      <c r="B29" s="88" t="s">
        <v>19</v>
      </c>
    </row>
    <row r="31" spans="1:2" ht="12.75" customHeight="1" x14ac:dyDescent="0.2">
      <c r="B31" s="88" t="s">
        <v>20</v>
      </c>
    </row>
    <row r="32" spans="1:2" ht="12.75" customHeight="1" x14ac:dyDescent="0.2">
      <c r="B32" s="88"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40"/>
  <sheetViews>
    <sheetView workbookViewId="0">
      <pane xSplit="5" ySplit="3" topLeftCell="F4" activePane="bottomRight" state="frozen"/>
      <selection pane="topRight" activeCell="F1" sqref="F1"/>
      <selection pane="bottomLeft" activeCell="A4" sqref="A4"/>
      <selection pane="bottomRight" activeCell="K124" sqref="B4:K124"/>
    </sheetView>
  </sheetViews>
  <sheetFormatPr defaultColWidth="8.85546875" defaultRowHeight="12.75" customHeight="1" x14ac:dyDescent="0.2"/>
  <cols>
    <col min="1" max="1" width="4.140625" customWidth="1"/>
    <col min="2" max="2" width="13" customWidth="1"/>
    <col min="3" max="3" width="11.7109375" customWidth="1"/>
    <col min="4" max="4" width="9.7109375" customWidth="1"/>
    <col min="5" max="5" width="12.28515625" customWidth="1"/>
    <col min="6" max="6" width="11.7109375" customWidth="1"/>
    <col min="7" max="7" width="9.7109375" customWidth="1"/>
    <col min="8" max="8" width="12" customWidth="1"/>
    <col min="10" max="11" width="9.7109375" customWidth="1"/>
    <col min="12" max="12" width="2" customWidth="1"/>
    <col min="16" max="16" width="1.140625" customWidth="1"/>
    <col min="20" max="20" width="0.7109375" customWidth="1"/>
    <col min="24" max="24" width="1" customWidth="1"/>
    <col min="28" max="28" width="0.5703125" customWidth="1"/>
    <col min="32" max="32" width="0.5703125" customWidth="1"/>
    <col min="36" max="36" width="0.5703125" customWidth="1"/>
    <col min="40" max="40" width="0.42578125" customWidth="1"/>
    <col min="44" max="44" width="0.7109375" customWidth="1"/>
    <col min="48" max="48" width="0.7109375" customWidth="1"/>
    <col min="52" max="52" width="0.140625" customWidth="1"/>
    <col min="56" max="56" width="0.7109375" customWidth="1"/>
    <col min="60" max="60" width="0.7109375" customWidth="1"/>
    <col min="64" max="64" width="1.140625" customWidth="1"/>
    <col min="68" max="68" width="1.140625" customWidth="1"/>
    <col min="72" max="72" width="0.5703125" customWidth="1"/>
    <col min="76" max="76" width="1.7109375" customWidth="1"/>
    <col min="80" max="80" width="10.7109375" customWidth="1"/>
  </cols>
  <sheetData>
    <row r="1" spans="1:80" x14ac:dyDescent="0.2">
      <c r="E1" s="84" t="s">
        <v>22</v>
      </c>
      <c r="F1" s="84"/>
      <c r="G1" s="84"/>
      <c r="H1" s="84"/>
      <c r="I1" s="84" t="s">
        <v>23</v>
      </c>
      <c r="J1" s="84"/>
      <c r="K1" s="84"/>
      <c r="M1" s="148">
        <v>41282</v>
      </c>
      <c r="N1" s="148"/>
      <c r="O1" s="148"/>
      <c r="Q1" s="148">
        <f>M1+7</f>
        <v>41289</v>
      </c>
      <c r="R1" s="148"/>
      <c r="S1" s="148"/>
      <c r="U1" s="148">
        <f>Q1+7</f>
        <v>41296</v>
      </c>
      <c r="V1" s="148"/>
      <c r="W1" s="148"/>
      <c r="Y1" s="148">
        <f>U1+7</f>
        <v>41303</v>
      </c>
      <c r="Z1" s="148"/>
      <c r="AA1" s="148"/>
      <c r="AC1" s="148">
        <f>Y1+7</f>
        <v>41310</v>
      </c>
      <c r="AD1" s="148"/>
      <c r="AE1" s="148"/>
      <c r="AG1" s="148">
        <f>AC1+7</f>
        <v>41317</v>
      </c>
      <c r="AH1" s="148"/>
      <c r="AI1" s="148"/>
      <c r="AK1" s="148">
        <f>AG1+7</f>
        <v>41324</v>
      </c>
      <c r="AL1" s="148"/>
      <c r="AM1" s="148"/>
      <c r="AO1" s="148">
        <f>AK1+7</f>
        <v>41331</v>
      </c>
      <c r="AP1" s="148"/>
      <c r="AQ1" s="148"/>
      <c r="AS1" s="148">
        <f>AO1+7</f>
        <v>41338</v>
      </c>
      <c r="AT1" s="148"/>
      <c r="AU1" s="148"/>
      <c r="AW1" s="148">
        <f>AS1+7</f>
        <v>41345</v>
      </c>
      <c r="AX1" s="148"/>
      <c r="AY1" s="148"/>
      <c r="BA1" s="148">
        <f>AW1+7</f>
        <v>41352</v>
      </c>
      <c r="BB1" s="148"/>
      <c r="BC1" s="148"/>
      <c r="BE1" s="148">
        <f>BA1+7</f>
        <v>41359</v>
      </c>
      <c r="BF1" s="148"/>
      <c r="BG1" s="148"/>
      <c r="BI1" s="148">
        <f>BE1+7</f>
        <v>41366</v>
      </c>
      <c r="BJ1" s="148"/>
      <c r="BK1" s="148"/>
      <c r="BM1" s="148">
        <f>BI1+7</f>
        <v>41373</v>
      </c>
      <c r="BN1" s="148"/>
      <c r="BO1" s="148"/>
      <c r="BQ1" s="148">
        <f>BM1+7</f>
        <v>41380</v>
      </c>
      <c r="BR1" s="148"/>
      <c r="BS1" s="148"/>
      <c r="BU1" s="148">
        <f>BQ1+7</f>
        <v>41387</v>
      </c>
      <c r="BV1" s="148"/>
      <c r="BW1" s="148"/>
      <c r="BY1" s="148">
        <f>BU1+7</f>
        <v>41394</v>
      </c>
      <c r="BZ1" s="148"/>
      <c r="CA1" s="148"/>
      <c r="CB1" s="2"/>
    </row>
    <row r="2" spans="1:80" ht="26.25" customHeight="1" x14ac:dyDescent="0.2">
      <c r="A2" s="29" t="s">
        <v>24</v>
      </c>
      <c r="B2" s="51" t="s">
        <v>25</v>
      </c>
      <c r="C2" s="41" t="s">
        <v>26</v>
      </c>
      <c r="D2" s="108" t="s">
        <v>27</v>
      </c>
      <c r="E2" s="68" t="s">
        <v>28</v>
      </c>
      <c r="F2" s="136" t="s">
        <v>29</v>
      </c>
      <c r="G2" s="47" t="s">
        <v>30</v>
      </c>
      <c r="H2" s="50" t="s">
        <v>31</v>
      </c>
      <c r="I2" s="1" t="s">
        <v>32</v>
      </c>
      <c r="J2" s="52" t="s">
        <v>33</v>
      </c>
      <c r="K2" s="139" t="s">
        <v>34</v>
      </c>
      <c r="M2" s="139" t="s">
        <v>32</v>
      </c>
      <c r="N2" s="139" t="s">
        <v>33</v>
      </c>
      <c r="O2" s="139" t="s">
        <v>34</v>
      </c>
      <c r="P2" s="86"/>
      <c r="Q2" s="139" t="s">
        <v>32</v>
      </c>
      <c r="R2" s="139" t="s">
        <v>33</v>
      </c>
      <c r="S2" s="139" t="s">
        <v>34</v>
      </c>
      <c r="T2" s="86"/>
      <c r="U2" s="139" t="s">
        <v>32</v>
      </c>
      <c r="V2" s="139" t="s">
        <v>33</v>
      </c>
      <c r="W2" s="139" t="s">
        <v>34</v>
      </c>
      <c r="Y2" s="139" t="s">
        <v>32</v>
      </c>
      <c r="Z2" s="139" t="s">
        <v>33</v>
      </c>
      <c r="AA2" s="139" t="s">
        <v>34</v>
      </c>
      <c r="AC2" s="139" t="s">
        <v>32</v>
      </c>
      <c r="AD2" s="139" t="s">
        <v>33</v>
      </c>
      <c r="AE2" s="139" t="s">
        <v>34</v>
      </c>
      <c r="AG2" s="139" t="s">
        <v>32</v>
      </c>
      <c r="AH2" s="139" t="s">
        <v>33</v>
      </c>
      <c r="AI2" s="139" t="s">
        <v>34</v>
      </c>
      <c r="AK2" s="139" t="s">
        <v>32</v>
      </c>
      <c r="AL2" s="139" t="s">
        <v>33</v>
      </c>
      <c r="AM2" s="139" t="s">
        <v>34</v>
      </c>
      <c r="AO2" s="139" t="s">
        <v>32</v>
      </c>
      <c r="AP2" s="139" t="s">
        <v>33</v>
      </c>
      <c r="AQ2" s="139" t="s">
        <v>34</v>
      </c>
      <c r="AS2" s="139" t="s">
        <v>32</v>
      </c>
      <c r="AT2" s="139" t="s">
        <v>33</v>
      </c>
      <c r="AU2" s="139" t="s">
        <v>34</v>
      </c>
      <c r="AW2" s="139" t="s">
        <v>32</v>
      </c>
      <c r="AX2" s="139" t="s">
        <v>33</v>
      </c>
      <c r="AY2" s="139" t="s">
        <v>34</v>
      </c>
      <c r="BA2" s="139" t="s">
        <v>32</v>
      </c>
      <c r="BB2" s="139" t="s">
        <v>33</v>
      </c>
      <c r="BC2" s="139" t="s">
        <v>34</v>
      </c>
      <c r="BE2" s="139" t="s">
        <v>32</v>
      </c>
      <c r="BF2" s="139" t="s">
        <v>33</v>
      </c>
      <c r="BG2" s="139" t="s">
        <v>34</v>
      </c>
      <c r="BI2" s="139" t="s">
        <v>32</v>
      </c>
      <c r="BJ2" s="139" t="s">
        <v>33</v>
      </c>
      <c r="BK2" s="139" t="s">
        <v>34</v>
      </c>
      <c r="BM2" s="139" t="s">
        <v>32</v>
      </c>
      <c r="BN2" s="139" t="s">
        <v>33</v>
      </c>
      <c r="BO2" s="139" t="s">
        <v>34</v>
      </c>
      <c r="BQ2" s="139" t="s">
        <v>32</v>
      </c>
      <c r="BR2" s="139" t="s">
        <v>33</v>
      </c>
      <c r="BS2" s="139" t="s">
        <v>34</v>
      </c>
      <c r="BU2" s="139" t="s">
        <v>32</v>
      </c>
      <c r="BV2" s="139" t="s">
        <v>33</v>
      </c>
      <c r="BW2" s="139" t="s">
        <v>34</v>
      </c>
      <c r="BY2" s="139" t="s">
        <v>32</v>
      </c>
      <c r="BZ2" s="139" t="s">
        <v>33</v>
      </c>
      <c r="CA2" s="139" t="s">
        <v>34</v>
      </c>
      <c r="CB2" s="114" t="s">
        <v>35</v>
      </c>
    </row>
    <row r="3" spans="1:80" x14ac:dyDescent="0.2">
      <c r="A3" s="8"/>
      <c r="B3" s="22"/>
      <c r="C3" s="22"/>
      <c r="D3" s="98"/>
      <c r="E3" s="63"/>
      <c r="F3" s="130"/>
      <c r="G3" s="47"/>
      <c r="H3" s="144"/>
      <c r="I3" s="119"/>
      <c r="J3" s="145"/>
      <c r="K3" s="3"/>
      <c r="M3" s="3"/>
      <c r="N3" s="3"/>
      <c r="O3" s="3"/>
      <c r="P3" s="3"/>
      <c r="Q3" s="3"/>
      <c r="R3" s="3"/>
      <c r="S3" s="3"/>
      <c r="T3" s="3"/>
      <c r="U3" s="3"/>
      <c r="V3" s="3"/>
      <c r="W3" s="3"/>
      <c r="Y3" s="3"/>
      <c r="Z3" s="3"/>
      <c r="AA3" s="3"/>
      <c r="AC3" s="3"/>
      <c r="AD3" s="3"/>
      <c r="AE3" s="3"/>
      <c r="AG3" s="3"/>
      <c r="AH3" s="3"/>
      <c r="AI3" s="3"/>
      <c r="AK3" s="3"/>
      <c r="AL3" s="3"/>
      <c r="AM3" s="3"/>
      <c r="AO3" s="3"/>
      <c r="AP3" s="3"/>
      <c r="AQ3" s="3"/>
      <c r="AS3" s="3"/>
      <c r="AT3" s="3"/>
      <c r="AU3" s="3"/>
      <c r="AW3" s="3"/>
      <c r="AX3" s="3"/>
      <c r="AY3" s="3"/>
      <c r="BA3" s="3"/>
      <c r="BB3" s="3"/>
      <c r="BC3" s="3"/>
      <c r="BE3" s="3"/>
      <c r="BF3" s="3"/>
      <c r="BG3" s="3"/>
      <c r="BI3" s="3"/>
      <c r="BJ3" s="3"/>
      <c r="BK3" s="3"/>
      <c r="BM3" s="3"/>
      <c r="BN3" s="3"/>
      <c r="BO3" s="3"/>
      <c r="BQ3" s="3"/>
      <c r="BR3" s="3"/>
      <c r="BS3" s="3"/>
      <c r="BU3" s="3"/>
      <c r="BV3" s="3"/>
      <c r="BW3" s="3"/>
      <c r="BY3" s="3"/>
      <c r="BZ3" s="3"/>
      <c r="CA3" s="3"/>
      <c r="CB3" s="67"/>
    </row>
    <row r="4" spans="1:80" ht="12" customHeight="1" x14ac:dyDescent="0.2">
      <c r="A4" s="34">
        <v>1</v>
      </c>
      <c r="B4" s="113" t="s">
        <v>36</v>
      </c>
      <c r="C4" s="65" t="s">
        <v>37</v>
      </c>
      <c r="D4" s="83"/>
      <c r="E4" s="82">
        <f t="shared" ref="E4:E67" si="0">IF((F4&gt;0),((F4+G4)+H4),"")</f>
        <v>547</v>
      </c>
      <c r="F4" s="82">
        <v>547</v>
      </c>
      <c r="G4" s="14">
        <f t="shared" ref="G4:G35" si="1">(I4-J4)*3</f>
        <v>0</v>
      </c>
      <c r="H4" s="34"/>
      <c r="I4" s="57">
        <f t="shared" ref="I4:I35" si="2">(((((((((((((((M4+Q4)+U4)+Y4)+AC4)+AG4)+AK4)+AO4)+AS4)+AW4)+BA4)+BE4)+BI4)+BM4)+BQ4)+BU4)+BY4</f>
        <v>0</v>
      </c>
      <c r="J4" s="57">
        <f t="shared" ref="J4:J35" si="3">(((((((((((((((N4+R4)+V4)+Z4)+AD4)+AH4)+AL4)+AP4)+AT4)+AX4)+BB4)+BF4)+BJ4)+BN4)+BR4)+BV4)+BZ4</f>
        <v>0</v>
      </c>
      <c r="K4" s="57">
        <f t="shared" ref="K4:K67" si="4">MAX(O4,S4,W4,AA4,AE4,AI4,AM4,AQ4,AU4,AY4,BC4,BG4,BK4,BO4,BS4,BW4,CA4)</f>
        <v>0</v>
      </c>
      <c r="N4" s="88"/>
      <c r="CB4" s="101">
        <v>0</v>
      </c>
    </row>
    <row r="5" spans="1:80" ht="12" customHeight="1" x14ac:dyDescent="0.2">
      <c r="A5" s="34">
        <v>2</v>
      </c>
      <c r="B5" s="113" t="s">
        <v>38</v>
      </c>
      <c r="C5" s="65" t="s">
        <v>39</v>
      </c>
      <c r="D5" s="66"/>
      <c r="E5" s="82">
        <f t="shared" si="0"/>
        <v>694</v>
      </c>
      <c r="F5" s="82">
        <v>694</v>
      </c>
      <c r="G5" s="4">
        <f t="shared" si="1"/>
        <v>0</v>
      </c>
      <c r="H5" s="34"/>
      <c r="I5" s="57">
        <f t="shared" si="2"/>
        <v>0</v>
      </c>
      <c r="J5" s="57">
        <f t="shared" si="3"/>
        <v>0</v>
      </c>
      <c r="K5" s="57">
        <f t="shared" si="4"/>
        <v>0</v>
      </c>
      <c r="N5" s="88"/>
      <c r="Q5" s="88"/>
      <c r="V5" s="88"/>
      <c r="Z5" s="88"/>
      <c r="AD5" s="88"/>
      <c r="CB5" s="101">
        <v>0</v>
      </c>
    </row>
    <row r="6" spans="1:80" ht="12" customHeight="1" x14ac:dyDescent="0.2">
      <c r="A6" s="34">
        <v>3</v>
      </c>
      <c r="B6" s="113" t="s">
        <v>40</v>
      </c>
      <c r="C6" s="65" t="s">
        <v>41</v>
      </c>
      <c r="D6" s="106"/>
      <c r="E6" s="82">
        <f t="shared" si="0"/>
        <v>630</v>
      </c>
      <c r="F6" s="82">
        <v>645</v>
      </c>
      <c r="G6" s="4">
        <f t="shared" si="1"/>
        <v>-15</v>
      </c>
      <c r="H6" s="34"/>
      <c r="I6" s="57">
        <f t="shared" si="2"/>
        <v>4</v>
      </c>
      <c r="J6" s="57">
        <f t="shared" si="3"/>
        <v>9</v>
      </c>
      <c r="K6" s="57">
        <f t="shared" si="4"/>
        <v>24</v>
      </c>
      <c r="M6" s="88"/>
      <c r="N6" s="88">
        <v>1</v>
      </c>
      <c r="Q6">
        <v>1</v>
      </c>
      <c r="R6" s="88"/>
      <c r="U6" s="88"/>
      <c r="W6" s="88"/>
      <c r="Y6" s="88"/>
      <c r="Z6" s="88"/>
      <c r="AA6" s="88"/>
      <c r="AC6" s="88"/>
      <c r="AD6" s="88"/>
      <c r="AG6" s="88"/>
      <c r="AH6" s="88"/>
      <c r="AK6" s="88"/>
      <c r="AL6">
        <v>1</v>
      </c>
      <c r="AM6">
        <v>11</v>
      </c>
      <c r="AO6">
        <v>1</v>
      </c>
      <c r="AP6" s="88">
        <v>1</v>
      </c>
      <c r="AQ6" s="88"/>
      <c r="AS6" s="88"/>
      <c r="AT6" s="88">
        <v>1</v>
      </c>
      <c r="AW6">
        <v>1</v>
      </c>
      <c r="AX6" s="88"/>
      <c r="BA6" s="88"/>
      <c r="BB6" s="88">
        <v>2</v>
      </c>
      <c r="BE6" s="88">
        <v>1</v>
      </c>
      <c r="BF6" s="88">
        <v>1</v>
      </c>
      <c r="BG6">
        <v>24</v>
      </c>
      <c r="BI6" s="88"/>
      <c r="BK6" s="88"/>
      <c r="BN6" s="88"/>
      <c r="BQ6" s="88"/>
      <c r="BR6">
        <v>1</v>
      </c>
      <c r="BV6">
        <v>1</v>
      </c>
      <c r="CB6" s="101">
        <v>7.500013</v>
      </c>
    </row>
    <row r="7" spans="1:80" ht="12" customHeight="1" x14ac:dyDescent="0.2">
      <c r="A7" s="34">
        <v>4</v>
      </c>
      <c r="B7" s="113" t="s">
        <v>42</v>
      </c>
      <c r="C7" s="65" t="s">
        <v>43</v>
      </c>
      <c r="D7" s="106"/>
      <c r="E7" s="82">
        <f t="shared" si="0"/>
        <v>692</v>
      </c>
      <c r="F7" s="82">
        <v>692</v>
      </c>
      <c r="G7" s="4">
        <f t="shared" si="1"/>
        <v>0</v>
      </c>
      <c r="H7" s="34"/>
      <c r="I7" s="57">
        <f t="shared" si="2"/>
        <v>0</v>
      </c>
      <c r="J7" s="57">
        <f t="shared" si="3"/>
        <v>0</v>
      </c>
      <c r="K7" s="57">
        <f t="shared" si="4"/>
        <v>0</v>
      </c>
      <c r="Q7" s="88"/>
      <c r="U7" s="88"/>
      <c r="Y7" s="88"/>
      <c r="Z7" s="88"/>
      <c r="AA7" s="88"/>
      <c r="AG7" s="88"/>
      <c r="AH7" s="88"/>
      <c r="AI7" s="88"/>
      <c r="AL7" s="88"/>
      <c r="AX7" s="88"/>
      <c r="BA7" s="88"/>
      <c r="BB7" s="88"/>
      <c r="BC7" s="88"/>
      <c r="BE7" s="88"/>
      <c r="BF7" s="88"/>
      <c r="BI7" s="88"/>
      <c r="BN7" s="88"/>
      <c r="BR7" s="88"/>
      <c r="CB7" s="101">
        <v>0</v>
      </c>
    </row>
    <row r="8" spans="1:80" ht="12" customHeight="1" x14ac:dyDescent="0.2">
      <c r="A8" s="34">
        <v>5</v>
      </c>
      <c r="B8" s="113" t="s">
        <v>44</v>
      </c>
      <c r="C8" s="65" t="s">
        <v>45</v>
      </c>
      <c r="D8" s="106"/>
      <c r="E8" s="82">
        <f t="shared" si="0"/>
        <v>640</v>
      </c>
      <c r="F8" s="82">
        <v>640</v>
      </c>
      <c r="G8" s="4">
        <f t="shared" si="1"/>
        <v>0</v>
      </c>
      <c r="H8" s="34"/>
      <c r="I8" s="57">
        <f t="shared" si="2"/>
        <v>0</v>
      </c>
      <c r="J8" s="57">
        <f t="shared" si="3"/>
        <v>0</v>
      </c>
      <c r="K8" s="57">
        <f t="shared" si="4"/>
        <v>0</v>
      </c>
      <c r="R8" s="88"/>
      <c r="AK8" s="88"/>
      <c r="CB8" s="101">
        <v>0</v>
      </c>
    </row>
    <row r="9" spans="1:80" ht="12" customHeight="1" x14ac:dyDescent="0.2">
      <c r="A9" s="34">
        <v>6</v>
      </c>
      <c r="B9" s="113" t="s">
        <v>46</v>
      </c>
      <c r="C9" s="65" t="s">
        <v>47</v>
      </c>
      <c r="D9" s="106"/>
      <c r="E9" s="82">
        <f t="shared" si="0"/>
        <v>648</v>
      </c>
      <c r="F9" s="82">
        <v>648</v>
      </c>
      <c r="G9" s="4">
        <f t="shared" si="1"/>
        <v>0</v>
      </c>
      <c r="H9" s="34"/>
      <c r="I9" s="57">
        <f t="shared" si="2"/>
        <v>0</v>
      </c>
      <c r="J9" s="57">
        <f t="shared" si="3"/>
        <v>0</v>
      </c>
      <c r="K9" s="57">
        <f t="shared" si="4"/>
        <v>0</v>
      </c>
      <c r="Z9" s="88"/>
      <c r="AL9" s="88"/>
      <c r="AP9" s="88"/>
      <c r="BE9" s="88"/>
      <c r="BI9" s="88"/>
      <c r="BJ9" s="88"/>
      <c r="BM9" s="88"/>
      <c r="BR9" s="88"/>
      <c r="CB9" s="101">
        <v>0</v>
      </c>
    </row>
    <row r="10" spans="1:80" ht="12" customHeight="1" x14ac:dyDescent="0.2">
      <c r="A10" s="34">
        <v>7</v>
      </c>
      <c r="B10" s="113" t="s">
        <v>48</v>
      </c>
      <c r="C10" s="65" t="s">
        <v>49</v>
      </c>
      <c r="D10" s="66"/>
      <c r="E10" s="82">
        <f t="shared" si="0"/>
        <v>643</v>
      </c>
      <c r="F10" s="82">
        <v>643</v>
      </c>
      <c r="G10" s="4">
        <f t="shared" si="1"/>
        <v>0</v>
      </c>
      <c r="H10" s="34"/>
      <c r="I10" s="57">
        <f t="shared" si="2"/>
        <v>9</v>
      </c>
      <c r="J10" s="57">
        <f t="shared" si="3"/>
        <v>9</v>
      </c>
      <c r="K10" s="57">
        <f t="shared" si="4"/>
        <v>14</v>
      </c>
      <c r="M10" s="88"/>
      <c r="N10" s="88">
        <v>1</v>
      </c>
      <c r="Q10" s="88"/>
      <c r="R10">
        <v>1</v>
      </c>
      <c r="S10" s="88"/>
      <c r="U10">
        <v>1</v>
      </c>
      <c r="V10" s="88"/>
      <c r="Z10" s="88">
        <v>1</v>
      </c>
      <c r="AC10" s="88">
        <v>1</v>
      </c>
      <c r="AD10" s="88"/>
      <c r="AG10">
        <v>1</v>
      </c>
      <c r="AK10" s="88">
        <v>1</v>
      </c>
      <c r="AL10">
        <v>1</v>
      </c>
      <c r="AO10">
        <v>1</v>
      </c>
      <c r="AP10">
        <v>1</v>
      </c>
      <c r="AT10" s="88"/>
      <c r="AX10">
        <v>1</v>
      </c>
      <c r="BA10">
        <v>1</v>
      </c>
      <c r="BB10" s="88"/>
      <c r="BC10" s="88">
        <v>14</v>
      </c>
      <c r="BI10" s="88">
        <v>1</v>
      </c>
      <c r="BM10" s="88"/>
      <c r="BN10">
        <v>2</v>
      </c>
      <c r="BQ10" s="88">
        <v>2</v>
      </c>
      <c r="BR10" s="88"/>
      <c r="BV10">
        <v>1</v>
      </c>
      <c r="CB10" s="101">
        <v>22.500018000000001</v>
      </c>
    </row>
    <row r="11" spans="1:80" ht="12" customHeight="1" x14ac:dyDescent="0.2">
      <c r="A11" s="34">
        <v>8</v>
      </c>
      <c r="B11" s="113" t="s">
        <v>50</v>
      </c>
      <c r="C11" s="65" t="s">
        <v>51</v>
      </c>
      <c r="D11" s="66"/>
      <c r="E11" s="82">
        <f t="shared" si="0"/>
        <v>598</v>
      </c>
      <c r="F11" s="82">
        <v>598</v>
      </c>
      <c r="G11" s="4">
        <f t="shared" si="1"/>
        <v>0</v>
      </c>
      <c r="H11" s="34"/>
      <c r="I11" s="57">
        <f t="shared" si="2"/>
        <v>0</v>
      </c>
      <c r="J11" s="57">
        <f t="shared" si="3"/>
        <v>0</v>
      </c>
      <c r="K11" s="57">
        <f t="shared" si="4"/>
        <v>0</v>
      </c>
      <c r="R11" s="88"/>
      <c r="S11" s="88"/>
      <c r="Y11" s="88"/>
      <c r="Z11" s="88"/>
      <c r="CB11" s="101">
        <v>0</v>
      </c>
    </row>
    <row r="12" spans="1:80" ht="12" customHeight="1" x14ac:dyDescent="0.2">
      <c r="A12" s="34">
        <v>9</v>
      </c>
      <c r="B12" s="113" t="s">
        <v>52</v>
      </c>
      <c r="C12" s="65" t="s">
        <v>53</v>
      </c>
      <c r="D12" s="66"/>
      <c r="E12" s="82">
        <f t="shared" si="0"/>
        <v>601</v>
      </c>
      <c r="F12" s="82">
        <v>598</v>
      </c>
      <c r="G12" s="4">
        <f t="shared" si="1"/>
        <v>3</v>
      </c>
      <c r="H12" s="34"/>
      <c r="I12" s="57">
        <f t="shared" si="2"/>
        <v>1</v>
      </c>
      <c r="J12" s="57">
        <f t="shared" si="3"/>
        <v>0</v>
      </c>
      <c r="K12" s="57">
        <f t="shared" si="4"/>
        <v>13</v>
      </c>
      <c r="BA12">
        <v>1</v>
      </c>
      <c r="BC12">
        <v>13</v>
      </c>
      <c r="BJ12" s="88"/>
      <c r="CB12" s="101">
        <v>3.0000010000000001</v>
      </c>
    </row>
    <row r="13" spans="1:80" ht="12" customHeight="1" x14ac:dyDescent="0.2">
      <c r="A13" s="34">
        <v>10</v>
      </c>
      <c r="B13" s="113" t="s">
        <v>54</v>
      </c>
      <c r="C13" s="65" t="s">
        <v>55</v>
      </c>
      <c r="D13" s="66"/>
      <c r="E13" s="82">
        <f t="shared" si="0"/>
        <v>733</v>
      </c>
      <c r="F13" s="82">
        <v>720</v>
      </c>
      <c r="G13" s="4">
        <f t="shared" si="1"/>
        <v>3</v>
      </c>
      <c r="H13" s="34">
        <v>10</v>
      </c>
      <c r="I13" s="57">
        <f t="shared" si="2"/>
        <v>8</v>
      </c>
      <c r="J13" s="57">
        <f t="shared" si="3"/>
        <v>7</v>
      </c>
      <c r="K13" s="57">
        <f t="shared" si="4"/>
        <v>62</v>
      </c>
      <c r="M13">
        <v>2</v>
      </c>
      <c r="N13" s="88"/>
      <c r="R13">
        <v>1</v>
      </c>
      <c r="S13">
        <v>24</v>
      </c>
      <c r="U13" s="88"/>
      <c r="V13" s="88"/>
      <c r="W13" s="88"/>
      <c r="Y13" s="88">
        <v>1</v>
      </c>
      <c r="Z13">
        <v>1</v>
      </c>
      <c r="AA13" s="88"/>
      <c r="AC13" s="88"/>
      <c r="AD13">
        <v>2</v>
      </c>
      <c r="AG13" s="88"/>
      <c r="AH13" s="88">
        <v>2</v>
      </c>
      <c r="AL13" s="88"/>
      <c r="AM13" s="88"/>
      <c r="AO13" s="88"/>
      <c r="AP13" s="88"/>
      <c r="AW13">
        <v>1</v>
      </c>
      <c r="AX13" s="88"/>
      <c r="AY13">
        <v>36</v>
      </c>
      <c r="BA13" s="88">
        <v>1</v>
      </c>
      <c r="BE13" s="88"/>
      <c r="BF13" s="88"/>
      <c r="BG13" s="88"/>
      <c r="BI13">
        <v>1</v>
      </c>
      <c r="BJ13" s="88"/>
      <c r="BN13" s="88"/>
      <c r="BQ13" s="88">
        <v>2</v>
      </c>
      <c r="BR13">
        <v>1</v>
      </c>
      <c r="BS13">
        <v>62</v>
      </c>
      <c r="CB13" s="101">
        <v>20.500015000000001</v>
      </c>
    </row>
    <row r="14" spans="1:80" ht="12" customHeight="1" x14ac:dyDescent="0.2">
      <c r="A14" s="34">
        <v>11</v>
      </c>
      <c r="B14" s="113" t="s">
        <v>56</v>
      </c>
      <c r="C14" s="65" t="s">
        <v>57</v>
      </c>
      <c r="D14" s="66"/>
      <c r="E14" s="82">
        <f t="shared" si="0"/>
        <v>764</v>
      </c>
      <c r="F14" s="82">
        <v>761</v>
      </c>
      <c r="G14" s="4">
        <f t="shared" si="1"/>
        <v>3</v>
      </c>
      <c r="H14" s="34"/>
      <c r="I14" s="57">
        <f t="shared" si="2"/>
        <v>1</v>
      </c>
      <c r="J14" s="57">
        <f t="shared" si="3"/>
        <v>0</v>
      </c>
      <c r="K14" s="57">
        <f t="shared" si="4"/>
        <v>0</v>
      </c>
      <c r="M14" s="88"/>
      <c r="V14" s="88"/>
      <c r="W14" s="88"/>
      <c r="Z14" s="88"/>
      <c r="AG14" s="88"/>
      <c r="BE14">
        <v>1</v>
      </c>
      <c r="CB14" s="101">
        <v>3.0000010000000001</v>
      </c>
    </row>
    <row r="15" spans="1:80" ht="12" customHeight="1" x14ac:dyDescent="0.2">
      <c r="A15" s="34">
        <v>12</v>
      </c>
      <c r="B15" s="113" t="s">
        <v>58</v>
      </c>
      <c r="C15" s="65" t="s">
        <v>59</v>
      </c>
      <c r="D15" s="106"/>
      <c r="E15" s="82">
        <f t="shared" si="0"/>
        <v>528</v>
      </c>
      <c r="F15" s="82">
        <v>528</v>
      </c>
      <c r="G15" s="4">
        <f t="shared" si="1"/>
        <v>0</v>
      </c>
      <c r="H15" s="34"/>
      <c r="I15" s="57">
        <f t="shared" si="2"/>
        <v>0</v>
      </c>
      <c r="J15" s="57">
        <f t="shared" si="3"/>
        <v>0</v>
      </c>
      <c r="K15" s="57">
        <f t="shared" si="4"/>
        <v>0</v>
      </c>
      <c r="BF15" s="88"/>
      <c r="BN15" s="88"/>
      <c r="CB15" s="101">
        <v>0</v>
      </c>
    </row>
    <row r="16" spans="1:80" ht="12" customHeight="1" x14ac:dyDescent="0.2">
      <c r="A16" s="34">
        <v>13</v>
      </c>
      <c r="B16" s="113" t="s">
        <v>60</v>
      </c>
      <c r="C16" s="65" t="s">
        <v>61</v>
      </c>
      <c r="D16" s="66"/>
      <c r="E16" s="82">
        <f t="shared" si="0"/>
        <v>568</v>
      </c>
      <c r="F16" s="82">
        <v>565</v>
      </c>
      <c r="G16" s="4">
        <f t="shared" si="1"/>
        <v>3</v>
      </c>
      <c r="H16" s="34"/>
      <c r="I16" s="57">
        <f t="shared" si="2"/>
        <v>8</v>
      </c>
      <c r="J16" s="57">
        <f t="shared" si="3"/>
        <v>7</v>
      </c>
      <c r="K16" s="57">
        <f t="shared" si="4"/>
        <v>11</v>
      </c>
      <c r="Q16">
        <v>1</v>
      </c>
      <c r="S16">
        <v>10</v>
      </c>
      <c r="U16">
        <v>1</v>
      </c>
      <c r="W16">
        <v>11</v>
      </c>
      <c r="Y16">
        <v>1</v>
      </c>
      <c r="AC16">
        <v>1</v>
      </c>
      <c r="AH16">
        <v>1</v>
      </c>
      <c r="AL16">
        <v>1</v>
      </c>
      <c r="AP16">
        <v>1</v>
      </c>
      <c r="AS16">
        <v>1</v>
      </c>
      <c r="AW16" s="88">
        <v>1</v>
      </c>
      <c r="AY16" s="88"/>
      <c r="BB16" s="88">
        <v>1</v>
      </c>
      <c r="BE16">
        <v>1</v>
      </c>
      <c r="BF16" s="88"/>
      <c r="BI16" s="88"/>
      <c r="BJ16">
        <v>1</v>
      </c>
      <c r="BM16" s="88"/>
      <c r="BN16">
        <v>1</v>
      </c>
      <c r="BQ16">
        <v>1</v>
      </c>
      <c r="BV16">
        <v>1</v>
      </c>
      <c r="CB16" s="101">
        <v>20.500015000000001</v>
      </c>
    </row>
    <row r="17" spans="1:80" ht="12" customHeight="1" x14ac:dyDescent="0.2">
      <c r="A17" s="34">
        <v>14</v>
      </c>
      <c r="B17" s="113" t="s">
        <v>62</v>
      </c>
      <c r="C17" s="65" t="s">
        <v>63</v>
      </c>
      <c r="D17" s="83"/>
      <c r="E17" s="82">
        <f t="shared" si="0"/>
        <v>700</v>
      </c>
      <c r="F17" s="82">
        <v>700</v>
      </c>
      <c r="G17" s="4">
        <f t="shared" si="1"/>
        <v>0</v>
      </c>
      <c r="H17" s="34"/>
      <c r="I17" s="57">
        <f t="shared" si="2"/>
        <v>0</v>
      </c>
      <c r="J17" s="57">
        <f t="shared" si="3"/>
        <v>0</v>
      </c>
      <c r="K17" s="57">
        <f t="shared" si="4"/>
        <v>0</v>
      </c>
      <c r="R17" s="88"/>
      <c r="S17" s="88"/>
      <c r="CB17" s="101">
        <v>0</v>
      </c>
    </row>
    <row r="18" spans="1:80" ht="12" customHeight="1" x14ac:dyDescent="0.2">
      <c r="A18" s="34">
        <v>15</v>
      </c>
      <c r="B18" s="113" t="s">
        <v>64</v>
      </c>
      <c r="C18" s="65" t="s">
        <v>65</v>
      </c>
      <c r="D18" s="66"/>
      <c r="E18" s="82">
        <f t="shared" si="0"/>
        <v>589</v>
      </c>
      <c r="F18" s="82">
        <v>589</v>
      </c>
      <c r="G18" s="4">
        <f t="shared" si="1"/>
        <v>0</v>
      </c>
      <c r="H18" s="34"/>
      <c r="I18" s="57">
        <f t="shared" si="2"/>
        <v>0</v>
      </c>
      <c r="J18" s="57">
        <f t="shared" si="3"/>
        <v>0</v>
      </c>
      <c r="K18" s="57">
        <f t="shared" si="4"/>
        <v>0</v>
      </c>
      <c r="CB18" s="101">
        <v>0</v>
      </c>
    </row>
    <row r="19" spans="1:80" ht="12" customHeight="1" x14ac:dyDescent="0.2">
      <c r="A19" s="34">
        <v>16</v>
      </c>
      <c r="B19" s="113" t="s">
        <v>66</v>
      </c>
      <c r="C19" s="65" t="s">
        <v>67</v>
      </c>
      <c r="D19" s="106"/>
      <c r="E19" s="82">
        <f t="shared" si="0"/>
        <v>621</v>
      </c>
      <c r="F19" s="82">
        <v>621</v>
      </c>
      <c r="G19" s="4">
        <f t="shared" si="1"/>
        <v>0</v>
      </c>
      <c r="H19" s="34"/>
      <c r="I19" s="57">
        <f t="shared" si="2"/>
        <v>0</v>
      </c>
      <c r="J19" s="57">
        <f t="shared" si="3"/>
        <v>0</v>
      </c>
      <c r="K19" s="57">
        <f t="shared" si="4"/>
        <v>0</v>
      </c>
      <c r="CB19" s="101">
        <v>0</v>
      </c>
    </row>
    <row r="20" spans="1:80" ht="12" customHeight="1" x14ac:dyDescent="0.2">
      <c r="A20" s="34">
        <v>17</v>
      </c>
      <c r="B20" s="113" t="s">
        <v>68</v>
      </c>
      <c r="C20" s="65" t="s">
        <v>69</v>
      </c>
      <c r="D20" s="60"/>
      <c r="E20" s="82">
        <f t="shared" si="0"/>
        <v>560</v>
      </c>
      <c r="F20" s="82">
        <v>560</v>
      </c>
      <c r="G20" s="4">
        <f t="shared" si="1"/>
        <v>0</v>
      </c>
      <c r="H20" s="34"/>
      <c r="I20" s="57">
        <f t="shared" si="2"/>
        <v>0</v>
      </c>
      <c r="J20" s="57">
        <f t="shared" si="3"/>
        <v>0</v>
      </c>
      <c r="K20" s="57">
        <f t="shared" si="4"/>
        <v>0</v>
      </c>
      <c r="CB20" s="101">
        <v>0</v>
      </c>
    </row>
    <row r="21" spans="1:80" ht="12" customHeight="1" x14ac:dyDescent="0.2">
      <c r="A21" s="34">
        <v>18</v>
      </c>
      <c r="B21" s="113" t="s">
        <v>70</v>
      </c>
      <c r="C21" s="65" t="s">
        <v>71</v>
      </c>
      <c r="D21" s="66"/>
      <c r="E21" s="82">
        <f t="shared" si="0"/>
        <v>489</v>
      </c>
      <c r="F21" s="82">
        <v>489</v>
      </c>
      <c r="G21" s="4">
        <f t="shared" si="1"/>
        <v>0</v>
      </c>
      <c r="H21" s="34"/>
      <c r="I21" s="57">
        <f t="shared" si="2"/>
        <v>0</v>
      </c>
      <c r="J21" s="57">
        <f t="shared" si="3"/>
        <v>0</v>
      </c>
      <c r="K21" s="57">
        <f t="shared" si="4"/>
        <v>0</v>
      </c>
      <c r="CB21" s="101">
        <v>0</v>
      </c>
    </row>
    <row r="22" spans="1:80" ht="12" customHeight="1" x14ac:dyDescent="0.2">
      <c r="A22" s="34">
        <v>19</v>
      </c>
      <c r="B22" s="113" t="s">
        <v>72</v>
      </c>
      <c r="C22" s="65" t="s">
        <v>73</v>
      </c>
      <c r="D22" s="106"/>
      <c r="E22" s="82">
        <f t="shared" si="0"/>
        <v>640</v>
      </c>
      <c r="F22" s="82">
        <v>640</v>
      </c>
      <c r="G22" s="4">
        <f t="shared" si="1"/>
        <v>0</v>
      </c>
      <c r="H22" s="34"/>
      <c r="I22" s="57">
        <f t="shared" si="2"/>
        <v>0</v>
      </c>
      <c r="J22" s="57">
        <f t="shared" si="3"/>
        <v>0</v>
      </c>
      <c r="K22" s="57">
        <f t="shared" si="4"/>
        <v>0</v>
      </c>
      <c r="R22" s="88"/>
      <c r="S22" s="88"/>
      <c r="Y22" s="88"/>
      <c r="AA22" s="88"/>
      <c r="CB22" s="101">
        <v>0</v>
      </c>
    </row>
    <row r="23" spans="1:80" ht="12" customHeight="1" x14ac:dyDescent="0.2">
      <c r="A23" s="34">
        <v>20</v>
      </c>
      <c r="B23" s="113" t="s">
        <v>74</v>
      </c>
      <c r="C23" s="65" t="s">
        <v>69</v>
      </c>
      <c r="D23" s="106"/>
      <c r="E23" s="82">
        <f t="shared" si="0"/>
        <v>503</v>
      </c>
      <c r="F23" s="82">
        <v>503</v>
      </c>
      <c r="G23" s="4">
        <f t="shared" si="1"/>
        <v>0</v>
      </c>
      <c r="H23" s="34"/>
      <c r="I23" s="57">
        <f t="shared" si="2"/>
        <v>0</v>
      </c>
      <c r="J23" s="57">
        <f t="shared" si="3"/>
        <v>0</v>
      </c>
      <c r="K23" s="57">
        <f t="shared" si="4"/>
        <v>0</v>
      </c>
      <c r="M23" s="88"/>
      <c r="U23" s="88"/>
      <c r="V23" s="88"/>
      <c r="Z23" s="88"/>
      <c r="AC23" s="88"/>
      <c r="AT23" s="88"/>
      <c r="BA23" s="88"/>
      <c r="BE23" s="88"/>
      <c r="BF23" s="88"/>
      <c r="BI23" s="88"/>
      <c r="BM23" s="88"/>
      <c r="BN23" s="88"/>
      <c r="BQ23" s="88"/>
      <c r="CB23" s="101">
        <v>0</v>
      </c>
    </row>
    <row r="24" spans="1:80" ht="12" customHeight="1" x14ac:dyDescent="0.2">
      <c r="A24" s="34">
        <v>21</v>
      </c>
      <c r="B24" s="113" t="s">
        <v>75</v>
      </c>
      <c r="C24" s="65" t="s">
        <v>76</v>
      </c>
      <c r="D24" s="66"/>
      <c r="E24" s="82">
        <f t="shared" si="0"/>
        <v>533</v>
      </c>
      <c r="F24" s="82">
        <v>533</v>
      </c>
      <c r="G24" s="4">
        <f t="shared" si="1"/>
        <v>0</v>
      </c>
      <c r="H24" s="34"/>
      <c r="I24" s="57">
        <f t="shared" si="2"/>
        <v>0</v>
      </c>
      <c r="J24" s="57">
        <f t="shared" si="3"/>
        <v>0</v>
      </c>
      <c r="K24" s="57">
        <f t="shared" si="4"/>
        <v>0</v>
      </c>
      <c r="CB24" s="101">
        <v>0</v>
      </c>
    </row>
    <row r="25" spans="1:80" ht="12" customHeight="1" x14ac:dyDescent="0.2">
      <c r="A25" s="34">
        <v>22</v>
      </c>
      <c r="B25" s="113" t="s">
        <v>77</v>
      </c>
      <c r="C25" s="65" t="s">
        <v>78</v>
      </c>
      <c r="D25" s="106"/>
      <c r="E25" s="82">
        <f t="shared" si="0"/>
        <v>606</v>
      </c>
      <c r="F25" s="82">
        <v>606</v>
      </c>
      <c r="G25" s="4">
        <f t="shared" si="1"/>
        <v>0</v>
      </c>
      <c r="H25" s="34"/>
      <c r="I25" s="57">
        <f t="shared" si="2"/>
        <v>0</v>
      </c>
      <c r="J25" s="57">
        <f t="shared" si="3"/>
        <v>0</v>
      </c>
      <c r="K25" s="57">
        <f t="shared" si="4"/>
        <v>0</v>
      </c>
      <c r="CB25" s="101">
        <v>0</v>
      </c>
    </row>
    <row r="26" spans="1:80" ht="12" customHeight="1" x14ac:dyDescent="0.2">
      <c r="A26" s="34">
        <v>23</v>
      </c>
      <c r="B26" s="113" t="s">
        <v>79</v>
      </c>
      <c r="C26" s="65" t="s">
        <v>80</v>
      </c>
      <c r="D26" s="106"/>
      <c r="E26" s="82">
        <f t="shared" si="0"/>
        <v>553</v>
      </c>
      <c r="F26" s="82">
        <v>553</v>
      </c>
      <c r="G26" s="4">
        <f t="shared" si="1"/>
        <v>0</v>
      </c>
      <c r="H26" s="34"/>
      <c r="I26" s="57">
        <f t="shared" si="2"/>
        <v>0</v>
      </c>
      <c r="J26" s="57">
        <f t="shared" si="3"/>
        <v>0</v>
      </c>
      <c r="K26" s="57">
        <f t="shared" si="4"/>
        <v>0</v>
      </c>
      <c r="CB26" s="101">
        <v>0</v>
      </c>
    </row>
    <row r="27" spans="1:80" ht="12" customHeight="1" x14ac:dyDescent="0.2">
      <c r="A27" s="34">
        <v>24</v>
      </c>
      <c r="B27" s="113" t="s">
        <v>81</v>
      </c>
      <c r="C27" s="65" t="s">
        <v>82</v>
      </c>
      <c r="D27" s="106"/>
      <c r="E27" s="82">
        <f t="shared" si="0"/>
        <v>453</v>
      </c>
      <c r="F27" s="82">
        <v>456</v>
      </c>
      <c r="G27" s="4">
        <f t="shared" si="1"/>
        <v>-3</v>
      </c>
      <c r="H27" s="34"/>
      <c r="I27" s="57">
        <f t="shared" si="2"/>
        <v>0</v>
      </c>
      <c r="J27" s="57">
        <f t="shared" si="3"/>
        <v>1</v>
      </c>
      <c r="K27" s="57">
        <f t="shared" si="4"/>
        <v>0</v>
      </c>
      <c r="BF27">
        <v>1</v>
      </c>
      <c r="BN27" s="88"/>
      <c r="CB27" s="101">
        <v>-0.49999900000000003</v>
      </c>
    </row>
    <row r="28" spans="1:80" ht="12" customHeight="1" x14ac:dyDescent="0.2">
      <c r="A28" s="34">
        <v>25</v>
      </c>
      <c r="B28" s="113" t="s">
        <v>83</v>
      </c>
      <c r="C28" s="65" t="s">
        <v>84</v>
      </c>
      <c r="D28" s="66"/>
      <c r="E28" s="82">
        <f t="shared" si="0"/>
        <v>633</v>
      </c>
      <c r="F28" s="82">
        <v>633</v>
      </c>
      <c r="G28" s="4">
        <f t="shared" si="1"/>
        <v>0</v>
      </c>
      <c r="H28" s="34"/>
      <c r="I28" s="57">
        <f t="shared" si="2"/>
        <v>0</v>
      </c>
      <c r="J28" s="57">
        <f t="shared" si="3"/>
        <v>0</v>
      </c>
      <c r="K28" s="57">
        <f t="shared" si="4"/>
        <v>0</v>
      </c>
      <c r="M28" s="88"/>
      <c r="O28" s="88"/>
      <c r="Q28" s="88"/>
      <c r="R28" s="88"/>
      <c r="V28" s="88"/>
      <c r="W28" s="88"/>
      <c r="AC28" s="88"/>
      <c r="AG28" s="88"/>
      <c r="AL28" s="88"/>
      <c r="AO28" s="88"/>
      <c r="AT28" s="88"/>
      <c r="CB28" s="101">
        <v>0</v>
      </c>
    </row>
    <row r="29" spans="1:80" ht="12" customHeight="1" x14ac:dyDescent="0.2">
      <c r="A29" s="34">
        <v>26</v>
      </c>
      <c r="B29" s="113" t="s">
        <v>85</v>
      </c>
      <c r="C29" s="65" t="s">
        <v>47</v>
      </c>
      <c r="D29" s="66"/>
      <c r="E29" s="82">
        <f t="shared" si="0"/>
        <v>630</v>
      </c>
      <c r="F29" s="82">
        <v>630</v>
      </c>
      <c r="G29" s="4">
        <f t="shared" si="1"/>
        <v>0</v>
      </c>
      <c r="H29" s="34"/>
      <c r="I29" s="57">
        <f t="shared" si="2"/>
        <v>0</v>
      </c>
      <c r="J29" s="57">
        <f t="shared" si="3"/>
        <v>0</v>
      </c>
      <c r="K29" s="57">
        <f t="shared" si="4"/>
        <v>0</v>
      </c>
      <c r="M29" s="88"/>
      <c r="N29" s="88"/>
      <c r="O29" s="88"/>
      <c r="Q29" s="88"/>
      <c r="S29" s="88"/>
      <c r="Y29" s="88"/>
      <c r="AA29" s="88"/>
      <c r="AC29" s="88"/>
      <c r="AH29" s="88"/>
      <c r="AS29" s="88"/>
      <c r="BB29" s="88"/>
      <c r="CB29" s="101">
        <v>0</v>
      </c>
    </row>
    <row r="30" spans="1:80" ht="12" customHeight="1" x14ac:dyDescent="0.2">
      <c r="A30" s="34">
        <v>27</v>
      </c>
      <c r="B30" s="113" t="s">
        <v>86</v>
      </c>
      <c r="C30" s="65" t="s">
        <v>87</v>
      </c>
      <c r="D30" s="66"/>
      <c r="E30" s="82">
        <f t="shared" si="0"/>
        <v>623</v>
      </c>
      <c r="F30" s="82">
        <v>623</v>
      </c>
      <c r="G30" s="4">
        <f t="shared" si="1"/>
        <v>0</v>
      </c>
      <c r="H30" s="34"/>
      <c r="I30" s="57">
        <f t="shared" si="2"/>
        <v>0</v>
      </c>
      <c r="J30" s="57">
        <f t="shared" si="3"/>
        <v>0</v>
      </c>
      <c r="K30" s="57">
        <f t="shared" si="4"/>
        <v>0</v>
      </c>
      <c r="CB30" s="101">
        <v>0</v>
      </c>
    </row>
    <row r="31" spans="1:80" ht="12" customHeight="1" x14ac:dyDescent="0.2">
      <c r="A31" s="34">
        <v>28</v>
      </c>
      <c r="B31" s="113" t="s">
        <v>88</v>
      </c>
      <c r="C31" s="65" t="s">
        <v>89</v>
      </c>
      <c r="D31" s="66"/>
      <c r="E31" s="82">
        <f t="shared" si="0"/>
        <v>554</v>
      </c>
      <c r="F31" s="82">
        <v>557</v>
      </c>
      <c r="G31" s="4">
        <f t="shared" si="1"/>
        <v>-3</v>
      </c>
      <c r="H31" s="34"/>
      <c r="I31" s="57">
        <f t="shared" si="2"/>
        <v>0</v>
      </c>
      <c r="J31" s="57">
        <f t="shared" si="3"/>
        <v>1</v>
      </c>
      <c r="K31" s="57">
        <f t="shared" si="4"/>
        <v>0</v>
      </c>
      <c r="AK31" s="88"/>
      <c r="AM31" s="88"/>
      <c r="AP31" s="88"/>
      <c r="BA31" s="88"/>
      <c r="BC31" s="88"/>
      <c r="BR31">
        <v>1</v>
      </c>
      <c r="CB31" s="101">
        <v>-0.49999900000000003</v>
      </c>
    </row>
    <row r="32" spans="1:80" ht="12" customHeight="1" x14ac:dyDescent="0.2">
      <c r="A32" s="34">
        <v>29</v>
      </c>
      <c r="B32" s="113" t="s">
        <v>90</v>
      </c>
      <c r="C32" s="65" t="s">
        <v>91</v>
      </c>
      <c r="D32" s="66"/>
      <c r="E32" s="82">
        <f t="shared" si="0"/>
        <v>517</v>
      </c>
      <c r="F32" s="82">
        <v>517</v>
      </c>
      <c r="G32" s="4">
        <f t="shared" si="1"/>
        <v>0</v>
      </c>
      <c r="H32" s="34"/>
      <c r="I32" s="57">
        <f t="shared" si="2"/>
        <v>0</v>
      </c>
      <c r="J32" s="57">
        <f t="shared" si="3"/>
        <v>0</v>
      </c>
      <c r="K32" s="57">
        <f t="shared" si="4"/>
        <v>0</v>
      </c>
      <c r="CB32" s="101">
        <v>0</v>
      </c>
    </row>
    <row r="33" spans="1:80" ht="12" customHeight="1" x14ac:dyDescent="0.2">
      <c r="A33" s="34">
        <v>30</v>
      </c>
      <c r="B33" s="113" t="s">
        <v>92</v>
      </c>
      <c r="C33" s="65" t="s">
        <v>93</v>
      </c>
      <c r="D33" s="66"/>
      <c r="E33" s="82">
        <f t="shared" si="0"/>
        <v>596</v>
      </c>
      <c r="F33" s="82">
        <v>596</v>
      </c>
      <c r="G33" s="4">
        <f t="shared" si="1"/>
        <v>0</v>
      </c>
      <c r="H33" s="34"/>
      <c r="I33" s="57">
        <f t="shared" si="2"/>
        <v>0</v>
      </c>
      <c r="J33" s="57">
        <f t="shared" si="3"/>
        <v>0</v>
      </c>
      <c r="K33" s="57">
        <f t="shared" si="4"/>
        <v>0</v>
      </c>
      <c r="AL33" s="88"/>
      <c r="AM33" s="88"/>
      <c r="CB33" s="101">
        <v>0</v>
      </c>
    </row>
    <row r="34" spans="1:80" ht="12" customHeight="1" x14ac:dyDescent="0.2">
      <c r="A34" s="34">
        <v>31</v>
      </c>
      <c r="B34" s="113" t="s">
        <v>94</v>
      </c>
      <c r="C34" s="65" t="s">
        <v>43</v>
      </c>
      <c r="D34" s="66"/>
      <c r="E34" s="82">
        <f t="shared" si="0"/>
        <v>570</v>
      </c>
      <c r="F34" s="82">
        <v>570</v>
      </c>
      <c r="G34" s="4">
        <f t="shared" si="1"/>
        <v>0</v>
      </c>
      <c r="H34" s="34"/>
      <c r="I34" s="57">
        <f t="shared" si="2"/>
        <v>0</v>
      </c>
      <c r="J34" s="57">
        <f t="shared" si="3"/>
        <v>0</v>
      </c>
      <c r="K34" s="57">
        <f t="shared" si="4"/>
        <v>0</v>
      </c>
      <c r="R34" s="88"/>
      <c r="CB34" s="101">
        <v>0</v>
      </c>
    </row>
    <row r="35" spans="1:80" ht="12" customHeight="1" x14ac:dyDescent="0.2">
      <c r="A35" s="34">
        <v>32</v>
      </c>
      <c r="B35" s="113" t="s">
        <v>95</v>
      </c>
      <c r="C35" s="65" t="s">
        <v>96</v>
      </c>
      <c r="D35" s="66"/>
      <c r="E35" s="82">
        <f t="shared" si="0"/>
        <v>535</v>
      </c>
      <c r="F35" s="82">
        <v>535</v>
      </c>
      <c r="G35" s="4">
        <f t="shared" si="1"/>
        <v>0</v>
      </c>
      <c r="H35" s="34"/>
      <c r="I35" s="57">
        <f t="shared" si="2"/>
        <v>0</v>
      </c>
      <c r="J35" s="57">
        <f t="shared" si="3"/>
        <v>0</v>
      </c>
      <c r="K35" s="57">
        <f t="shared" si="4"/>
        <v>0</v>
      </c>
      <c r="CB35" s="101">
        <v>0</v>
      </c>
    </row>
    <row r="36" spans="1:80" ht="12" customHeight="1" x14ac:dyDescent="0.2">
      <c r="A36" s="34">
        <v>33</v>
      </c>
      <c r="B36" s="113" t="s">
        <v>97</v>
      </c>
      <c r="C36" s="65" t="s">
        <v>98</v>
      </c>
      <c r="D36" s="66"/>
      <c r="E36" s="82">
        <f t="shared" si="0"/>
        <v>427</v>
      </c>
      <c r="F36" s="82">
        <v>427</v>
      </c>
      <c r="G36" s="4">
        <f t="shared" ref="G36:G67" si="5">(I36-J36)*3</f>
        <v>0</v>
      </c>
      <c r="H36" s="34"/>
      <c r="I36" s="57">
        <f t="shared" ref="I36:I67" si="6">(((((((((((((((M36+Q36)+U36)+Y36)+AC36)+AG36)+AK36)+AO36)+AS36)+AW36)+BA36)+BE36)+BI36)+BM36)+BQ36)+BU36)+BY36</f>
        <v>0</v>
      </c>
      <c r="J36" s="57">
        <f t="shared" ref="J36:J67" si="7">(((((((((((((((N36+R36)+V36)+Z36)+AD36)+AH36)+AL36)+AP36)+AT36)+AX36)+BB36)+BF36)+BJ36)+BN36)+BR36)+BV36)+BZ36</f>
        <v>0</v>
      </c>
      <c r="K36" s="57">
        <f t="shared" si="4"/>
        <v>0</v>
      </c>
      <c r="CB36" s="101">
        <v>0</v>
      </c>
    </row>
    <row r="37" spans="1:80" ht="12" customHeight="1" x14ac:dyDescent="0.2">
      <c r="A37" s="34">
        <v>34</v>
      </c>
      <c r="B37" s="113" t="s">
        <v>99</v>
      </c>
      <c r="C37" s="65" t="s">
        <v>100</v>
      </c>
      <c r="D37" s="66"/>
      <c r="E37" s="82">
        <f t="shared" si="0"/>
        <v>538</v>
      </c>
      <c r="F37" s="82">
        <v>541</v>
      </c>
      <c r="G37" s="4">
        <f t="shared" si="5"/>
        <v>-3</v>
      </c>
      <c r="H37" s="34"/>
      <c r="I37" s="57">
        <f t="shared" si="6"/>
        <v>0</v>
      </c>
      <c r="J37" s="57">
        <f t="shared" si="7"/>
        <v>1</v>
      </c>
      <c r="K37" s="57">
        <f t="shared" si="4"/>
        <v>0</v>
      </c>
      <c r="AL37">
        <v>1</v>
      </c>
      <c r="AO37" s="88"/>
      <c r="AQ37" s="88"/>
      <c r="AW37" s="88"/>
      <c r="BM37" s="88"/>
      <c r="BR37" s="88"/>
      <c r="CB37" s="101">
        <v>-0.49999900000000003</v>
      </c>
    </row>
    <row r="38" spans="1:80" ht="12" customHeight="1" x14ac:dyDescent="0.2">
      <c r="A38" s="34">
        <v>35</v>
      </c>
      <c r="B38" s="113" t="s">
        <v>101</v>
      </c>
      <c r="C38" s="65" t="s">
        <v>102</v>
      </c>
      <c r="D38" s="60"/>
      <c r="E38" s="82">
        <f t="shared" si="0"/>
        <v>617</v>
      </c>
      <c r="F38" s="82">
        <v>617</v>
      </c>
      <c r="G38" s="4">
        <f t="shared" si="5"/>
        <v>0</v>
      </c>
      <c r="H38" s="34"/>
      <c r="I38" s="57">
        <f t="shared" si="6"/>
        <v>0</v>
      </c>
      <c r="J38" s="57">
        <f t="shared" si="7"/>
        <v>0</v>
      </c>
      <c r="K38" s="57">
        <f t="shared" si="4"/>
        <v>0</v>
      </c>
      <c r="CB38" s="101">
        <v>0</v>
      </c>
    </row>
    <row r="39" spans="1:80" ht="12" customHeight="1" x14ac:dyDescent="0.2">
      <c r="A39" s="34">
        <v>36</v>
      </c>
      <c r="B39" s="113" t="s">
        <v>103</v>
      </c>
      <c r="C39" s="65" t="s">
        <v>104</v>
      </c>
      <c r="D39" s="66"/>
      <c r="E39" s="82">
        <f t="shared" si="0"/>
        <v>546</v>
      </c>
      <c r="F39" s="82">
        <v>546</v>
      </c>
      <c r="G39" s="4">
        <f t="shared" si="5"/>
        <v>0</v>
      </c>
      <c r="H39" s="34"/>
      <c r="I39" s="57">
        <f t="shared" si="6"/>
        <v>0</v>
      </c>
      <c r="J39" s="57">
        <f t="shared" si="7"/>
        <v>0</v>
      </c>
      <c r="K39" s="57">
        <f t="shared" si="4"/>
        <v>0</v>
      </c>
      <c r="BA39" s="88"/>
      <c r="CB39" s="101">
        <v>0</v>
      </c>
    </row>
    <row r="40" spans="1:80" ht="12" customHeight="1" x14ac:dyDescent="0.2">
      <c r="A40" s="34">
        <v>37</v>
      </c>
      <c r="B40" s="113" t="s">
        <v>105</v>
      </c>
      <c r="C40" s="65" t="s">
        <v>106</v>
      </c>
      <c r="D40" s="66"/>
      <c r="E40" s="82">
        <f t="shared" si="0"/>
        <v>527</v>
      </c>
      <c r="F40" s="82">
        <v>527</v>
      </c>
      <c r="G40" s="4">
        <f t="shared" si="5"/>
        <v>0</v>
      </c>
      <c r="H40" s="34"/>
      <c r="I40" s="57">
        <f t="shared" si="6"/>
        <v>0</v>
      </c>
      <c r="J40" s="57">
        <f t="shared" si="7"/>
        <v>0</v>
      </c>
      <c r="K40" s="57">
        <f t="shared" si="4"/>
        <v>0</v>
      </c>
      <c r="CB40" s="101">
        <v>0</v>
      </c>
    </row>
    <row r="41" spans="1:80" ht="12" customHeight="1" x14ac:dyDescent="0.2">
      <c r="A41" s="34">
        <v>38</v>
      </c>
      <c r="B41" s="113" t="s">
        <v>107</v>
      </c>
      <c r="C41" s="65" t="s">
        <v>108</v>
      </c>
      <c r="D41" s="89"/>
      <c r="E41" s="82">
        <f t="shared" si="0"/>
        <v>598</v>
      </c>
      <c r="F41" s="82">
        <v>598</v>
      </c>
      <c r="G41" s="4">
        <f t="shared" si="5"/>
        <v>0</v>
      </c>
      <c r="H41" s="34"/>
      <c r="I41" s="57">
        <f t="shared" si="6"/>
        <v>0</v>
      </c>
      <c r="J41" s="57">
        <f t="shared" si="7"/>
        <v>0</v>
      </c>
      <c r="K41" s="57">
        <f t="shared" si="4"/>
        <v>0</v>
      </c>
      <c r="N41" s="88"/>
      <c r="Q41" s="88"/>
      <c r="V41" s="88"/>
      <c r="AD41" s="88"/>
      <c r="AH41" s="88"/>
      <c r="AL41" s="88"/>
      <c r="AM41" s="88"/>
      <c r="AO41" s="88"/>
      <c r="CB41" s="101">
        <v>0</v>
      </c>
    </row>
    <row r="42" spans="1:80" ht="12" customHeight="1" x14ac:dyDescent="0.2">
      <c r="A42" s="34">
        <v>39</v>
      </c>
      <c r="B42" s="113" t="s">
        <v>109</v>
      </c>
      <c r="C42" s="65" t="s">
        <v>104</v>
      </c>
      <c r="D42" s="60"/>
      <c r="E42" s="82">
        <f t="shared" si="0"/>
        <v>727</v>
      </c>
      <c r="F42" s="82">
        <v>733</v>
      </c>
      <c r="G42" s="4">
        <f t="shared" si="5"/>
        <v>-6</v>
      </c>
      <c r="H42" s="34"/>
      <c r="I42" s="57">
        <f t="shared" si="6"/>
        <v>8</v>
      </c>
      <c r="J42" s="57">
        <f t="shared" si="7"/>
        <v>10</v>
      </c>
      <c r="K42" s="57">
        <f t="shared" si="4"/>
        <v>36</v>
      </c>
      <c r="N42">
        <v>1</v>
      </c>
      <c r="Q42">
        <v>1</v>
      </c>
      <c r="R42">
        <v>1</v>
      </c>
      <c r="V42" s="88"/>
      <c r="AD42">
        <v>1</v>
      </c>
      <c r="AG42" s="88"/>
      <c r="AH42">
        <v>1</v>
      </c>
      <c r="AK42" s="88">
        <v>1</v>
      </c>
      <c r="AL42">
        <v>1</v>
      </c>
      <c r="AM42" s="88"/>
      <c r="AO42" s="88"/>
      <c r="AP42">
        <v>1</v>
      </c>
      <c r="AQ42" s="88"/>
      <c r="AS42">
        <v>1</v>
      </c>
      <c r="AT42" s="88"/>
      <c r="AU42" s="88">
        <v>30</v>
      </c>
      <c r="AW42" s="88"/>
      <c r="AX42" s="88">
        <v>1</v>
      </c>
      <c r="BE42">
        <v>1</v>
      </c>
      <c r="BF42" s="88"/>
      <c r="BJ42" s="88">
        <v>1</v>
      </c>
      <c r="BM42" s="88">
        <v>2</v>
      </c>
      <c r="BO42">
        <v>36</v>
      </c>
      <c r="BQ42">
        <v>1</v>
      </c>
      <c r="BR42">
        <v>1</v>
      </c>
      <c r="BU42">
        <v>1</v>
      </c>
      <c r="BV42">
        <v>1</v>
      </c>
      <c r="BW42">
        <v>26</v>
      </c>
      <c r="CB42" s="101">
        <v>19.000018000000001</v>
      </c>
    </row>
    <row r="43" spans="1:80" ht="12" customHeight="1" x14ac:dyDescent="0.2">
      <c r="A43" s="34">
        <v>40</v>
      </c>
      <c r="B43" s="113" t="s">
        <v>110</v>
      </c>
      <c r="C43" s="65" t="s">
        <v>63</v>
      </c>
      <c r="D43" s="66"/>
      <c r="E43" s="82">
        <f t="shared" si="0"/>
        <v>554</v>
      </c>
      <c r="F43" s="82">
        <v>554</v>
      </c>
      <c r="G43" s="4">
        <f t="shared" si="5"/>
        <v>0</v>
      </c>
      <c r="H43" s="34"/>
      <c r="I43" s="57">
        <f t="shared" si="6"/>
        <v>0</v>
      </c>
      <c r="J43" s="57">
        <f t="shared" si="7"/>
        <v>0</v>
      </c>
      <c r="K43" s="57">
        <f t="shared" si="4"/>
        <v>0</v>
      </c>
      <c r="CB43" s="101">
        <v>0</v>
      </c>
    </row>
    <row r="44" spans="1:80" ht="12" customHeight="1" x14ac:dyDescent="0.2">
      <c r="A44" s="34">
        <v>41</v>
      </c>
      <c r="B44" s="113" t="s">
        <v>111</v>
      </c>
      <c r="C44" s="65" t="s">
        <v>112</v>
      </c>
      <c r="D44" s="66"/>
      <c r="E44" s="82">
        <f t="shared" si="0"/>
        <v>550</v>
      </c>
      <c r="F44" s="82">
        <v>550</v>
      </c>
      <c r="G44" s="4">
        <f t="shared" si="5"/>
        <v>0</v>
      </c>
      <c r="H44" s="34"/>
      <c r="I44" s="57">
        <f t="shared" si="6"/>
        <v>0</v>
      </c>
      <c r="J44" s="57">
        <f t="shared" si="7"/>
        <v>0</v>
      </c>
      <c r="K44" s="57">
        <f t="shared" si="4"/>
        <v>0</v>
      </c>
      <c r="CB44" s="101">
        <v>0</v>
      </c>
    </row>
    <row r="45" spans="1:80" ht="12" customHeight="1" x14ac:dyDescent="0.2">
      <c r="A45" s="34">
        <v>42</v>
      </c>
      <c r="B45" s="113" t="s">
        <v>113</v>
      </c>
      <c r="C45" s="65" t="s">
        <v>114</v>
      </c>
      <c r="D45" s="106"/>
      <c r="E45" s="82">
        <f t="shared" si="0"/>
        <v>621</v>
      </c>
      <c r="F45" s="82">
        <v>621</v>
      </c>
      <c r="G45" s="4">
        <f t="shared" si="5"/>
        <v>0</v>
      </c>
      <c r="H45" s="34"/>
      <c r="I45" s="57">
        <f t="shared" si="6"/>
        <v>0</v>
      </c>
      <c r="J45" s="57">
        <f t="shared" si="7"/>
        <v>0</v>
      </c>
      <c r="K45" s="57">
        <f t="shared" si="4"/>
        <v>0</v>
      </c>
      <c r="Q45" s="88"/>
      <c r="S45" s="88"/>
      <c r="Y45" s="88"/>
      <c r="AC45" s="88"/>
      <c r="AD45" s="88"/>
      <c r="AE45" s="88"/>
      <c r="AK45" s="88"/>
      <c r="AM45" s="88"/>
      <c r="AO45" s="88"/>
      <c r="AQ45" s="88"/>
      <c r="AW45" s="88"/>
      <c r="AX45" s="88"/>
      <c r="AY45" s="88"/>
      <c r="BM45" s="88"/>
      <c r="BN45" s="88"/>
      <c r="BQ45" s="88"/>
      <c r="BR45" s="88"/>
      <c r="CB45" s="101">
        <v>0</v>
      </c>
    </row>
    <row r="46" spans="1:80" ht="12" customHeight="1" x14ac:dyDescent="0.2">
      <c r="A46" s="34">
        <v>43</v>
      </c>
      <c r="B46" s="113" t="s">
        <v>115</v>
      </c>
      <c r="C46" s="65" t="s">
        <v>116</v>
      </c>
      <c r="D46" s="106"/>
      <c r="E46" s="82">
        <f t="shared" si="0"/>
        <v>579</v>
      </c>
      <c r="F46" s="82">
        <v>579</v>
      </c>
      <c r="G46" s="4">
        <f t="shared" si="5"/>
        <v>0</v>
      </c>
      <c r="H46" s="34"/>
      <c r="I46" s="57">
        <f t="shared" si="6"/>
        <v>0</v>
      </c>
      <c r="J46" s="57">
        <f t="shared" si="7"/>
        <v>0</v>
      </c>
      <c r="K46" s="57">
        <f t="shared" si="4"/>
        <v>0</v>
      </c>
      <c r="CB46" s="101">
        <v>0</v>
      </c>
    </row>
    <row r="47" spans="1:80" ht="12" customHeight="1" x14ac:dyDescent="0.2">
      <c r="A47" s="34">
        <v>44</v>
      </c>
      <c r="B47" s="113" t="s">
        <v>117</v>
      </c>
      <c r="C47" s="65" t="s">
        <v>118</v>
      </c>
      <c r="D47" s="106"/>
      <c r="E47" s="82">
        <f t="shared" si="0"/>
        <v>623</v>
      </c>
      <c r="F47" s="82">
        <v>623</v>
      </c>
      <c r="G47" s="4">
        <f t="shared" si="5"/>
        <v>0</v>
      </c>
      <c r="H47" s="34"/>
      <c r="I47" s="57">
        <f t="shared" si="6"/>
        <v>0</v>
      </c>
      <c r="J47" s="57">
        <f t="shared" si="7"/>
        <v>0</v>
      </c>
      <c r="K47" s="57">
        <f t="shared" si="4"/>
        <v>0</v>
      </c>
      <c r="CB47" s="101">
        <v>0</v>
      </c>
    </row>
    <row r="48" spans="1:80" ht="12" customHeight="1" x14ac:dyDescent="0.2">
      <c r="A48" s="34">
        <v>45</v>
      </c>
      <c r="B48" s="113" t="s">
        <v>119</v>
      </c>
      <c r="C48" s="113" t="s">
        <v>120</v>
      </c>
      <c r="D48" s="91"/>
      <c r="E48" s="82">
        <f t="shared" si="0"/>
        <v>573</v>
      </c>
      <c r="F48" s="82">
        <v>573</v>
      </c>
      <c r="G48" s="4">
        <f t="shared" si="5"/>
        <v>0</v>
      </c>
      <c r="H48" s="34"/>
      <c r="I48" s="57">
        <f t="shared" si="6"/>
        <v>0</v>
      </c>
      <c r="J48" s="57">
        <f t="shared" si="7"/>
        <v>0</v>
      </c>
      <c r="K48" s="57">
        <f t="shared" si="4"/>
        <v>0</v>
      </c>
      <c r="CB48" s="101">
        <v>0</v>
      </c>
    </row>
    <row r="49" spans="1:80" ht="12" customHeight="1" x14ac:dyDescent="0.2">
      <c r="A49" s="34">
        <v>46</v>
      </c>
      <c r="B49" s="113" t="s">
        <v>121</v>
      </c>
      <c r="C49" s="65" t="s">
        <v>122</v>
      </c>
      <c r="D49" s="66"/>
      <c r="E49" s="82">
        <f t="shared" si="0"/>
        <v>703</v>
      </c>
      <c r="F49" s="82">
        <v>703</v>
      </c>
      <c r="G49" s="4">
        <f t="shared" si="5"/>
        <v>0</v>
      </c>
      <c r="H49" s="34"/>
      <c r="I49" s="57">
        <f t="shared" si="6"/>
        <v>1</v>
      </c>
      <c r="J49" s="57">
        <f t="shared" si="7"/>
        <v>1</v>
      </c>
      <c r="K49" s="57">
        <f t="shared" si="4"/>
        <v>12</v>
      </c>
      <c r="M49" s="88"/>
      <c r="N49" s="88"/>
      <c r="O49" s="88"/>
      <c r="U49" s="88"/>
      <c r="W49" s="88"/>
      <c r="Y49" s="88"/>
      <c r="AA49" s="88"/>
      <c r="AD49" s="88"/>
      <c r="AK49">
        <v>1</v>
      </c>
      <c r="AM49">
        <v>12</v>
      </c>
      <c r="AS49" s="88"/>
      <c r="AW49" s="88"/>
      <c r="BA49" s="88"/>
      <c r="BF49" s="88"/>
      <c r="BJ49" s="88"/>
      <c r="BN49" s="88"/>
      <c r="BQ49" s="88"/>
      <c r="BR49">
        <v>1</v>
      </c>
      <c r="CB49" s="101">
        <v>2.5000019999999998</v>
      </c>
    </row>
    <row r="50" spans="1:80" ht="12" customHeight="1" x14ac:dyDescent="0.2">
      <c r="A50" s="34">
        <v>47</v>
      </c>
      <c r="B50" s="113" t="s">
        <v>123</v>
      </c>
      <c r="C50" s="118" t="s">
        <v>124</v>
      </c>
      <c r="D50" s="66"/>
      <c r="E50" s="82">
        <f t="shared" si="0"/>
        <v>724</v>
      </c>
      <c r="F50" s="82">
        <v>718</v>
      </c>
      <c r="G50" s="4">
        <f t="shared" si="5"/>
        <v>6</v>
      </c>
      <c r="H50" s="34"/>
      <c r="I50" s="57">
        <f t="shared" si="6"/>
        <v>4</v>
      </c>
      <c r="J50" s="57">
        <f t="shared" si="7"/>
        <v>2</v>
      </c>
      <c r="K50" s="57">
        <f t="shared" si="4"/>
        <v>40</v>
      </c>
      <c r="M50">
        <v>1</v>
      </c>
      <c r="U50" s="88"/>
      <c r="W50" s="88"/>
      <c r="Y50" s="88"/>
      <c r="AC50" s="88"/>
      <c r="AK50" s="88"/>
      <c r="AP50" s="88"/>
      <c r="AS50">
        <v>1</v>
      </c>
      <c r="BA50">
        <v>1</v>
      </c>
      <c r="BC50">
        <v>36</v>
      </c>
      <c r="BF50">
        <v>1</v>
      </c>
      <c r="BM50" s="88"/>
      <c r="BN50">
        <v>1</v>
      </c>
      <c r="BO50" s="88"/>
      <c r="BQ50">
        <v>1</v>
      </c>
      <c r="BR50" s="88"/>
      <c r="BS50">
        <v>40</v>
      </c>
      <c r="CB50" s="101">
        <v>11.000006000000001</v>
      </c>
    </row>
    <row r="51" spans="1:80" ht="12" customHeight="1" x14ac:dyDescent="0.2">
      <c r="A51" s="34">
        <v>48</v>
      </c>
      <c r="B51" s="113" t="s">
        <v>125</v>
      </c>
      <c r="C51" s="65" t="s">
        <v>126</v>
      </c>
      <c r="D51" s="66"/>
      <c r="E51" s="82">
        <f t="shared" si="0"/>
        <v>548</v>
      </c>
      <c r="F51" s="82">
        <v>548</v>
      </c>
      <c r="G51" s="4">
        <f t="shared" si="5"/>
        <v>0</v>
      </c>
      <c r="H51" s="34"/>
      <c r="I51" s="57">
        <f t="shared" si="6"/>
        <v>0</v>
      </c>
      <c r="J51" s="57">
        <f t="shared" si="7"/>
        <v>0</v>
      </c>
      <c r="K51" s="57">
        <f t="shared" si="4"/>
        <v>0</v>
      </c>
      <c r="CB51" s="101">
        <v>0</v>
      </c>
    </row>
    <row r="52" spans="1:80" ht="12" customHeight="1" x14ac:dyDescent="0.2">
      <c r="A52" s="34">
        <v>49</v>
      </c>
      <c r="B52" s="113" t="s">
        <v>127</v>
      </c>
      <c r="C52" s="65" t="s">
        <v>128</v>
      </c>
      <c r="D52" s="106"/>
      <c r="E52" s="82">
        <f t="shared" si="0"/>
        <v>510</v>
      </c>
      <c r="F52" s="82">
        <v>510</v>
      </c>
      <c r="G52" s="4">
        <f t="shared" si="5"/>
        <v>0</v>
      </c>
      <c r="H52" s="34"/>
      <c r="I52" s="57">
        <f t="shared" si="6"/>
        <v>0</v>
      </c>
      <c r="J52" s="57">
        <f t="shared" si="7"/>
        <v>0</v>
      </c>
      <c r="K52" s="57">
        <f t="shared" si="4"/>
        <v>0</v>
      </c>
      <c r="AP52" s="88"/>
      <c r="AS52" s="88"/>
      <c r="AW52" s="88"/>
      <c r="BM52" s="88"/>
      <c r="CB52" s="101">
        <v>0</v>
      </c>
    </row>
    <row r="53" spans="1:80" ht="12" customHeight="1" x14ac:dyDescent="0.2">
      <c r="A53" s="34">
        <v>50</v>
      </c>
      <c r="B53" s="113" t="s">
        <v>129</v>
      </c>
      <c r="C53" s="65" t="s">
        <v>130</v>
      </c>
      <c r="D53" s="66"/>
      <c r="E53" s="82">
        <f t="shared" si="0"/>
        <v>678</v>
      </c>
      <c r="F53" s="82">
        <v>678</v>
      </c>
      <c r="G53" s="4">
        <f t="shared" si="5"/>
        <v>0</v>
      </c>
      <c r="H53" s="34"/>
      <c r="I53" s="57">
        <f t="shared" si="6"/>
        <v>0</v>
      </c>
      <c r="J53" s="57">
        <f t="shared" si="7"/>
        <v>0</v>
      </c>
      <c r="K53" s="57">
        <f t="shared" si="4"/>
        <v>0</v>
      </c>
      <c r="CB53" s="101">
        <v>0</v>
      </c>
    </row>
    <row r="54" spans="1:80" ht="12" customHeight="1" x14ac:dyDescent="0.2">
      <c r="A54" s="34">
        <v>51</v>
      </c>
      <c r="B54" s="113" t="s">
        <v>131</v>
      </c>
      <c r="C54" s="65" t="s">
        <v>132</v>
      </c>
      <c r="D54" s="83"/>
      <c r="E54" s="82">
        <f t="shared" si="0"/>
        <v>659</v>
      </c>
      <c r="F54" s="82">
        <v>665</v>
      </c>
      <c r="G54" s="4">
        <f t="shared" si="5"/>
        <v>-6</v>
      </c>
      <c r="H54" s="34"/>
      <c r="I54" s="57">
        <f t="shared" si="6"/>
        <v>0</v>
      </c>
      <c r="J54" s="57">
        <f t="shared" si="7"/>
        <v>2</v>
      </c>
      <c r="K54" s="57">
        <f t="shared" si="4"/>
        <v>0</v>
      </c>
      <c r="V54">
        <v>1</v>
      </c>
      <c r="Z54">
        <v>1</v>
      </c>
      <c r="BB54" s="88"/>
      <c r="CB54" s="101">
        <v>-0.99999800000000005</v>
      </c>
    </row>
    <row r="55" spans="1:80" ht="12" customHeight="1" x14ac:dyDescent="0.2">
      <c r="A55" s="34">
        <v>52</v>
      </c>
      <c r="B55" s="113" t="s">
        <v>133</v>
      </c>
      <c r="C55" s="65" t="s">
        <v>134</v>
      </c>
      <c r="D55" s="66"/>
      <c r="E55" s="82">
        <f t="shared" si="0"/>
        <v>485</v>
      </c>
      <c r="F55" s="82">
        <v>485</v>
      </c>
      <c r="G55" s="4">
        <f t="shared" si="5"/>
        <v>0</v>
      </c>
      <c r="H55" s="34"/>
      <c r="I55" s="57">
        <f t="shared" si="6"/>
        <v>0</v>
      </c>
      <c r="J55" s="57">
        <f t="shared" si="7"/>
        <v>0</v>
      </c>
      <c r="K55" s="57">
        <f t="shared" si="4"/>
        <v>0</v>
      </c>
      <c r="CB55" s="101">
        <v>0</v>
      </c>
    </row>
    <row r="56" spans="1:80" ht="12" customHeight="1" x14ac:dyDescent="0.2">
      <c r="A56" s="34">
        <v>53</v>
      </c>
      <c r="B56" s="113" t="s">
        <v>127</v>
      </c>
      <c r="C56" s="65" t="s">
        <v>135</v>
      </c>
      <c r="D56" s="83"/>
      <c r="E56" s="82">
        <f t="shared" si="0"/>
        <v>591</v>
      </c>
      <c r="F56" s="82">
        <v>591</v>
      </c>
      <c r="G56" s="4">
        <f t="shared" si="5"/>
        <v>0</v>
      </c>
      <c r="H56" s="34"/>
      <c r="I56" s="57">
        <f t="shared" si="6"/>
        <v>0</v>
      </c>
      <c r="J56" s="57">
        <f t="shared" si="7"/>
        <v>0</v>
      </c>
      <c r="K56" s="57">
        <f t="shared" si="4"/>
        <v>0</v>
      </c>
      <c r="BN56" s="88"/>
      <c r="CB56" s="101">
        <v>0</v>
      </c>
    </row>
    <row r="57" spans="1:80" ht="12" customHeight="1" x14ac:dyDescent="0.2">
      <c r="A57" s="34">
        <v>54</v>
      </c>
      <c r="B57" s="113" t="s">
        <v>136</v>
      </c>
      <c r="C57" s="65" t="s">
        <v>137</v>
      </c>
      <c r="D57" s="60"/>
      <c r="E57" s="82">
        <f t="shared" si="0"/>
        <v>553</v>
      </c>
      <c r="F57" s="82">
        <v>553</v>
      </c>
      <c r="G57" s="4">
        <f t="shared" si="5"/>
        <v>0</v>
      </c>
      <c r="H57" s="34"/>
      <c r="I57" s="57">
        <f t="shared" si="6"/>
        <v>0</v>
      </c>
      <c r="J57" s="57">
        <f t="shared" si="7"/>
        <v>0</v>
      </c>
      <c r="K57" s="57">
        <f t="shared" si="4"/>
        <v>0</v>
      </c>
      <c r="CB57" s="101">
        <v>0</v>
      </c>
    </row>
    <row r="58" spans="1:80" ht="12" customHeight="1" x14ac:dyDescent="0.2">
      <c r="A58" s="34">
        <v>55</v>
      </c>
      <c r="B58" s="113" t="s">
        <v>138</v>
      </c>
      <c r="C58" s="65" t="s">
        <v>139</v>
      </c>
      <c r="D58" s="66"/>
      <c r="E58" s="82">
        <f t="shared" si="0"/>
        <v>629</v>
      </c>
      <c r="F58" s="82">
        <v>629</v>
      </c>
      <c r="G58" s="4">
        <f t="shared" si="5"/>
        <v>0</v>
      </c>
      <c r="H58" s="34"/>
      <c r="I58" s="57">
        <f t="shared" si="6"/>
        <v>0</v>
      </c>
      <c r="J58" s="57">
        <f t="shared" si="7"/>
        <v>0</v>
      </c>
      <c r="K58" s="57">
        <f t="shared" si="4"/>
        <v>0</v>
      </c>
      <c r="CB58" s="101">
        <v>0</v>
      </c>
    </row>
    <row r="59" spans="1:80" ht="12" customHeight="1" x14ac:dyDescent="0.2">
      <c r="A59" s="34">
        <v>56</v>
      </c>
      <c r="B59" s="113" t="s">
        <v>140</v>
      </c>
      <c r="C59" s="65" t="s">
        <v>106</v>
      </c>
      <c r="D59" s="66"/>
      <c r="E59" s="82">
        <f t="shared" si="0"/>
        <v>496</v>
      </c>
      <c r="F59" s="82">
        <v>496</v>
      </c>
      <c r="G59" s="4">
        <f t="shared" si="5"/>
        <v>0</v>
      </c>
      <c r="H59" s="34"/>
      <c r="I59" s="57">
        <f t="shared" si="6"/>
        <v>0</v>
      </c>
      <c r="J59" s="57">
        <f t="shared" si="7"/>
        <v>0</v>
      </c>
      <c r="K59" s="57">
        <f t="shared" si="4"/>
        <v>0</v>
      </c>
      <c r="CB59" s="101">
        <v>0</v>
      </c>
    </row>
    <row r="60" spans="1:80" ht="12" customHeight="1" x14ac:dyDescent="0.2">
      <c r="A60" s="34">
        <v>57</v>
      </c>
      <c r="B60" s="113" t="s">
        <v>141</v>
      </c>
      <c r="C60" s="65" t="s">
        <v>142</v>
      </c>
      <c r="D60" s="66"/>
      <c r="E60" s="82">
        <f t="shared" si="0"/>
        <v>623</v>
      </c>
      <c r="F60" s="82">
        <v>626</v>
      </c>
      <c r="G60" s="4">
        <f t="shared" si="5"/>
        <v>-3</v>
      </c>
      <c r="H60" s="34"/>
      <c r="I60" s="57">
        <f t="shared" si="6"/>
        <v>1</v>
      </c>
      <c r="J60" s="57">
        <f t="shared" si="7"/>
        <v>2</v>
      </c>
      <c r="K60" s="57">
        <f t="shared" si="4"/>
        <v>11</v>
      </c>
      <c r="Q60">
        <v>1</v>
      </c>
      <c r="S60">
        <v>11</v>
      </c>
      <c r="V60">
        <v>1</v>
      </c>
      <c r="AT60">
        <v>1</v>
      </c>
      <c r="AU60">
        <v>11</v>
      </c>
      <c r="CB60" s="101">
        <v>2.000003</v>
      </c>
    </row>
    <row r="61" spans="1:80" ht="12" customHeight="1" x14ac:dyDescent="0.2">
      <c r="A61" s="34">
        <v>58</v>
      </c>
      <c r="B61" s="113" t="s">
        <v>143</v>
      </c>
      <c r="C61" s="65" t="s">
        <v>144</v>
      </c>
      <c r="D61" s="106"/>
      <c r="E61" s="82">
        <f t="shared" si="0"/>
        <v>613</v>
      </c>
      <c r="F61" s="82">
        <v>613</v>
      </c>
      <c r="G61" s="4">
        <f t="shared" si="5"/>
        <v>0</v>
      </c>
      <c r="H61" s="34"/>
      <c r="I61" s="57">
        <f t="shared" si="6"/>
        <v>0</v>
      </c>
      <c r="J61" s="57">
        <f t="shared" si="7"/>
        <v>0</v>
      </c>
      <c r="K61" s="57">
        <f t="shared" si="4"/>
        <v>0</v>
      </c>
      <c r="CB61" s="101">
        <v>0</v>
      </c>
    </row>
    <row r="62" spans="1:80" ht="12" customHeight="1" x14ac:dyDescent="0.2">
      <c r="A62" s="34">
        <v>59</v>
      </c>
      <c r="B62" s="113" t="s">
        <v>145</v>
      </c>
      <c r="C62" s="65" t="s">
        <v>130</v>
      </c>
      <c r="D62" s="83"/>
      <c r="E62" s="82">
        <f t="shared" si="0"/>
        <v>528</v>
      </c>
      <c r="F62" s="82">
        <v>528</v>
      </c>
      <c r="G62" s="4">
        <f t="shared" si="5"/>
        <v>0</v>
      </c>
      <c r="H62" s="34"/>
      <c r="I62" s="57">
        <f t="shared" si="6"/>
        <v>0</v>
      </c>
      <c r="J62" s="57">
        <f t="shared" si="7"/>
        <v>0</v>
      </c>
      <c r="K62" s="57">
        <f t="shared" si="4"/>
        <v>0</v>
      </c>
      <c r="Z62" s="88"/>
      <c r="AG62" s="88"/>
      <c r="AI62" s="88"/>
      <c r="AS62" s="88"/>
      <c r="AX62" s="88"/>
      <c r="BN62" s="88"/>
      <c r="CB62" s="101">
        <v>0</v>
      </c>
    </row>
    <row r="63" spans="1:80" ht="12" customHeight="1" x14ac:dyDescent="0.2">
      <c r="A63" s="34">
        <v>60</v>
      </c>
      <c r="B63" s="113" t="s">
        <v>146</v>
      </c>
      <c r="C63" s="65" t="s">
        <v>147</v>
      </c>
      <c r="D63" s="106"/>
      <c r="E63" s="82">
        <f t="shared" si="0"/>
        <v>685</v>
      </c>
      <c r="F63" s="82">
        <v>685</v>
      </c>
      <c r="G63" s="4">
        <f t="shared" si="5"/>
        <v>0</v>
      </c>
      <c r="H63" s="34"/>
      <c r="I63" s="57">
        <f t="shared" si="6"/>
        <v>0</v>
      </c>
      <c r="J63" s="57">
        <f t="shared" si="7"/>
        <v>0</v>
      </c>
      <c r="K63" s="57">
        <f t="shared" si="4"/>
        <v>0</v>
      </c>
      <c r="N63" s="88"/>
      <c r="O63" s="88"/>
      <c r="Q63" s="88"/>
      <c r="CB63" s="101">
        <v>0</v>
      </c>
    </row>
    <row r="64" spans="1:80" ht="12" customHeight="1" x14ac:dyDescent="0.2">
      <c r="A64" s="34">
        <v>61</v>
      </c>
      <c r="B64" s="113" t="s">
        <v>148</v>
      </c>
      <c r="C64" s="65" t="s">
        <v>149</v>
      </c>
      <c r="D64" s="60"/>
      <c r="E64" s="82">
        <f t="shared" si="0"/>
        <v>531</v>
      </c>
      <c r="F64" s="82">
        <v>531</v>
      </c>
      <c r="G64" s="4">
        <f t="shared" si="5"/>
        <v>0</v>
      </c>
      <c r="H64" s="34"/>
      <c r="I64" s="57">
        <f t="shared" si="6"/>
        <v>0</v>
      </c>
      <c r="J64" s="57">
        <f t="shared" si="7"/>
        <v>0</v>
      </c>
      <c r="K64" s="57">
        <f t="shared" si="4"/>
        <v>0</v>
      </c>
      <c r="M64" s="88"/>
      <c r="R64" s="88"/>
      <c r="U64" s="88"/>
      <c r="Y64" s="88"/>
      <c r="AA64" s="88"/>
      <c r="AH64" s="88"/>
      <c r="CB64" s="101">
        <v>0</v>
      </c>
    </row>
    <row r="65" spans="1:80" ht="12" customHeight="1" x14ac:dyDescent="0.2">
      <c r="A65" s="34">
        <v>62</v>
      </c>
      <c r="B65" s="113" t="s">
        <v>150</v>
      </c>
      <c r="C65" s="65" t="s">
        <v>151</v>
      </c>
      <c r="D65" s="106"/>
      <c r="E65" s="82">
        <f t="shared" si="0"/>
        <v>557</v>
      </c>
      <c r="F65" s="82">
        <v>557</v>
      </c>
      <c r="G65" s="4">
        <f t="shared" si="5"/>
        <v>0</v>
      </c>
      <c r="H65" s="34"/>
      <c r="I65" s="57">
        <f t="shared" si="6"/>
        <v>0</v>
      </c>
      <c r="J65" s="57">
        <f t="shared" si="7"/>
        <v>0</v>
      </c>
      <c r="K65" s="57">
        <f t="shared" si="4"/>
        <v>0</v>
      </c>
      <c r="CB65" s="101">
        <v>0</v>
      </c>
    </row>
    <row r="66" spans="1:80" ht="12" customHeight="1" x14ac:dyDescent="0.2">
      <c r="A66" s="34">
        <v>63</v>
      </c>
      <c r="B66" s="113" t="s">
        <v>152</v>
      </c>
      <c r="C66" s="65" t="s">
        <v>153</v>
      </c>
      <c r="D66" s="106"/>
      <c r="E66" s="82">
        <f t="shared" si="0"/>
        <v>494</v>
      </c>
      <c r="F66" s="82">
        <v>494</v>
      </c>
      <c r="G66" s="4">
        <f t="shared" si="5"/>
        <v>0</v>
      </c>
      <c r="H66" s="34"/>
      <c r="I66" s="57">
        <f t="shared" si="6"/>
        <v>0</v>
      </c>
      <c r="J66" s="57">
        <f t="shared" si="7"/>
        <v>0</v>
      </c>
      <c r="K66" s="57">
        <f t="shared" si="4"/>
        <v>0</v>
      </c>
      <c r="CB66" s="101">
        <v>0</v>
      </c>
    </row>
    <row r="67" spans="1:80" ht="12" customHeight="1" x14ac:dyDescent="0.2">
      <c r="A67" s="34">
        <v>64</v>
      </c>
      <c r="B67" s="113" t="s">
        <v>154</v>
      </c>
      <c r="C67" s="65" t="s">
        <v>155</v>
      </c>
      <c r="D67" s="106"/>
      <c r="E67" s="82">
        <f t="shared" si="0"/>
        <v>563</v>
      </c>
      <c r="F67" s="82">
        <v>563</v>
      </c>
      <c r="G67" s="4">
        <f t="shared" si="5"/>
        <v>0</v>
      </c>
      <c r="H67" s="34"/>
      <c r="I67" s="57">
        <f t="shared" si="6"/>
        <v>0</v>
      </c>
      <c r="J67" s="57">
        <f t="shared" si="7"/>
        <v>0</v>
      </c>
      <c r="K67" s="57">
        <f t="shared" si="4"/>
        <v>0</v>
      </c>
      <c r="CB67" s="101">
        <v>0</v>
      </c>
    </row>
    <row r="68" spans="1:80" ht="12" customHeight="1" x14ac:dyDescent="0.2">
      <c r="A68" s="34">
        <v>65</v>
      </c>
      <c r="B68" s="113" t="s">
        <v>156</v>
      </c>
      <c r="C68" s="65" t="s">
        <v>157</v>
      </c>
      <c r="D68" s="106"/>
      <c r="E68" s="82">
        <f t="shared" ref="E68:E131" si="8">IF((F68&gt;0),((F68+G68)+H68),"")</f>
        <v>550</v>
      </c>
      <c r="F68" s="82">
        <v>550</v>
      </c>
      <c r="G68" s="4">
        <f t="shared" ref="G68:G99" si="9">(I68-J68)*3</f>
        <v>0</v>
      </c>
      <c r="H68" s="34"/>
      <c r="I68" s="57">
        <f t="shared" ref="I68:I99" si="10">(((((((((((((((M68+Q68)+U68)+Y68)+AC68)+AG68)+AK68)+AO68)+AS68)+AW68)+BA68)+BE68)+BI68)+BM68)+BQ68)+BU68)+BY68</f>
        <v>0</v>
      </c>
      <c r="J68" s="57">
        <f t="shared" ref="J68:J99" si="11">(((((((((((((((N68+R68)+V68)+Z68)+AD68)+AH68)+AL68)+AP68)+AT68)+AX68)+BB68)+BF68)+BJ68)+BN68)+BR68)+BV68)+BZ68</f>
        <v>0</v>
      </c>
      <c r="K68" s="57">
        <f t="shared" ref="K68:K131" si="12">MAX(O68,S68,W68,AA68,AE68,AI68,AM68,AQ68,AU68,AY68,BC68,BG68,BK68,BO68,BS68,BW68,CA68)</f>
        <v>0</v>
      </c>
      <c r="Y68" s="88"/>
      <c r="AA68" s="88"/>
      <c r="CB68" s="101">
        <v>0</v>
      </c>
    </row>
    <row r="69" spans="1:80" ht="12" customHeight="1" x14ac:dyDescent="0.2">
      <c r="A69" s="34">
        <v>66</v>
      </c>
      <c r="B69" s="113" t="s">
        <v>158</v>
      </c>
      <c r="C69" s="65" t="s">
        <v>159</v>
      </c>
      <c r="D69" s="106"/>
      <c r="E69" s="82">
        <f t="shared" si="8"/>
        <v>534</v>
      </c>
      <c r="F69" s="82">
        <v>534</v>
      </c>
      <c r="G69" s="4">
        <f t="shared" si="9"/>
        <v>0</v>
      </c>
      <c r="H69" s="34"/>
      <c r="I69" s="57">
        <f t="shared" si="10"/>
        <v>0</v>
      </c>
      <c r="J69" s="57">
        <f t="shared" si="11"/>
        <v>0</v>
      </c>
      <c r="K69" s="57">
        <f t="shared" si="12"/>
        <v>0</v>
      </c>
      <c r="CB69" s="101">
        <v>0</v>
      </c>
    </row>
    <row r="70" spans="1:80" ht="12" customHeight="1" x14ac:dyDescent="0.2">
      <c r="A70" s="34">
        <v>67</v>
      </c>
      <c r="B70" s="113" t="s">
        <v>160</v>
      </c>
      <c r="C70" s="65" t="s">
        <v>161</v>
      </c>
      <c r="D70" s="106"/>
      <c r="E70" s="82">
        <f t="shared" si="8"/>
        <v>578</v>
      </c>
      <c r="F70" s="82">
        <v>578</v>
      </c>
      <c r="G70" s="4">
        <f t="shared" si="9"/>
        <v>0</v>
      </c>
      <c r="H70" s="34"/>
      <c r="I70" s="57">
        <f t="shared" si="10"/>
        <v>0</v>
      </c>
      <c r="J70" s="57">
        <f t="shared" si="11"/>
        <v>0</v>
      </c>
      <c r="K70" s="57">
        <f t="shared" si="12"/>
        <v>0</v>
      </c>
      <c r="M70" s="88"/>
      <c r="R70" s="88"/>
      <c r="V70" s="88"/>
      <c r="Z70" s="88"/>
      <c r="AA70" s="88"/>
      <c r="AD70" s="88"/>
      <c r="AE70" s="88"/>
      <c r="AH70" s="88"/>
      <c r="AS70" s="88"/>
      <c r="AW70" s="88"/>
      <c r="BB70" s="88"/>
      <c r="BE70" s="88"/>
      <c r="BJ70" s="88"/>
      <c r="BM70" s="88"/>
      <c r="BR70" s="88"/>
      <c r="CB70" s="101">
        <v>0</v>
      </c>
    </row>
    <row r="71" spans="1:80" ht="12" customHeight="1" x14ac:dyDescent="0.2">
      <c r="A71" s="34">
        <v>68</v>
      </c>
      <c r="B71" s="113" t="s">
        <v>75</v>
      </c>
      <c r="C71" s="65" t="s">
        <v>162</v>
      </c>
      <c r="D71" s="66"/>
      <c r="E71" s="82">
        <f t="shared" si="8"/>
        <v>437</v>
      </c>
      <c r="F71" s="82">
        <v>437</v>
      </c>
      <c r="G71" s="4">
        <f t="shared" si="9"/>
        <v>0</v>
      </c>
      <c r="H71" s="34"/>
      <c r="I71" s="57">
        <f t="shared" si="10"/>
        <v>0</v>
      </c>
      <c r="J71" s="57">
        <f t="shared" si="11"/>
        <v>0</v>
      </c>
      <c r="K71" s="57">
        <f t="shared" si="12"/>
        <v>0</v>
      </c>
      <c r="CB71" s="101">
        <v>0</v>
      </c>
    </row>
    <row r="72" spans="1:80" ht="12" customHeight="1" x14ac:dyDescent="0.2">
      <c r="A72" s="34">
        <v>69</v>
      </c>
      <c r="B72" s="113" t="s">
        <v>163</v>
      </c>
      <c r="C72" s="65" t="s">
        <v>164</v>
      </c>
      <c r="D72" s="106"/>
      <c r="E72" s="82">
        <f t="shared" si="8"/>
        <v>539</v>
      </c>
      <c r="F72" s="82">
        <v>539</v>
      </c>
      <c r="G72" s="4">
        <f t="shared" si="9"/>
        <v>0</v>
      </c>
      <c r="H72" s="34"/>
      <c r="I72" s="57">
        <f t="shared" si="10"/>
        <v>0</v>
      </c>
      <c r="J72" s="57">
        <f t="shared" si="11"/>
        <v>0</v>
      </c>
      <c r="K72" s="57">
        <f t="shared" si="12"/>
        <v>0</v>
      </c>
      <c r="AL72" s="88"/>
      <c r="AM72" s="88"/>
      <c r="CB72" s="101">
        <v>0</v>
      </c>
    </row>
    <row r="73" spans="1:80" ht="12" customHeight="1" x14ac:dyDescent="0.2">
      <c r="A73" s="34">
        <v>70</v>
      </c>
      <c r="B73" s="113" t="s">
        <v>165</v>
      </c>
      <c r="C73" s="65" t="s">
        <v>100</v>
      </c>
      <c r="D73" s="66"/>
      <c r="E73" s="82">
        <f t="shared" si="8"/>
        <v>530</v>
      </c>
      <c r="F73" s="82">
        <v>533</v>
      </c>
      <c r="G73" s="4">
        <f t="shared" si="9"/>
        <v>-3</v>
      </c>
      <c r="H73" s="34"/>
      <c r="I73" s="57">
        <f t="shared" si="10"/>
        <v>6</v>
      </c>
      <c r="J73" s="57">
        <f t="shared" si="11"/>
        <v>7</v>
      </c>
      <c r="K73" s="57">
        <f t="shared" si="12"/>
        <v>14</v>
      </c>
      <c r="N73">
        <v>1</v>
      </c>
      <c r="R73">
        <v>1</v>
      </c>
      <c r="AH73">
        <v>1</v>
      </c>
      <c r="AO73">
        <v>1</v>
      </c>
      <c r="AQ73">
        <v>9</v>
      </c>
      <c r="BA73">
        <v>1</v>
      </c>
      <c r="BF73">
        <v>1</v>
      </c>
      <c r="BJ73">
        <v>2</v>
      </c>
      <c r="BM73">
        <v>2</v>
      </c>
      <c r="BO73">
        <v>14</v>
      </c>
      <c r="BQ73" s="88">
        <v>1</v>
      </c>
      <c r="BU73">
        <v>1</v>
      </c>
      <c r="BV73">
        <v>1</v>
      </c>
      <c r="CB73" s="101">
        <v>14.500012999999999</v>
      </c>
    </row>
    <row r="74" spans="1:80" ht="12" customHeight="1" x14ac:dyDescent="0.2">
      <c r="A74" s="34">
        <v>71</v>
      </c>
      <c r="B74" s="113" t="s">
        <v>166</v>
      </c>
      <c r="C74" s="65" t="s">
        <v>167</v>
      </c>
      <c r="D74" s="66"/>
      <c r="E74" s="82">
        <f t="shared" si="8"/>
        <v>660</v>
      </c>
      <c r="F74" s="82">
        <v>660</v>
      </c>
      <c r="G74" s="4">
        <f t="shared" si="9"/>
        <v>0</v>
      </c>
      <c r="H74" s="34"/>
      <c r="I74" s="57">
        <f t="shared" si="10"/>
        <v>0</v>
      </c>
      <c r="J74" s="57">
        <f t="shared" si="11"/>
        <v>0</v>
      </c>
      <c r="K74" s="57">
        <f t="shared" si="12"/>
        <v>0</v>
      </c>
      <c r="CB74" s="101">
        <v>0</v>
      </c>
    </row>
    <row r="75" spans="1:80" ht="12" customHeight="1" x14ac:dyDescent="0.2">
      <c r="A75" s="34">
        <v>72</v>
      </c>
      <c r="B75" s="113" t="s">
        <v>168</v>
      </c>
      <c r="C75" s="65" t="s">
        <v>169</v>
      </c>
      <c r="D75" s="66"/>
      <c r="E75" s="82">
        <f t="shared" si="8"/>
        <v>518</v>
      </c>
      <c r="F75" s="82">
        <v>518</v>
      </c>
      <c r="G75" s="4">
        <f t="shared" si="9"/>
        <v>0</v>
      </c>
      <c r="H75" s="34"/>
      <c r="I75" s="57">
        <f t="shared" si="10"/>
        <v>0</v>
      </c>
      <c r="J75" s="57">
        <f t="shared" si="11"/>
        <v>0</v>
      </c>
      <c r="K75" s="57">
        <f t="shared" si="12"/>
        <v>0</v>
      </c>
      <c r="CB75" s="101">
        <v>0</v>
      </c>
    </row>
    <row r="76" spans="1:80" ht="12" customHeight="1" x14ac:dyDescent="0.2">
      <c r="A76" s="34">
        <v>73</v>
      </c>
      <c r="B76" s="71" t="s">
        <v>170</v>
      </c>
      <c r="C76" s="65" t="s">
        <v>100</v>
      </c>
      <c r="D76" s="106"/>
      <c r="E76" s="82">
        <f t="shared" si="8"/>
        <v>597</v>
      </c>
      <c r="F76" s="82">
        <v>597</v>
      </c>
      <c r="G76" s="4">
        <f t="shared" si="9"/>
        <v>0</v>
      </c>
      <c r="H76" s="34"/>
      <c r="I76" s="57">
        <f t="shared" si="10"/>
        <v>0</v>
      </c>
      <c r="J76" s="57">
        <f t="shared" si="11"/>
        <v>0</v>
      </c>
      <c r="K76" s="57">
        <f t="shared" si="12"/>
        <v>0</v>
      </c>
      <c r="CB76" s="101">
        <v>0</v>
      </c>
    </row>
    <row r="77" spans="1:80" ht="12" customHeight="1" x14ac:dyDescent="0.2">
      <c r="A77" s="34">
        <v>74</v>
      </c>
      <c r="B77" s="109" t="s">
        <v>171</v>
      </c>
      <c r="C77" s="65" t="s">
        <v>172</v>
      </c>
      <c r="D77" s="106"/>
      <c r="E77" s="82">
        <f t="shared" si="8"/>
        <v>557</v>
      </c>
      <c r="F77" s="82">
        <v>557</v>
      </c>
      <c r="G77" s="4">
        <f t="shared" si="9"/>
        <v>0</v>
      </c>
      <c r="H77" s="34"/>
      <c r="I77" s="57">
        <f t="shared" si="10"/>
        <v>0</v>
      </c>
      <c r="J77" s="57">
        <f t="shared" si="11"/>
        <v>0</v>
      </c>
      <c r="K77" s="57">
        <f t="shared" si="12"/>
        <v>0</v>
      </c>
      <c r="CB77" s="101">
        <v>0</v>
      </c>
    </row>
    <row r="78" spans="1:80" ht="12" customHeight="1" x14ac:dyDescent="0.2">
      <c r="A78" s="34">
        <v>75</v>
      </c>
      <c r="B78" s="74" t="s">
        <v>173</v>
      </c>
      <c r="C78" s="65" t="s">
        <v>174</v>
      </c>
      <c r="D78" s="106"/>
      <c r="E78" s="82">
        <f t="shared" si="8"/>
        <v>514</v>
      </c>
      <c r="F78" s="82">
        <v>514</v>
      </c>
      <c r="G78" s="69">
        <f t="shared" si="9"/>
        <v>0</v>
      </c>
      <c r="H78" s="34"/>
      <c r="I78" s="57">
        <f t="shared" si="10"/>
        <v>0</v>
      </c>
      <c r="J78" s="57">
        <f t="shared" si="11"/>
        <v>0</v>
      </c>
      <c r="K78" s="57">
        <f t="shared" si="12"/>
        <v>0</v>
      </c>
      <c r="CB78" s="101">
        <v>0</v>
      </c>
    </row>
    <row r="79" spans="1:80" ht="12" customHeight="1" x14ac:dyDescent="0.2">
      <c r="A79" s="34">
        <v>76</v>
      </c>
      <c r="B79" s="113" t="s">
        <v>175</v>
      </c>
      <c r="C79" s="65" t="s">
        <v>176</v>
      </c>
      <c r="D79" s="66"/>
      <c r="E79" s="82">
        <f t="shared" si="8"/>
        <v>632</v>
      </c>
      <c r="F79" s="82">
        <v>632</v>
      </c>
      <c r="G79" s="4">
        <f t="shared" si="9"/>
        <v>0</v>
      </c>
      <c r="H79" s="34"/>
      <c r="I79" s="57">
        <f t="shared" si="10"/>
        <v>0</v>
      </c>
      <c r="J79" s="57">
        <f t="shared" si="11"/>
        <v>0</v>
      </c>
      <c r="K79" s="57">
        <f t="shared" si="12"/>
        <v>0</v>
      </c>
      <c r="CB79" s="101">
        <v>0</v>
      </c>
    </row>
    <row r="80" spans="1:80" ht="12" customHeight="1" x14ac:dyDescent="0.2">
      <c r="A80" s="34">
        <v>77</v>
      </c>
      <c r="B80" s="113" t="s">
        <v>177</v>
      </c>
      <c r="C80" s="62" t="s">
        <v>97</v>
      </c>
      <c r="D80" s="66"/>
      <c r="E80" s="82">
        <f t="shared" si="8"/>
        <v>733</v>
      </c>
      <c r="F80" s="82">
        <v>727</v>
      </c>
      <c r="G80" s="4">
        <f t="shared" si="9"/>
        <v>6</v>
      </c>
      <c r="H80" s="34"/>
      <c r="I80" s="57">
        <f t="shared" si="10"/>
        <v>10</v>
      </c>
      <c r="J80" s="57">
        <f t="shared" si="11"/>
        <v>8</v>
      </c>
      <c r="K80" s="57">
        <f t="shared" si="12"/>
        <v>33</v>
      </c>
      <c r="M80">
        <v>1</v>
      </c>
      <c r="N80">
        <v>1</v>
      </c>
      <c r="Q80">
        <v>1</v>
      </c>
      <c r="U80">
        <v>2</v>
      </c>
      <c r="W80">
        <v>33</v>
      </c>
      <c r="Y80">
        <v>1</v>
      </c>
      <c r="AC80">
        <v>2</v>
      </c>
      <c r="AG80">
        <v>2</v>
      </c>
      <c r="AI80">
        <v>26</v>
      </c>
      <c r="AL80">
        <v>1</v>
      </c>
      <c r="AP80">
        <v>2</v>
      </c>
      <c r="AT80">
        <v>2</v>
      </c>
      <c r="BJ80">
        <v>1</v>
      </c>
      <c r="BN80">
        <v>1</v>
      </c>
      <c r="BQ80">
        <v>1</v>
      </c>
      <c r="CB80" s="101">
        <v>26.000018000000001</v>
      </c>
    </row>
    <row r="81" spans="1:80" ht="12" customHeight="1" x14ac:dyDescent="0.2">
      <c r="A81" s="34">
        <v>78</v>
      </c>
      <c r="B81" s="113" t="s">
        <v>178</v>
      </c>
      <c r="C81" s="65" t="s">
        <v>179</v>
      </c>
      <c r="D81" s="60"/>
      <c r="E81" s="82">
        <f t="shared" si="8"/>
        <v>503</v>
      </c>
      <c r="F81" s="82">
        <v>491</v>
      </c>
      <c r="G81" s="4">
        <f t="shared" si="9"/>
        <v>12</v>
      </c>
      <c r="H81" s="34"/>
      <c r="I81" s="57">
        <f t="shared" si="10"/>
        <v>6</v>
      </c>
      <c r="J81" s="57">
        <f t="shared" si="11"/>
        <v>2</v>
      </c>
      <c r="K81" s="57">
        <f t="shared" si="12"/>
        <v>5</v>
      </c>
      <c r="AS81">
        <v>1</v>
      </c>
      <c r="AW81">
        <v>1</v>
      </c>
      <c r="BA81">
        <v>1</v>
      </c>
      <c r="BF81">
        <v>1</v>
      </c>
      <c r="BI81">
        <v>2</v>
      </c>
      <c r="BQ81">
        <v>1</v>
      </c>
      <c r="BR81">
        <v>1</v>
      </c>
      <c r="BS81">
        <v>5</v>
      </c>
      <c r="CB81" s="101">
        <v>17.000008000000001</v>
      </c>
    </row>
    <row r="82" spans="1:80" ht="12" customHeight="1" x14ac:dyDescent="0.2">
      <c r="A82" s="34">
        <v>79</v>
      </c>
      <c r="B82" s="113" t="s">
        <v>180</v>
      </c>
      <c r="C82" s="65" t="s">
        <v>67</v>
      </c>
      <c r="D82" s="66"/>
      <c r="E82" s="82">
        <f t="shared" si="8"/>
        <v>650</v>
      </c>
      <c r="F82" s="82">
        <v>650</v>
      </c>
      <c r="G82" s="4">
        <f t="shared" si="9"/>
        <v>0</v>
      </c>
      <c r="H82" s="34"/>
      <c r="I82" s="57">
        <f t="shared" si="10"/>
        <v>0</v>
      </c>
      <c r="J82" s="57">
        <f t="shared" si="11"/>
        <v>0</v>
      </c>
      <c r="K82" s="57">
        <f t="shared" si="12"/>
        <v>0</v>
      </c>
      <c r="CB82" s="101">
        <v>0</v>
      </c>
    </row>
    <row r="83" spans="1:80" ht="12" customHeight="1" x14ac:dyDescent="0.2">
      <c r="A83" s="34">
        <v>80</v>
      </c>
      <c r="B83" s="113" t="s">
        <v>181</v>
      </c>
      <c r="C83" s="65" t="s">
        <v>182</v>
      </c>
      <c r="D83" s="106"/>
      <c r="E83" s="82">
        <f t="shared" si="8"/>
        <v>553</v>
      </c>
      <c r="F83" s="82">
        <v>553</v>
      </c>
      <c r="G83" s="4">
        <f t="shared" si="9"/>
        <v>0</v>
      </c>
      <c r="H83" s="34"/>
      <c r="I83" s="57">
        <f t="shared" si="10"/>
        <v>0</v>
      </c>
      <c r="J83" s="57">
        <f t="shared" si="11"/>
        <v>0</v>
      </c>
      <c r="K83" s="57">
        <f t="shared" si="12"/>
        <v>0</v>
      </c>
      <c r="CB83" s="101">
        <v>0</v>
      </c>
    </row>
    <row r="84" spans="1:80" ht="12" customHeight="1" x14ac:dyDescent="0.2">
      <c r="A84" s="34">
        <v>81</v>
      </c>
      <c r="B84" s="113" t="s">
        <v>183</v>
      </c>
      <c r="C84" s="65" t="s">
        <v>184</v>
      </c>
      <c r="D84" s="66"/>
      <c r="E84" s="82">
        <f t="shared" si="8"/>
        <v>583</v>
      </c>
      <c r="F84" s="82">
        <v>583</v>
      </c>
      <c r="G84" s="4">
        <f t="shared" si="9"/>
        <v>0</v>
      </c>
      <c r="H84" s="34"/>
      <c r="I84" s="57">
        <f t="shared" si="10"/>
        <v>0</v>
      </c>
      <c r="J84" s="57">
        <f t="shared" si="11"/>
        <v>0</v>
      </c>
      <c r="K84" s="57">
        <f t="shared" si="12"/>
        <v>0</v>
      </c>
      <c r="CB84" s="101">
        <v>0</v>
      </c>
    </row>
    <row r="85" spans="1:80" ht="12" customHeight="1" x14ac:dyDescent="0.2">
      <c r="A85" s="34">
        <v>82</v>
      </c>
      <c r="B85" s="113" t="s">
        <v>183</v>
      </c>
      <c r="C85" s="65" t="s">
        <v>185</v>
      </c>
      <c r="D85" s="106"/>
      <c r="E85" s="82">
        <f t="shared" si="8"/>
        <v>490</v>
      </c>
      <c r="F85" s="82">
        <v>490</v>
      </c>
      <c r="G85" s="4">
        <f t="shared" si="9"/>
        <v>0</v>
      </c>
      <c r="H85" s="34"/>
      <c r="I85" s="57">
        <f t="shared" si="10"/>
        <v>0</v>
      </c>
      <c r="J85" s="57">
        <f t="shared" si="11"/>
        <v>0</v>
      </c>
      <c r="K85" s="57">
        <f t="shared" si="12"/>
        <v>0</v>
      </c>
      <c r="CB85" s="101">
        <v>0</v>
      </c>
    </row>
    <row r="86" spans="1:80" ht="12" customHeight="1" x14ac:dyDescent="0.2">
      <c r="A86" s="34">
        <v>83</v>
      </c>
      <c r="B86" s="113" t="s">
        <v>186</v>
      </c>
      <c r="C86" s="65" t="s">
        <v>187</v>
      </c>
      <c r="D86" s="66"/>
      <c r="E86" s="82">
        <f t="shared" si="8"/>
        <v>547</v>
      </c>
      <c r="F86" s="82">
        <v>547</v>
      </c>
      <c r="G86" s="4">
        <f t="shared" si="9"/>
        <v>0</v>
      </c>
      <c r="H86" s="34"/>
      <c r="I86" s="57">
        <f t="shared" si="10"/>
        <v>0</v>
      </c>
      <c r="J86" s="57">
        <f t="shared" si="11"/>
        <v>0</v>
      </c>
      <c r="K86" s="57">
        <f t="shared" si="12"/>
        <v>0</v>
      </c>
      <c r="CB86" s="101">
        <v>0</v>
      </c>
    </row>
    <row r="87" spans="1:80" ht="12" customHeight="1" x14ac:dyDescent="0.2">
      <c r="A87" s="34">
        <v>84</v>
      </c>
      <c r="B87" s="113" t="s">
        <v>188</v>
      </c>
      <c r="C87" s="65" t="s">
        <v>189</v>
      </c>
      <c r="D87" s="66"/>
      <c r="E87" s="82">
        <f t="shared" si="8"/>
        <v>567</v>
      </c>
      <c r="F87" s="82">
        <v>567</v>
      </c>
      <c r="G87" s="4">
        <f t="shared" si="9"/>
        <v>0</v>
      </c>
      <c r="H87" s="34"/>
      <c r="I87" s="57">
        <f t="shared" si="10"/>
        <v>0</v>
      </c>
      <c r="J87" s="57">
        <f t="shared" si="11"/>
        <v>0</v>
      </c>
      <c r="K87" s="57">
        <f t="shared" si="12"/>
        <v>0</v>
      </c>
      <c r="CB87" s="101">
        <v>0</v>
      </c>
    </row>
    <row r="88" spans="1:80" ht="12" customHeight="1" x14ac:dyDescent="0.2">
      <c r="A88" s="34">
        <v>85</v>
      </c>
      <c r="B88" s="113" t="s">
        <v>190</v>
      </c>
      <c r="C88" s="65" t="s">
        <v>191</v>
      </c>
      <c r="D88" s="66"/>
      <c r="E88" s="82">
        <f t="shared" si="8"/>
        <v>400</v>
      </c>
      <c r="F88" s="82">
        <v>400</v>
      </c>
      <c r="G88" s="4">
        <f t="shared" si="9"/>
        <v>0</v>
      </c>
      <c r="H88" s="34"/>
      <c r="I88" s="57">
        <f t="shared" si="10"/>
        <v>0</v>
      </c>
      <c r="J88" s="57">
        <f t="shared" si="11"/>
        <v>0</v>
      </c>
      <c r="K88" s="57">
        <f t="shared" si="12"/>
        <v>0</v>
      </c>
      <c r="CB88" s="101">
        <v>0</v>
      </c>
    </row>
    <row r="89" spans="1:80" ht="12" customHeight="1" x14ac:dyDescent="0.2">
      <c r="A89" s="34">
        <v>86</v>
      </c>
      <c r="B89" s="71" t="s">
        <v>192</v>
      </c>
      <c r="C89" s="65" t="s">
        <v>193</v>
      </c>
      <c r="D89" s="106"/>
      <c r="E89" s="82">
        <f t="shared" si="8"/>
        <v>679</v>
      </c>
      <c r="F89" s="82">
        <v>679</v>
      </c>
      <c r="G89" s="4">
        <f t="shared" si="9"/>
        <v>0</v>
      </c>
      <c r="H89" s="34"/>
      <c r="I89" s="57">
        <f t="shared" si="10"/>
        <v>0</v>
      </c>
      <c r="J89" s="57">
        <f t="shared" si="11"/>
        <v>0</v>
      </c>
      <c r="K89" s="57">
        <f t="shared" si="12"/>
        <v>0</v>
      </c>
      <c r="CB89" s="101">
        <v>0</v>
      </c>
    </row>
    <row r="90" spans="1:80" ht="12" customHeight="1" x14ac:dyDescent="0.2">
      <c r="A90" s="34">
        <v>87</v>
      </c>
      <c r="B90" s="109" t="s">
        <v>194</v>
      </c>
      <c r="C90" s="65" t="s">
        <v>195</v>
      </c>
      <c r="D90" s="106"/>
      <c r="E90" s="82">
        <f t="shared" si="8"/>
        <v>569</v>
      </c>
      <c r="F90" s="82">
        <v>578</v>
      </c>
      <c r="G90" s="4">
        <f t="shared" si="9"/>
        <v>-9</v>
      </c>
      <c r="H90" s="34"/>
      <c r="I90" s="57">
        <f t="shared" si="10"/>
        <v>1</v>
      </c>
      <c r="J90" s="57">
        <f t="shared" si="11"/>
        <v>4</v>
      </c>
      <c r="K90" s="57">
        <f t="shared" si="12"/>
        <v>10</v>
      </c>
      <c r="AC90">
        <v>1</v>
      </c>
      <c r="AD90">
        <v>1</v>
      </c>
      <c r="AP90">
        <v>1</v>
      </c>
      <c r="AQ90">
        <v>10</v>
      </c>
      <c r="AT90">
        <v>2</v>
      </c>
      <c r="CB90" s="101">
        <v>1.000005</v>
      </c>
    </row>
    <row r="91" spans="1:80" ht="12" customHeight="1" x14ac:dyDescent="0.2">
      <c r="A91" s="34">
        <v>88</v>
      </c>
      <c r="B91" s="74" t="s">
        <v>196</v>
      </c>
      <c r="C91" s="65" t="s">
        <v>132</v>
      </c>
      <c r="D91" s="106"/>
      <c r="E91" s="82">
        <f t="shared" si="8"/>
        <v>772</v>
      </c>
      <c r="F91" s="82">
        <v>778</v>
      </c>
      <c r="G91" s="4">
        <f t="shared" si="9"/>
        <v>-6</v>
      </c>
      <c r="H91" s="34"/>
      <c r="I91" s="57">
        <f t="shared" si="10"/>
        <v>9</v>
      </c>
      <c r="J91" s="57">
        <f t="shared" si="11"/>
        <v>11</v>
      </c>
      <c r="K91" s="57">
        <f t="shared" si="12"/>
        <v>56</v>
      </c>
      <c r="N91">
        <v>1</v>
      </c>
      <c r="O91">
        <v>14</v>
      </c>
      <c r="R91">
        <v>2</v>
      </c>
      <c r="U91">
        <v>1</v>
      </c>
      <c r="W91">
        <v>56</v>
      </c>
      <c r="Y91">
        <v>2</v>
      </c>
      <c r="AA91">
        <v>31</v>
      </c>
      <c r="AD91">
        <v>1</v>
      </c>
      <c r="AH91">
        <v>2</v>
      </c>
      <c r="AI91">
        <v>32</v>
      </c>
      <c r="AK91">
        <v>1</v>
      </c>
      <c r="AL91">
        <v>1</v>
      </c>
      <c r="AM91">
        <v>41</v>
      </c>
      <c r="AW91">
        <v>1</v>
      </c>
      <c r="AX91">
        <v>1</v>
      </c>
      <c r="BB91">
        <v>1</v>
      </c>
      <c r="BM91">
        <v>2</v>
      </c>
      <c r="BO91">
        <v>40</v>
      </c>
      <c r="BQ91">
        <v>1</v>
      </c>
      <c r="BR91">
        <v>1</v>
      </c>
      <c r="BU91">
        <v>1</v>
      </c>
      <c r="BV91">
        <v>1</v>
      </c>
      <c r="CB91" s="101">
        <v>21.500019999999999</v>
      </c>
    </row>
    <row r="92" spans="1:80" ht="12" customHeight="1" x14ac:dyDescent="0.2">
      <c r="A92" s="34">
        <v>89</v>
      </c>
      <c r="B92" s="113" t="s">
        <v>197</v>
      </c>
      <c r="C92" s="65" t="s">
        <v>198</v>
      </c>
      <c r="D92" s="66"/>
      <c r="E92" s="82">
        <f t="shared" si="8"/>
        <v>515</v>
      </c>
      <c r="F92" s="82">
        <v>515</v>
      </c>
      <c r="G92" s="4">
        <f t="shared" si="9"/>
        <v>0</v>
      </c>
      <c r="H92" s="34"/>
      <c r="I92" s="57">
        <f t="shared" si="10"/>
        <v>0</v>
      </c>
      <c r="J92" s="57">
        <f t="shared" si="11"/>
        <v>0</v>
      </c>
      <c r="K92" s="57">
        <f t="shared" si="12"/>
        <v>0</v>
      </c>
      <c r="CB92" s="101">
        <v>0</v>
      </c>
    </row>
    <row r="93" spans="1:80" ht="12" customHeight="1" x14ac:dyDescent="0.2">
      <c r="A93" s="34">
        <v>90</v>
      </c>
      <c r="B93" s="113" t="s">
        <v>199</v>
      </c>
      <c r="C93" s="65" t="s">
        <v>200</v>
      </c>
      <c r="D93" s="66"/>
      <c r="E93" s="82">
        <f t="shared" si="8"/>
        <v>554</v>
      </c>
      <c r="F93" s="82">
        <v>554</v>
      </c>
      <c r="G93" s="4">
        <f t="shared" si="9"/>
        <v>0</v>
      </c>
      <c r="H93" s="34"/>
      <c r="I93" s="57">
        <f t="shared" si="10"/>
        <v>0</v>
      </c>
      <c r="J93" s="57">
        <f t="shared" si="11"/>
        <v>0</v>
      </c>
      <c r="K93" s="57">
        <f t="shared" si="12"/>
        <v>0</v>
      </c>
      <c r="CB93" s="101">
        <v>0</v>
      </c>
    </row>
    <row r="94" spans="1:80" ht="12" customHeight="1" x14ac:dyDescent="0.2">
      <c r="A94" s="34">
        <v>91</v>
      </c>
      <c r="B94" s="113" t="s">
        <v>201</v>
      </c>
      <c r="C94" s="65" t="s">
        <v>202</v>
      </c>
      <c r="D94" s="66"/>
      <c r="E94" s="82">
        <f t="shared" si="8"/>
        <v>656</v>
      </c>
      <c r="F94" s="82">
        <v>659</v>
      </c>
      <c r="G94" s="4">
        <f t="shared" si="9"/>
        <v>-3</v>
      </c>
      <c r="H94" s="34"/>
      <c r="I94" s="57">
        <f t="shared" si="10"/>
        <v>0</v>
      </c>
      <c r="J94" s="57">
        <f t="shared" si="11"/>
        <v>1</v>
      </c>
      <c r="K94" s="57">
        <f t="shared" si="12"/>
        <v>0</v>
      </c>
      <c r="AD94">
        <v>1</v>
      </c>
      <c r="CB94" s="101">
        <v>-0.49999900000000003</v>
      </c>
    </row>
    <row r="95" spans="1:80" ht="12" customHeight="1" x14ac:dyDescent="0.2">
      <c r="A95" s="34">
        <v>92</v>
      </c>
      <c r="B95" s="113" t="s">
        <v>203</v>
      </c>
      <c r="C95" s="65" t="s">
        <v>204</v>
      </c>
      <c r="D95" s="66"/>
      <c r="E95" s="82">
        <f t="shared" si="8"/>
        <v>571</v>
      </c>
      <c r="F95" s="82">
        <v>571</v>
      </c>
      <c r="G95" s="4">
        <f t="shared" si="9"/>
        <v>0</v>
      </c>
      <c r="H95" s="34"/>
      <c r="I95" s="57">
        <f t="shared" si="10"/>
        <v>0</v>
      </c>
      <c r="J95" s="57">
        <f t="shared" si="11"/>
        <v>0</v>
      </c>
      <c r="K95" s="57">
        <f t="shared" si="12"/>
        <v>0</v>
      </c>
      <c r="CB95" s="101">
        <v>0</v>
      </c>
    </row>
    <row r="96" spans="1:80" ht="12" customHeight="1" x14ac:dyDescent="0.2">
      <c r="A96" s="34">
        <v>93</v>
      </c>
      <c r="B96" s="71" t="s">
        <v>205</v>
      </c>
      <c r="C96" s="65" t="s">
        <v>206</v>
      </c>
      <c r="D96" s="66"/>
      <c r="E96" s="82">
        <f t="shared" si="8"/>
        <v>471</v>
      </c>
      <c r="F96" s="82">
        <v>471</v>
      </c>
      <c r="G96" s="4">
        <f t="shared" si="9"/>
        <v>0</v>
      </c>
      <c r="H96" s="34"/>
      <c r="I96" s="57">
        <f t="shared" si="10"/>
        <v>0</v>
      </c>
      <c r="J96" s="57">
        <f t="shared" si="11"/>
        <v>0</v>
      </c>
      <c r="K96" s="57">
        <f t="shared" si="12"/>
        <v>0</v>
      </c>
      <c r="CB96" s="101">
        <v>0</v>
      </c>
    </row>
    <row r="97" spans="1:80" ht="12" customHeight="1" x14ac:dyDescent="0.2">
      <c r="A97" s="34">
        <v>94</v>
      </c>
      <c r="B97" s="109" t="s">
        <v>207</v>
      </c>
      <c r="C97" s="65" t="s">
        <v>208</v>
      </c>
      <c r="D97" s="66"/>
      <c r="E97" s="82">
        <f t="shared" si="8"/>
        <v>457</v>
      </c>
      <c r="F97" s="82">
        <v>457</v>
      </c>
      <c r="G97" s="4">
        <f t="shared" si="9"/>
        <v>0</v>
      </c>
      <c r="H97" s="34"/>
      <c r="I97" s="57">
        <f t="shared" si="10"/>
        <v>0</v>
      </c>
      <c r="J97" s="57">
        <f t="shared" si="11"/>
        <v>0</v>
      </c>
      <c r="K97" s="57">
        <f t="shared" si="12"/>
        <v>0</v>
      </c>
      <c r="CB97" s="101">
        <v>0</v>
      </c>
    </row>
    <row r="98" spans="1:80" ht="12" customHeight="1" x14ac:dyDescent="0.2">
      <c r="A98" s="34">
        <v>95</v>
      </c>
      <c r="B98" s="74" t="s">
        <v>209</v>
      </c>
      <c r="C98" s="118" t="s">
        <v>210</v>
      </c>
      <c r="D98" s="106"/>
      <c r="E98" s="82">
        <f t="shared" si="8"/>
        <v>513</v>
      </c>
      <c r="F98" s="82">
        <v>522</v>
      </c>
      <c r="G98" s="4">
        <f t="shared" si="9"/>
        <v>-9</v>
      </c>
      <c r="H98" s="34"/>
      <c r="I98" s="57">
        <f t="shared" si="10"/>
        <v>2</v>
      </c>
      <c r="J98" s="57">
        <f t="shared" si="11"/>
        <v>5</v>
      </c>
      <c r="K98" s="57">
        <f t="shared" si="12"/>
        <v>10</v>
      </c>
      <c r="M98">
        <v>1</v>
      </c>
      <c r="Q98">
        <v>1</v>
      </c>
      <c r="R98">
        <v>2</v>
      </c>
      <c r="S98">
        <v>8</v>
      </c>
      <c r="V98">
        <v>2</v>
      </c>
      <c r="W98">
        <v>10</v>
      </c>
      <c r="AP98">
        <v>1</v>
      </c>
      <c r="CB98" s="101">
        <v>3.5000070000000001</v>
      </c>
    </row>
    <row r="99" spans="1:80" ht="12" customHeight="1" x14ac:dyDescent="0.2">
      <c r="A99" s="34">
        <v>96</v>
      </c>
      <c r="B99" s="113" t="s">
        <v>211</v>
      </c>
      <c r="C99" s="65" t="s">
        <v>212</v>
      </c>
      <c r="D99" s="106"/>
      <c r="E99" s="82">
        <f t="shared" si="8"/>
        <v>425</v>
      </c>
      <c r="F99" s="82">
        <v>425</v>
      </c>
      <c r="G99" s="4">
        <f t="shared" si="9"/>
        <v>0</v>
      </c>
      <c r="H99" s="34"/>
      <c r="I99" s="57">
        <f t="shared" si="10"/>
        <v>0</v>
      </c>
      <c r="J99" s="57">
        <f t="shared" si="11"/>
        <v>0</v>
      </c>
      <c r="K99" s="57">
        <f t="shared" si="12"/>
        <v>0</v>
      </c>
      <c r="CB99" s="101">
        <v>0</v>
      </c>
    </row>
    <row r="100" spans="1:80" ht="12" customHeight="1" x14ac:dyDescent="0.2">
      <c r="A100" s="34">
        <v>97</v>
      </c>
      <c r="B100" s="113" t="s">
        <v>213</v>
      </c>
      <c r="C100" s="65" t="s">
        <v>104</v>
      </c>
      <c r="D100" s="66"/>
      <c r="E100" s="82">
        <f t="shared" si="8"/>
        <v>575</v>
      </c>
      <c r="F100" s="82">
        <v>569</v>
      </c>
      <c r="G100" s="4">
        <f t="shared" ref="G100:G122" si="13">(I100-J100)*3</f>
        <v>6</v>
      </c>
      <c r="H100" s="34"/>
      <c r="I100" s="57">
        <f t="shared" ref="I100:I122" si="14">(((((((((((((((M100+Q100)+U100)+Y100)+AC100)+AG100)+AK100)+AO100)+AS100)+AW100)+BA100)+BE100)+BI100)+BM100)+BQ100)+BU100)+BY100</f>
        <v>3</v>
      </c>
      <c r="J100" s="57">
        <f t="shared" ref="J100:J122" si="15">(((((((((((((((N100+R100)+V100)+Z100)+AD100)+AH100)+AL100)+AP100)+AT100)+AX100)+BB100)+BF100)+BJ100)+BN100)+BR100)+BV100)+BZ100</f>
        <v>1</v>
      </c>
      <c r="K100" s="57">
        <f t="shared" si="12"/>
        <v>12</v>
      </c>
      <c r="AP100">
        <v>1</v>
      </c>
      <c r="AS100">
        <v>1</v>
      </c>
      <c r="BA100">
        <v>1</v>
      </c>
      <c r="BC100">
        <v>12</v>
      </c>
      <c r="BM100">
        <v>1</v>
      </c>
      <c r="CB100" s="101">
        <v>8.5000040000000006</v>
      </c>
    </row>
    <row r="101" spans="1:80" ht="12" customHeight="1" x14ac:dyDescent="0.2">
      <c r="A101" s="34">
        <v>98</v>
      </c>
      <c r="B101" s="113" t="s">
        <v>214</v>
      </c>
      <c r="C101" s="65" t="s">
        <v>215</v>
      </c>
      <c r="D101" s="66"/>
      <c r="E101" s="82">
        <f t="shared" si="8"/>
        <v>505</v>
      </c>
      <c r="F101" s="82">
        <v>508</v>
      </c>
      <c r="G101" s="4">
        <f t="shared" si="13"/>
        <v>-3</v>
      </c>
      <c r="H101" s="34"/>
      <c r="I101" s="57">
        <f t="shared" si="14"/>
        <v>0</v>
      </c>
      <c r="J101" s="57">
        <f t="shared" si="15"/>
        <v>1</v>
      </c>
      <c r="K101" s="57">
        <f t="shared" si="12"/>
        <v>0</v>
      </c>
      <c r="BJ101">
        <v>1</v>
      </c>
      <c r="CB101" s="101">
        <v>-0.49999900000000003</v>
      </c>
    </row>
    <row r="102" spans="1:80" ht="12" customHeight="1" x14ac:dyDescent="0.2">
      <c r="A102" s="34">
        <v>99</v>
      </c>
      <c r="B102" s="113" t="s">
        <v>216</v>
      </c>
      <c r="C102" s="65" t="s">
        <v>217</v>
      </c>
      <c r="D102" s="60"/>
      <c r="E102" s="82">
        <f t="shared" si="8"/>
        <v>603</v>
      </c>
      <c r="F102" s="82">
        <v>603</v>
      </c>
      <c r="G102" s="4">
        <f t="shared" si="13"/>
        <v>0</v>
      </c>
      <c r="H102" s="34"/>
      <c r="I102" s="57">
        <f t="shared" si="14"/>
        <v>0</v>
      </c>
      <c r="J102" s="57">
        <f t="shared" si="15"/>
        <v>0</v>
      </c>
      <c r="K102" s="57">
        <f t="shared" si="12"/>
        <v>0</v>
      </c>
      <c r="CB102" s="101">
        <v>0</v>
      </c>
    </row>
    <row r="103" spans="1:80" ht="12" customHeight="1" x14ac:dyDescent="0.2">
      <c r="A103" s="34">
        <v>100</v>
      </c>
      <c r="B103" s="113" t="s">
        <v>218</v>
      </c>
      <c r="C103" s="65" t="s">
        <v>219</v>
      </c>
      <c r="D103" s="106"/>
      <c r="E103" s="82">
        <f t="shared" si="8"/>
        <v>494</v>
      </c>
      <c r="F103" s="82">
        <v>497</v>
      </c>
      <c r="G103" s="4">
        <f t="shared" si="13"/>
        <v>-3</v>
      </c>
      <c r="H103" s="34"/>
      <c r="I103" s="57">
        <f t="shared" si="14"/>
        <v>0</v>
      </c>
      <c r="J103" s="57">
        <f t="shared" si="15"/>
        <v>1</v>
      </c>
      <c r="K103" s="57">
        <f t="shared" si="12"/>
        <v>0</v>
      </c>
      <c r="BN103">
        <v>1</v>
      </c>
      <c r="CB103" s="101">
        <v>-0.49999900000000003</v>
      </c>
    </row>
    <row r="104" spans="1:80" ht="12" customHeight="1" x14ac:dyDescent="0.2">
      <c r="A104" s="34">
        <v>101</v>
      </c>
      <c r="B104" s="113" t="s">
        <v>220</v>
      </c>
      <c r="C104" s="65" t="s">
        <v>221</v>
      </c>
      <c r="D104" s="106"/>
      <c r="E104" s="82">
        <f t="shared" si="8"/>
        <v>560</v>
      </c>
      <c r="F104" s="82">
        <v>554</v>
      </c>
      <c r="G104" s="4">
        <f t="shared" si="13"/>
        <v>6</v>
      </c>
      <c r="H104" s="34"/>
      <c r="I104" s="57">
        <f t="shared" si="14"/>
        <v>3</v>
      </c>
      <c r="J104" s="57">
        <f t="shared" si="15"/>
        <v>1</v>
      </c>
      <c r="K104" s="57">
        <f t="shared" si="12"/>
        <v>0</v>
      </c>
      <c r="Y104">
        <v>1</v>
      </c>
      <c r="Z104">
        <v>1</v>
      </c>
      <c r="AC104">
        <v>1</v>
      </c>
      <c r="AG104">
        <v>1</v>
      </c>
      <c r="CB104" s="101">
        <v>8.5000040000000006</v>
      </c>
    </row>
    <row r="105" spans="1:80" ht="12" customHeight="1" x14ac:dyDescent="0.2">
      <c r="A105" s="34">
        <v>102</v>
      </c>
      <c r="B105" s="113" t="s">
        <v>222</v>
      </c>
      <c r="C105" s="65" t="s">
        <v>223</v>
      </c>
      <c r="D105" s="60"/>
      <c r="E105" s="82">
        <f t="shared" si="8"/>
        <v>701</v>
      </c>
      <c r="F105" s="82">
        <v>701</v>
      </c>
      <c r="G105" s="4">
        <f t="shared" si="13"/>
        <v>0</v>
      </c>
      <c r="H105" s="34"/>
      <c r="I105" s="57">
        <f t="shared" si="14"/>
        <v>0</v>
      </c>
      <c r="J105" s="57">
        <f t="shared" si="15"/>
        <v>0</v>
      </c>
      <c r="K105" s="57">
        <f t="shared" si="12"/>
        <v>0</v>
      </c>
      <c r="CB105" s="101">
        <v>0</v>
      </c>
    </row>
    <row r="106" spans="1:80" ht="12" customHeight="1" x14ac:dyDescent="0.2">
      <c r="A106" s="34">
        <v>103</v>
      </c>
      <c r="B106" s="113" t="s">
        <v>224</v>
      </c>
      <c r="C106" s="65" t="s">
        <v>45</v>
      </c>
      <c r="D106" s="106"/>
      <c r="E106" s="82">
        <f t="shared" si="8"/>
        <v>543</v>
      </c>
      <c r="F106" s="82">
        <v>543</v>
      </c>
      <c r="G106" s="4">
        <f t="shared" si="13"/>
        <v>0</v>
      </c>
      <c r="H106" s="34"/>
      <c r="I106" s="57">
        <f t="shared" si="14"/>
        <v>0</v>
      </c>
      <c r="J106" s="57">
        <f t="shared" si="15"/>
        <v>0</v>
      </c>
      <c r="K106" s="57">
        <f t="shared" si="12"/>
        <v>0</v>
      </c>
      <c r="CB106" s="101">
        <v>0</v>
      </c>
    </row>
    <row r="107" spans="1:80" ht="12" customHeight="1" x14ac:dyDescent="0.2">
      <c r="A107" s="34">
        <v>104</v>
      </c>
      <c r="B107" s="113" t="s">
        <v>225</v>
      </c>
      <c r="C107" s="65" t="s">
        <v>226</v>
      </c>
      <c r="D107" s="66"/>
      <c r="E107" s="82">
        <f t="shared" si="8"/>
        <v>690</v>
      </c>
      <c r="F107" s="82">
        <v>690</v>
      </c>
      <c r="G107" s="4">
        <f t="shared" si="13"/>
        <v>0</v>
      </c>
      <c r="H107" s="34"/>
      <c r="I107" s="57">
        <f t="shared" si="14"/>
        <v>0</v>
      </c>
      <c r="J107" s="57">
        <f t="shared" si="15"/>
        <v>0</v>
      </c>
      <c r="K107" s="57">
        <f t="shared" si="12"/>
        <v>0</v>
      </c>
      <c r="CB107" s="101">
        <v>0</v>
      </c>
    </row>
    <row r="108" spans="1:80" ht="12" customHeight="1" x14ac:dyDescent="0.2">
      <c r="A108" s="34">
        <v>105</v>
      </c>
      <c r="B108" s="113" t="s">
        <v>227</v>
      </c>
      <c r="C108" s="65" t="s">
        <v>228</v>
      </c>
      <c r="D108" s="106"/>
      <c r="E108" s="82">
        <f t="shared" si="8"/>
        <v>546</v>
      </c>
      <c r="F108" s="82">
        <v>546</v>
      </c>
      <c r="G108" s="4">
        <f t="shared" si="13"/>
        <v>0</v>
      </c>
      <c r="H108" s="34"/>
      <c r="I108" s="57">
        <f t="shared" si="14"/>
        <v>0</v>
      </c>
      <c r="J108" s="57">
        <f t="shared" si="15"/>
        <v>0</v>
      </c>
      <c r="K108" s="57">
        <f t="shared" si="12"/>
        <v>0</v>
      </c>
      <c r="CB108" s="101">
        <v>0</v>
      </c>
    </row>
    <row r="109" spans="1:80" ht="12" customHeight="1" x14ac:dyDescent="0.2">
      <c r="A109" s="34">
        <v>106</v>
      </c>
      <c r="B109" s="113" t="s">
        <v>229</v>
      </c>
      <c r="C109" s="65" t="s">
        <v>230</v>
      </c>
      <c r="D109" s="66"/>
      <c r="E109" s="82">
        <f t="shared" si="8"/>
        <v>497</v>
      </c>
      <c r="F109" s="82">
        <v>497</v>
      </c>
      <c r="G109" s="4">
        <f t="shared" si="13"/>
        <v>0</v>
      </c>
      <c r="H109" s="34"/>
      <c r="I109" s="57">
        <f t="shared" si="14"/>
        <v>0</v>
      </c>
      <c r="J109" s="57">
        <f t="shared" si="15"/>
        <v>0</v>
      </c>
      <c r="K109" s="57">
        <f t="shared" si="12"/>
        <v>0</v>
      </c>
      <c r="CB109" s="101">
        <v>0</v>
      </c>
    </row>
    <row r="110" spans="1:80" ht="12" customHeight="1" x14ac:dyDescent="0.2">
      <c r="A110" s="34">
        <v>107</v>
      </c>
      <c r="B110" s="113" t="s">
        <v>231</v>
      </c>
      <c r="C110" s="65" t="s">
        <v>222</v>
      </c>
      <c r="D110" s="66"/>
      <c r="E110" s="82">
        <f t="shared" si="8"/>
        <v>654</v>
      </c>
      <c r="F110" s="82">
        <v>670</v>
      </c>
      <c r="G110" s="4">
        <f t="shared" si="13"/>
        <v>-6</v>
      </c>
      <c r="H110" s="34">
        <v>-10</v>
      </c>
      <c r="I110" s="57">
        <f t="shared" si="14"/>
        <v>15</v>
      </c>
      <c r="J110" s="57">
        <f t="shared" si="15"/>
        <v>17</v>
      </c>
      <c r="K110" s="57">
        <f t="shared" si="12"/>
        <v>19</v>
      </c>
      <c r="N110">
        <v>2</v>
      </c>
      <c r="Q110">
        <v>2</v>
      </c>
      <c r="R110">
        <v>1</v>
      </c>
      <c r="U110">
        <v>1</v>
      </c>
      <c r="V110">
        <v>1</v>
      </c>
      <c r="W110">
        <v>14</v>
      </c>
      <c r="AC110">
        <v>1</v>
      </c>
      <c r="AD110">
        <v>1</v>
      </c>
      <c r="AG110">
        <v>1</v>
      </c>
      <c r="AI110">
        <v>12</v>
      </c>
      <c r="AK110">
        <v>1</v>
      </c>
      <c r="AL110">
        <v>1</v>
      </c>
      <c r="AM110">
        <v>9</v>
      </c>
      <c r="AO110">
        <v>2</v>
      </c>
      <c r="AP110">
        <v>1</v>
      </c>
      <c r="AS110">
        <v>1</v>
      </c>
      <c r="AT110">
        <v>2</v>
      </c>
      <c r="AX110">
        <v>3</v>
      </c>
      <c r="BB110">
        <v>2</v>
      </c>
      <c r="BE110">
        <v>1</v>
      </c>
      <c r="BF110">
        <v>1</v>
      </c>
      <c r="BI110">
        <v>2</v>
      </c>
      <c r="BN110">
        <v>1</v>
      </c>
      <c r="BQ110">
        <v>1</v>
      </c>
      <c r="BR110">
        <v>1</v>
      </c>
      <c r="BS110">
        <v>19</v>
      </c>
      <c r="BU110">
        <v>2</v>
      </c>
      <c r="CB110" s="101">
        <v>36.500031999999997</v>
      </c>
    </row>
    <row r="111" spans="1:80" ht="12" customHeight="1" x14ac:dyDescent="0.2">
      <c r="A111" s="34">
        <v>108</v>
      </c>
      <c r="B111" s="113" t="s">
        <v>222</v>
      </c>
      <c r="C111" s="65" t="s">
        <v>232</v>
      </c>
      <c r="D111" s="66"/>
      <c r="E111" s="82">
        <f t="shared" si="8"/>
        <v>594</v>
      </c>
      <c r="F111" s="82">
        <v>594</v>
      </c>
      <c r="G111" s="4">
        <f t="shared" si="13"/>
        <v>0</v>
      </c>
      <c r="H111" s="34"/>
      <c r="I111" s="57">
        <f t="shared" si="14"/>
        <v>0</v>
      </c>
      <c r="J111" s="57">
        <f t="shared" si="15"/>
        <v>0</v>
      </c>
      <c r="K111" s="57">
        <f t="shared" si="12"/>
        <v>0</v>
      </c>
      <c r="CB111" s="101">
        <v>0</v>
      </c>
    </row>
    <row r="112" spans="1:80" ht="12" customHeight="1" x14ac:dyDescent="0.2">
      <c r="A112" s="34">
        <v>109</v>
      </c>
      <c r="B112" s="113" t="s">
        <v>233</v>
      </c>
      <c r="C112" s="65" t="s">
        <v>130</v>
      </c>
      <c r="D112" s="106"/>
      <c r="E112" s="82">
        <f t="shared" si="8"/>
        <v>680</v>
      </c>
      <c r="F112" s="82">
        <v>658</v>
      </c>
      <c r="G112" s="4">
        <f t="shared" si="13"/>
        <v>12</v>
      </c>
      <c r="H112" s="34">
        <v>10</v>
      </c>
      <c r="I112" s="57">
        <f t="shared" si="14"/>
        <v>18</v>
      </c>
      <c r="J112" s="57">
        <f t="shared" si="15"/>
        <v>14</v>
      </c>
      <c r="K112" s="57">
        <f t="shared" si="12"/>
        <v>25</v>
      </c>
      <c r="M112">
        <v>2</v>
      </c>
      <c r="V112">
        <v>3</v>
      </c>
      <c r="W112">
        <v>22</v>
      </c>
      <c r="Y112">
        <v>1</v>
      </c>
      <c r="Z112">
        <v>1</v>
      </c>
      <c r="AC112">
        <v>1</v>
      </c>
      <c r="AG112">
        <v>2</v>
      </c>
      <c r="AK112">
        <v>2</v>
      </c>
      <c r="AM112">
        <v>22</v>
      </c>
      <c r="AO112">
        <v>1</v>
      </c>
      <c r="AP112">
        <v>1</v>
      </c>
      <c r="AQ112">
        <v>25</v>
      </c>
      <c r="AS112">
        <v>3</v>
      </c>
      <c r="AU112">
        <v>21</v>
      </c>
      <c r="AW112">
        <v>1</v>
      </c>
      <c r="AX112">
        <v>1</v>
      </c>
      <c r="BB112">
        <v>2</v>
      </c>
      <c r="BE112">
        <v>2</v>
      </c>
      <c r="BJ112">
        <v>2</v>
      </c>
      <c r="BM112">
        <v>1</v>
      </c>
      <c r="BN112">
        <v>2</v>
      </c>
      <c r="BQ112">
        <v>1</v>
      </c>
      <c r="BR112">
        <v>1</v>
      </c>
      <c r="BS112">
        <v>19</v>
      </c>
      <c r="BU112">
        <v>1</v>
      </c>
      <c r="BV112">
        <v>1</v>
      </c>
      <c r="CB112" s="101">
        <v>47.000031999999997</v>
      </c>
    </row>
    <row r="113" spans="1:80" ht="12" customHeight="1" x14ac:dyDescent="0.2">
      <c r="A113" s="34">
        <v>110</v>
      </c>
      <c r="B113" s="113" t="s">
        <v>234</v>
      </c>
      <c r="C113" s="65" t="s">
        <v>235</v>
      </c>
      <c r="D113" s="66"/>
      <c r="E113" s="82">
        <f t="shared" si="8"/>
        <v>603</v>
      </c>
      <c r="F113" s="82">
        <v>603</v>
      </c>
      <c r="G113" s="4">
        <f t="shared" si="13"/>
        <v>0</v>
      </c>
      <c r="H113" s="34"/>
      <c r="I113" s="57">
        <f t="shared" si="14"/>
        <v>0</v>
      </c>
      <c r="J113" s="57">
        <f t="shared" si="15"/>
        <v>0</v>
      </c>
      <c r="K113" s="57">
        <f t="shared" si="12"/>
        <v>0</v>
      </c>
      <c r="CB113" s="101">
        <v>0</v>
      </c>
    </row>
    <row r="114" spans="1:80" ht="12" customHeight="1" x14ac:dyDescent="0.2">
      <c r="A114" s="34">
        <v>111</v>
      </c>
      <c r="B114" s="113" t="s">
        <v>236</v>
      </c>
      <c r="C114" s="65" t="s">
        <v>237</v>
      </c>
      <c r="D114" s="66"/>
      <c r="E114" s="82">
        <f t="shared" si="8"/>
        <v>574</v>
      </c>
      <c r="F114" s="82">
        <v>580</v>
      </c>
      <c r="G114" s="4">
        <f t="shared" si="13"/>
        <v>-6</v>
      </c>
      <c r="H114" s="34"/>
      <c r="I114" s="57">
        <f t="shared" si="14"/>
        <v>14</v>
      </c>
      <c r="J114" s="57">
        <f t="shared" si="15"/>
        <v>16</v>
      </c>
      <c r="K114" s="57">
        <f t="shared" si="12"/>
        <v>10</v>
      </c>
      <c r="M114">
        <v>1</v>
      </c>
      <c r="Q114">
        <v>1</v>
      </c>
      <c r="R114">
        <v>1</v>
      </c>
      <c r="U114">
        <v>1</v>
      </c>
      <c r="V114">
        <v>1</v>
      </c>
      <c r="W114">
        <v>10</v>
      </c>
      <c r="Z114">
        <v>2</v>
      </c>
      <c r="AD114">
        <v>1</v>
      </c>
      <c r="AG114">
        <v>1</v>
      </c>
      <c r="AH114">
        <v>1</v>
      </c>
      <c r="AK114">
        <v>1</v>
      </c>
      <c r="AO114">
        <v>2</v>
      </c>
      <c r="AT114">
        <v>2</v>
      </c>
      <c r="AW114">
        <v>2</v>
      </c>
      <c r="AX114">
        <v>1</v>
      </c>
      <c r="BA114">
        <v>1</v>
      </c>
      <c r="BF114">
        <v>2</v>
      </c>
      <c r="BI114">
        <v>1</v>
      </c>
      <c r="BJ114">
        <v>1</v>
      </c>
      <c r="BM114">
        <v>1</v>
      </c>
      <c r="BN114">
        <v>1</v>
      </c>
      <c r="BR114">
        <v>2</v>
      </c>
      <c r="BU114">
        <v>2</v>
      </c>
      <c r="BV114">
        <v>1</v>
      </c>
      <c r="CB114" s="101">
        <v>34.000030000000002</v>
      </c>
    </row>
    <row r="115" spans="1:80" ht="12" customHeight="1" x14ac:dyDescent="0.2">
      <c r="A115" s="34">
        <v>112</v>
      </c>
      <c r="B115" s="113" t="s">
        <v>238</v>
      </c>
      <c r="C115" s="65" t="s">
        <v>239</v>
      </c>
      <c r="D115" s="66"/>
      <c r="E115" s="82">
        <f t="shared" si="8"/>
        <v>544</v>
      </c>
      <c r="F115" s="82">
        <v>544</v>
      </c>
      <c r="G115" s="4">
        <f t="shared" si="13"/>
        <v>0</v>
      </c>
      <c r="H115" s="34"/>
      <c r="I115" s="57">
        <f t="shared" si="14"/>
        <v>0</v>
      </c>
      <c r="J115" s="57">
        <f t="shared" si="15"/>
        <v>0</v>
      </c>
      <c r="K115" s="57">
        <f t="shared" si="12"/>
        <v>0</v>
      </c>
      <c r="CB115" s="101">
        <v>0</v>
      </c>
    </row>
    <row r="116" spans="1:80" ht="12" customHeight="1" x14ac:dyDescent="0.2">
      <c r="A116" s="34">
        <v>113</v>
      </c>
      <c r="B116" s="113" t="s">
        <v>240</v>
      </c>
      <c r="C116" s="65" t="s">
        <v>241</v>
      </c>
      <c r="D116" s="83"/>
      <c r="E116" s="82">
        <f t="shared" si="8"/>
        <v>757</v>
      </c>
      <c r="F116" s="82">
        <v>757</v>
      </c>
      <c r="G116" s="4">
        <f t="shared" si="13"/>
        <v>0</v>
      </c>
      <c r="H116" s="34"/>
      <c r="I116" s="57">
        <f t="shared" si="14"/>
        <v>0</v>
      </c>
      <c r="J116" s="57">
        <f t="shared" si="15"/>
        <v>0</v>
      </c>
      <c r="K116" s="57">
        <f t="shared" si="12"/>
        <v>0</v>
      </c>
      <c r="CB116" s="101">
        <v>0</v>
      </c>
    </row>
    <row r="117" spans="1:80" ht="12" customHeight="1" x14ac:dyDescent="0.2">
      <c r="A117" s="34">
        <v>114</v>
      </c>
      <c r="B117" s="113" t="s">
        <v>242</v>
      </c>
      <c r="C117" s="65" t="s">
        <v>243</v>
      </c>
      <c r="D117" s="106"/>
      <c r="E117" s="82">
        <f t="shared" si="8"/>
        <v>671</v>
      </c>
      <c r="F117" s="82">
        <v>659</v>
      </c>
      <c r="G117" s="4">
        <f t="shared" si="13"/>
        <v>12</v>
      </c>
      <c r="H117" s="34"/>
      <c r="I117" s="57">
        <f t="shared" si="14"/>
        <v>4</v>
      </c>
      <c r="J117" s="57">
        <f t="shared" si="15"/>
        <v>0</v>
      </c>
      <c r="K117" s="57">
        <f t="shared" si="12"/>
        <v>15</v>
      </c>
      <c r="Q117">
        <v>2</v>
      </c>
      <c r="U117">
        <v>1</v>
      </c>
      <c r="AS117">
        <v>1</v>
      </c>
      <c r="AU117">
        <v>15</v>
      </c>
      <c r="CB117" s="101">
        <v>12.000004000000001</v>
      </c>
    </row>
    <row r="118" spans="1:80" ht="12" customHeight="1" x14ac:dyDescent="0.2">
      <c r="A118" s="34">
        <v>115</v>
      </c>
      <c r="B118" s="113" t="s">
        <v>244</v>
      </c>
      <c r="C118" s="65" t="s">
        <v>235</v>
      </c>
      <c r="D118" s="66"/>
      <c r="E118" s="82">
        <f t="shared" si="8"/>
        <v>553</v>
      </c>
      <c r="F118" s="82">
        <v>553</v>
      </c>
      <c r="G118" s="4">
        <f t="shared" si="13"/>
        <v>0</v>
      </c>
      <c r="H118" s="34"/>
      <c r="I118" s="57">
        <f t="shared" si="14"/>
        <v>0</v>
      </c>
      <c r="J118" s="57">
        <f t="shared" si="15"/>
        <v>0</v>
      </c>
      <c r="K118" s="57">
        <f t="shared" si="12"/>
        <v>0</v>
      </c>
      <c r="CB118" s="101">
        <v>0</v>
      </c>
    </row>
    <row r="119" spans="1:80" ht="12" customHeight="1" x14ac:dyDescent="0.2">
      <c r="A119" s="34">
        <v>116</v>
      </c>
      <c r="B119" s="113" t="s">
        <v>245</v>
      </c>
      <c r="C119" s="65" t="s">
        <v>246</v>
      </c>
      <c r="D119" s="106"/>
      <c r="E119" s="82">
        <f t="shared" si="8"/>
        <v>487</v>
      </c>
      <c r="F119" s="82">
        <v>490</v>
      </c>
      <c r="G119" s="4">
        <f t="shared" si="13"/>
        <v>-3</v>
      </c>
      <c r="H119" s="34"/>
      <c r="I119" s="57">
        <f t="shared" si="14"/>
        <v>0</v>
      </c>
      <c r="J119" s="57">
        <f t="shared" si="15"/>
        <v>1</v>
      </c>
      <c r="K119" s="57">
        <f t="shared" si="12"/>
        <v>0</v>
      </c>
      <c r="R119">
        <v>1</v>
      </c>
      <c r="CB119" s="101">
        <v>-0.49999900000000003</v>
      </c>
    </row>
    <row r="120" spans="1:80" ht="12" customHeight="1" x14ac:dyDescent="0.2">
      <c r="A120" s="34">
        <v>117</v>
      </c>
      <c r="B120" s="113" t="s">
        <v>247</v>
      </c>
      <c r="C120" s="65" t="s">
        <v>248</v>
      </c>
      <c r="D120" s="106"/>
      <c r="E120" s="82">
        <f t="shared" si="8"/>
        <v>533</v>
      </c>
      <c r="F120" s="82">
        <v>530</v>
      </c>
      <c r="G120" s="4">
        <f t="shared" si="13"/>
        <v>3</v>
      </c>
      <c r="H120" s="34"/>
      <c r="I120" s="57">
        <f t="shared" si="14"/>
        <v>1</v>
      </c>
      <c r="J120" s="57">
        <f t="shared" si="15"/>
        <v>0</v>
      </c>
      <c r="K120" s="57">
        <f t="shared" si="12"/>
        <v>0</v>
      </c>
      <c r="U120">
        <v>1</v>
      </c>
      <c r="CB120" s="101">
        <v>3.0000010000000001</v>
      </c>
    </row>
    <row r="121" spans="1:80" ht="12" customHeight="1" x14ac:dyDescent="0.2">
      <c r="A121" s="34">
        <v>118</v>
      </c>
      <c r="B121" s="113" t="s">
        <v>249</v>
      </c>
      <c r="C121" s="65" t="s">
        <v>47</v>
      </c>
      <c r="D121" s="66"/>
      <c r="E121" s="82">
        <f t="shared" si="8"/>
        <v>638</v>
      </c>
      <c r="F121" s="82">
        <v>590</v>
      </c>
      <c r="G121" s="4">
        <f t="shared" si="13"/>
        <v>18</v>
      </c>
      <c r="H121" s="34">
        <v>30</v>
      </c>
      <c r="I121" s="57">
        <f t="shared" si="14"/>
        <v>12</v>
      </c>
      <c r="J121" s="57">
        <f t="shared" si="15"/>
        <v>6</v>
      </c>
      <c r="K121" s="57">
        <f t="shared" si="12"/>
        <v>16</v>
      </c>
      <c r="AO121">
        <v>2</v>
      </c>
      <c r="AS121">
        <v>1</v>
      </c>
      <c r="AT121">
        <v>1</v>
      </c>
      <c r="AW121">
        <v>1</v>
      </c>
      <c r="AX121">
        <v>1</v>
      </c>
      <c r="BA121">
        <v>1</v>
      </c>
      <c r="BB121">
        <v>1</v>
      </c>
      <c r="BC121">
        <v>13</v>
      </c>
      <c r="BE121">
        <v>2</v>
      </c>
      <c r="BI121">
        <v>2</v>
      </c>
      <c r="BM121">
        <v>2</v>
      </c>
      <c r="BO121">
        <v>16</v>
      </c>
      <c r="BR121">
        <v>2</v>
      </c>
      <c r="BU121">
        <v>1</v>
      </c>
      <c r="BV121">
        <v>1</v>
      </c>
      <c r="CB121" s="101">
        <v>33.000017999999997</v>
      </c>
    </row>
    <row r="122" spans="1:80" ht="12" customHeight="1" x14ac:dyDescent="0.2">
      <c r="A122" s="34">
        <v>119</v>
      </c>
      <c r="B122" s="113" t="s">
        <v>250</v>
      </c>
      <c r="C122" s="65" t="s">
        <v>251</v>
      </c>
      <c r="D122" s="66"/>
      <c r="E122" s="82">
        <f t="shared" si="8"/>
        <v>556</v>
      </c>
      <c r="F122" s="82">
        <v>550</v>
      </c>
      <c r="G122" s="4">
        <f t="shared" si="13"/>
        <v>6</v>
      </c>
      <c r="H122" s="34"/>
      <c r="I122" s="57">
        <f t="shared" si="14"/>
        <v>2</v>
      </c>
      <c r="J122" s="57">
        <f t="shared" si="15"/>
        <v>0</v>
      </c>
      <c r="K122" s="57">
        <f t="shared" si="12"/>
        <v>0</v>
      </c>
      <c r="AO122">
        <v>2</v>
      </c>
      <c r="CB122" s="101">
        <v>6.0000020000000003</v>
      </c>
    </row>
    <row r="123" spans="1:80" ht="12" customHeight="1" x14ac:dyDescent="0.2">
      <c r="A123" s="34">
        <v>120</v>
      </c>
      <c r="B123" s="113" t="s">
        <v>252</v>
      </c>
      <c r="C123" s="65" t="s">
        <v>253</v>
      </c>
      <c r="D123" s="66"/>
      <c r="E123" s="82">
        <f t="shared" si="8"/>
        <v>510</v>
      </c>
      <c r="F123" s="82">
        <v>510</v>
      </c>
      <c r="G123" s="4">
        <v>0</v>
      </c>
      <c r="H123" s="34"/>
      <c r="I123" s="57">
        <f t="shared" ref="I123:I154" si="16">(((((((((((((((M123+Q123)+U123)+Y123)+AC123)+AG123)+AK123)+AO123)+AS123)+AW123)+BA123)+BE123)+BI123)+BM123)+BQ123)+BU123)+BY123</f>
        <v>0</v>
      </c>
      <c r="J123" s="57">
        <v>0</v>
      </c>
      <c r="K123" s="57">
        <f t="shared" si="12"/>
        <v>0</v>
      </c>
      <c r="AP123">
        <v>1</v>
      </c>
      <c r="BF123">
        <v>1</v>
      </c>
      <c r="CB123" s="101">
        <v>0</v>
      </c>
    </row>
    <row r="124" spans="1:80" ht="12" customHeight="1" x14ac:dyDescent="0.2">
      <c r="A124" s="34">
        <v>121</v>
      </c>
      <c r="B124" s="113" t="s">
        <v>254</v>
      </c>
      <c r="C124" s="65" t="s">
        <v>114</v>
      </c>
      <c r="D124" s="66"/>
      <c r="E124" s="82">
        <f t="shared" si="8"/>
        <v>397</v>
      </c>
      <c r="F124" s="82">
        <v>400</v>
      </c>
      <c r="G124" s="4">
        <f t="shared" ref="G124:G155" si="17">(I124-J124)*3</f>
        <v>-3</v>
      </c>
      <c r="H124" s="34"/>
      <c r="I124" s="57">
        <f t="shared" si="16"/>
        <v>0</v>
      </c>
      <c r="J124" s="57">
        <f t="shared" ref="J124:J155" si="18">(((((((((((((((N124+R124)+V124)+Z124)+AD124)+AH124)+AL124)+AP124)+AT124)+AX124)+BB124)+BF124)+BJ124)+BN124)+BR124)+BV124)+BZ124</f>
        <v>1</v>
      </c>
      <c r="K124" s="57">
        <f t="shared" si="12"/>
        <v>0</v>
      </c>
      <c r="BN124">
        <v>1</v>
      </c>
      <c r="CB124" s="101">
        <v>-0.49999900000000003</v>
      </c>
    </row>
    <row r="125" spans="1:80" ht="12" customHeight="1" x14ac:dyDescent="0.2">
      <c r="A125" s="34">
        <v>122</v>
      </c>
      <c r="B125" s="113"/>
      <c r="C125" s="65"/>
      <c r="D125" s="66"/>
      <c r="E125" s="82" t="str">
        <f t="shared" si="8"/>
        <v/>
      </c>
      <c r="F125" s="82"/>
      <c r="G125" s="4">
        <f t="shared" si="17"/>
        <v>0</v>
      </c>
      <c r="H125" s="34"/>
      <c r="I125" s="57">
        <f t="shared" si="16"/>
        <v>0</v>
      </c>
      <c r="J125" s="57">
        <f t="shared" si="18"/>
        <v>0</v>
      </c>
      <c r="K125" s="57">
        <f t="shared" si="12"/>
        <v>0</v>
      </c>
      <c r="CB125" s="101" t="s">
        <v>663</v>
      </c>
    </row>
    <row r="126" spans="1:80" ht="12" customHeight="1" x14ac:dyDescent="0.2">
      <c r="A126" s="34">
        <v>123</v>
      </c>
      <c r="B126" s="113"/>
      <c r="C126" s="65"/>
      <c r="D126" s="106"/>
      <c r="E126" s="82" t="str">
        <f t="shared" si="8"/>
        <v/>
      </c>
      <c r="F126" s="82"/>
      <c r="G126" s="4">
        <f t="shared" si="17"/>
        <v>0</v>
      </c>
      <c r="H126" s="34"/>
      <c r="I126" s="57">
        <f t="shared" si="16"/>
        <v>0</v>
      </c>
      <c r="J126" s="57">
        <f t="shared" si="18"/>
        <v>0</v>
      </c>
      <c r="K126" s="57">
        <f t="shared" si="12"/>
        <v>0</v>
      </c>
      <c r="CB126" s="101" t="s">
        <v>663</v>
      </c>
    </row>
    <row r="127" spans="1:80" ht="12" customHeight="1" x14ac:dyDescent="0.2">
      <c r="A127" s="34">
        <v>124</v>
      </c>
      <c r="B127" s="113"/>
      <c r="C127" s="65"/>
      <c r="D127" s="106"/>
      <c r="E127" s="82" t="str">
        <f t="shared" si="8"/>
        <v/>
      </c>
      <c r="F127" s="82"/>
      <c r="G127" s="4">
        <f t="shared" si="17"/>
        <v>0</v>
      </c>
      <c r="H127" s="34"/>
      <c r="I127" s="57">
        <f t="shared" si="16"/>
        <v>0</v>
      </c>
      <c r="J127" s="57">
        <f t="shared" si="18"/>
        <v>0</v>
      </c>
      <c r="K127" s="57">
        <f t="shared" si="12"/>
        <v>0</v>
      </c>
      <c r="CB127" s="101" t="s">
        <v>663</v>
      </c>
    </row>
    <row r="128" spans="1:80" ht="12" customHeight="1" x14ac:dyDescent="0.2">
      <c r="A128" s="34">
        <v>125</v>
      </c>
      <c r="B128" s="113"/>
      <c r="C128" s="65"/>
      <c r="D128" s="106"/>
      <c r="E128" s="82" t="str">
        <f t="shared" si="8"/>
        <v/>
      </c>
      <c r="F128" s="82"/>
      <c r="G128" s="4">
        <f t="shared" si="17"/>
        <v>0</v>
      </c>
      <c r="H128" s="34"/>
      <c r="I128" s="57">
        <f t="shared" si="16"/>
        <v>0</v>
      </c>
      <c r="J128" s="57">
        <f t="shared" si="18"/>
        <v>0</v>
      </c>
      <c r="K128" s="57">
        <f t="shared" si="12"/>
        <v>0</v>
      </c>
      <c r="CB128" s="101" t="s">
        <v>663</v>
      </c>
    </row>
    <row r="129" spans="1:80" ht="12" customHeight="1" x14ac:dyDescent="0.2">
      <c r="A129" s="34">
        <v>126</v>
      </c>
      <c r="B129" s="113"/>
      <c r="C129" s="65"/>
      <c r="D129" s="66"/>
      <c r="E129" s="82" t="str">
        <f t="shared" si="8"/>
        <v/>
      </c>
      <c r="F129" s="82"/>
      <c r="G129" s="4">
        <f t="shared" si="17"/>
        <v>0</v>
      </c>
      <c r="H129" s="34"/>
      <c r="I129" s="57">
        <f t="shared" si="16"/>
        <v>0</v>
      </c>
      <c r="J129" s="57">
        <f t="shared" si="18"/>
        <v>0</v>
      </c>
      <c r="K129" s="57">
        <f t="shared" si="12"/>
        <v>0</v>
      </c>
      <c r="CB129" s="101" t="s">
        <v>663</v>
      </c>
    </row>
    <row r="130" spans="1:80" ht="12" customHeight="1" x14ac:dyDescent="0.2">
      <c r="A130" s="34">
        <v>127</v>
      </c>
      <c r="B130" s="113"/>
      <c r="C130" s="65"/>
      <c r="D130" s="66"/>
      <c r="E130" s="82" t="str">
        <f t="shared" si="8"/>
        <v/>
      </c>
      <c r="F130" s="82"/>
      <c r="G130" s="4">
        <f t="shared" si="17"/>
        <v>0</v>
      </c>
      <c r="H130" s="34"/>
      <c r="I130" s="57">
        <f t="shared" si="16"/>
        <v>0</v>
      </c>
      <c r="J130" s="57">
        <f t="shared" si="18"/>
        <v>0</v>
      </c>
      <c r="K130" s="57">
        <f t="shared" si="12"/>
        <v>0</v>
      </c>
      <c r="CB130" s="101" t="s">
        <v>663</v>
      </c>
    </row>
    <row r="131" spans="1:80" ht="12" customHeight="1" x14ac:dyDescent="0.2">
      <c r="A131" s="34">
        <v>128</v>
      </c>
      <c r="B131" s="113"/>
      <c r="C131" s="65"/>
      <c r="D131" s="66"/>
      <c r="E131" s="82" t="str">
        <f t="shared" si="8"/>
        <v/>
      </c>
      <c r="F131" s="82"/>
      <c r="G131" s="4">
        <f t="shared" si="17"/>
        <v>0</v>
      </c>
      <c r="H131" s="34"/>
      <c r="I131" s="57">
        <f t="shared" si="16"/>
        <v>0</v>
      </c>
      <c r="J131" s="57">
        <f t="shared" si="18"/>
        <v>0</v>
      </c>
      <c r="K131" s="57">
        <f t="shared" si="12"/>
        <v>0</v>
      </c>
      <c r="CB131" s="101" t="s">
        <v>663</v>
      </c>
    </row>
    <row r="132" spans="1:80" ht="12" customHeight="1" x14ac:dyDescent="0.2">
      <c r="A132" s="34">
        <v>129</v>
      </c>
      <c r="B132" s="113"/>
      <c r="C132" s="65"/>
      <c r="D132" s="106"/>
      <c r="E132" s="82" t="str">
        <f t="shared" ref="E132:E195" si="19">IF((F132&gt;0),((F132+G132)+H132),"")</f>
        <v/>
      </c>
      <c r="F132" s="82"/>
      <c r="G132" s="4">
        <f t="shared" si="17"/>
        <v>0</v>
      </c>
      <c r="H132" s="34"/>
      <c r="I132" s="57">
        <f t="shared" si="16"/>
        <v>0</v>
      </c>
      <c r="J132" s="57">
        <f t="shared" si="18"/>
        <v>0</v>
      </c>
      <c r="K132" s="57">
        <f t="shared" ref="K132:K195" si="20">MAX(O132,S132,W132,AA132,AE132,AI132,AM132,AQ132,AU132,AY132,BC132,BG132,BK132,BO132,BS132,BW132,CA132)</f>
        <v>0</v>
      </c>
      <c r="CB132" s="101" t="s">
        <v>663</v>
      </c>
    </row>
    <row r="133" spans="1:80" ht="12" customHeight="1" x14ac:dyDescent="0.2">
      <c r="A133" s="34">
        <v>130</v>
      </c>
      <c r="B133" s="113"/>
      <c r="C133" s="65"/>
      <c r="D133" s="66"/>
      <c r="E133" s="82" t="str">
        <f t="shared" si="19"/>
        <v/>
      </c>
      <c r="F133" s="82"/>
      <c r="G133" s="4">
        <f t="shared" si="17"/>
        <v>0</v>
      </c>
      <c r="H133" s="34"/>
      <c r="I133" s="57">
        <f t="shared" si="16"/>
        <v>0</v>
      </c>
      <c r="J133" s="57">
        <f t="shared" si="18"/>
        <v>0</v>
      </c>
      <c r="K133" s="57">
        <f t="shared" si="20"/>
        <v>0</v>
      </c>
      <c r="CB133" s="101" t="s">
        <v>663</v>
      </c>
    </row>
    <row r="134" spans="1:80" ht="12" customHeight="1" x14ac:dyDescent="0.2">
      <c r="A134" s="34">
        <v>131</v>
      </c>
      <c r="B134" s="113"/>
      <c r="C134" s="65"/>
      <c r="D134" s="66"/>
      <c r="E134" s="82" t="str">
        <f t="shared" si="19"/>
        <v/>
      </c>
      <c r="F134" s="82"/>
      <c r="G134" s="4">
        <f t="shared" si="17"/>
        <v>0</v>
      </c>
      <c r="H134" s="34"/>
      <c r="I134" s="57">
        <f t="shared" si="16"/>
        <v>0</v>
      </c>
      <c r="J134" s="57">
        <f t="shared" si="18"/>
        <v>0</v>
      </c>
      <c r="K134" s="57">
        <f t="shared" si="20"/>
        <v>0</v>
      </c>
      <c r="CB134" s="101" t="s">
        <v>663</v>
      </c>
    </row>
    <row r="135" spans="1:80" ht="12" customHeight="1" x14ac:dyDescent="0.2">
      <c r="A135" s="34">
        <v>132</v>
      </c>
      <c r="B135" s="113"/>
      <c r="C135" s="65"/>
      <c r="D135" s="66"/>
      <c r="E135" s="82" t="str">
        <f t="shared" si="19"/>
        <v/>
      </c>
      <c r="F135" s="82"/>
      <c r="G135" s="4">
        <f t="shared" si="17"/>
        <v>0</v>
      </c>
      <c r="H135" s="34"/>
      <c r="I135" s="57">
        <f t="shared" si="16"/>
        <v>0</v>
      </c>
      <c r="J135" s="57">
        <f t="shared" si="18"/>
        <v>0</v>
      </c>
      <c r="K135" s="57">
        <f t="shared" si="20"/>
        <v>0</v>
      </c>
      <c r="CB135" s="101" t="s">
        <v>663</v>
      </c>
    </row>
    <row r="136" spans="1:80" ht="12" customHeight="1" x14ac:dyDescent="0.2">
      <c r="A136" s="34">
        <v>133</v>
      </c>
      <c r="B136" s="113"/>
      <c r="C136" s="65"/>
      <c r="D136" s="66"/>
      <c r="E136" s="82" t="str">
        <f t="shared" si="19"/>
        <v/>
      </c>
      <c r="F136" s="82"/>
      <c r="G136" s="4">
        <f t="shared" si="17"/>
        <v>0</v>
      </c>
      <c r="H136" s="34"/>
      <c r="I136" s="57">
        <f t="shared" si="16"/>
        <v>0</v>
      </c>
      <c r="J136" s="57">
        <f t="shared" si="18"/>
        <v>0</v>
      </c>
      <c r="K136" s="57">
        <f t="shared" si="20"/>
        <v>0</v>
      </c>
      <c r="CB136" s="101" t="s">
        <v>663</v>
      </c>
    </row>
    <row r="137" spans="1:80" ht="12" customHeight="1" x14ac:dyDescent="0.2">
      <c r="A137" s="34">
        <v>134</v>
      </c>
      <c r="B137" s="113"/>
      <c r="C137" s="65"/>
      <c r="D137" s="106"/>
      <c r="E137" s="82" t="str">
        <f t="shared" si="19"/>
        <v/>
      </c>
      <c r="F137" s="82"/>
      <c r="G137" s="4">
        <f t="shared" si="17"/>
        <v>0</v>
      </c>
      <c r="H137" s="34"/>
      <c r="I137" s="57">
        <f t="shared" si="16"/>
        <v>0</v>
      </c>
      <c r="J137" s="57">
        <f t="shared" si="18"/>
        <v>0</v>
      </c>
      <c r="K137" s="57">
        <f t="shared" si="20"/>
        <v>0</v>
      </c>
      <c r="CB137" s="101" t="s">
        <v>663</v>
      </c>
    </row>
    <row r="138" spans="1:80" ht="12" customHeight="1" x14ac:dyDescent="0.2">
      <c r="A138" s="34">
        <v>135</v>
      </c>
      <c r="B138" s="113"/>
      <c r="C138" s="65"/>
      <c r="D138" s="106"/>
      <c r="E138" s="82" t="str">
        <f t="shared" si="19"/>
        <v/>
      </c>
      <c r="F138" s="82"/>
      <c r="G138" s="4">
        <f t="shared" si="17"/>
        <v>0</v>
      </c>
      <c r="H138" s="34"/>
      <c r="I138" s="57">
        <f t="shared" si="16"/>
        <v>0</v>
      </c>
      <c r="J138" s="57">
        <f t="shared" si="18"/>
        <v>0</v>
      </c>
      <c r="K138" s="57">
        <f t="shared" si="20"/>
        <v>0</v>
      </c>
      <c r="CB138" s="101" t="s">
        <v>663</v>
      </c>
    </row>
    <row r="139" spans="1:80" ht="12" customHeight="1" x14ac:dyDescent="0.2">
      <c r="A139" s="34">
        <v>136</v>
      </c>
      <c r="B139" s="113"/>
      <c r="C139" s="65"/>
      <c r="D139" s="66"/>
      <c r="E139" s="82" t="str">
        <f t="shared" si="19"/>
        <v/>
      </c>
      <c r="F139" s="82"/>
      <c r="G139" s="4">
        <f t="shared" si="17"/>
        <v>0</v>
      </c>
      <c r="H139" s="34"/>
      <c r="I139" s="57">
        <f t="shared" si="16"/>
        <v>0</v>
      </c>
      <c r="J139" s="57">
        <f t="shared" si="18"/>
        <v>0</v>
      </c>
      <c r="K139" s="57">
        <f t="shared" si="20"/>
        <v>0</v>
      </c>
      <c r="CB139" s="101" t="s">
        <v>663</v>
      </c>
    </row>
    <row r="140" spans="1:80" ht="12" customHeight="1" x14ac:dyDescent="0.2">
      <c r="A140" s="34">
        <v>137</v>
      </c>
      <c r="B140" s="113"/>
      <c r="C140" s="65"/>
      <c r="D140" s="106"/>
      <c r="E140" s="82" t="str">
        <f t="shared" si="19"/>
        <v/>
      </c>
      <c r="F140" s="82"/>
      <c r="G140" s="4">
        <f t="shared" si="17"/>
        <v>0</v>
      </c>
      <c r="H140" s="34"/>
      <c r="I140" s="57">
        <f t="shared" si="16"/>
        <v>0</v>
      </c>
      <c r="J140" s="57">
        <f t="shared" si="18"/>
        <v>0</v>
      </c>
      <c r="K140" s="57">
        <f t="shared" si="20"/>
        <v>0</v>
      </c>
      <c r="CB140" s="101" t="s">
        <v>663</v>
      </c>
    </row>
    <row r="141" spans="1:80" ht="12" customHeight="1" x14ac:dyDescent="0.2">
      <c r="A141" s="34">
        <v>138</v>
      </c>
      <c r="B141" s="113"/>
      <c r="C141" s="65"/>
      <c r="D141" s="106"/>
      <c r="E141" s="82" t="str">
        <f t="shared" si="19"/>
        <v/>
      </c>
      <c r="F141" s="82"/>
      <c r="G141" s="4">
        <f t="shared" si="17"/>
        <v>0</v>
      </c>
      <c r="H141" s="34"/>
      <c r="I141" s="57">
        <f t="shared" si="16"/>
        <v>0</v>
      </c>
      <c r="J141" s="57">
        <f t="shared" si="18"/>
        <v>0</v>
      </c>
      <c r="K141" s="57">
        <f t="shared" si="20"/>
        <v>0</v>
      </c>
      <c r="CB141" s="101" t="s">
        <v>663</v>
      </c>
    </row>
    <row r="142" spans="1:80" ht="12" customHeight="1" x14ac:dyDescent="0.2">
      <c r="A142" s="34">
        <v>139</v>
      </c>
      <c r="B142" s="113"/>
      <c r="C142" s="65"/>
      <c r="D142" s="66"/>
      <c r="E142" s="82" t="str">
        <f t="shared" si="19"/>
        <v/>
      </c>
      <c r="F142" s="82"/>
      <c r="G142" s="4">
        <f t="shared" si="17"/>
        <v>0</v>
      </c>
      <c r="H142" s="34"/>
      <c r="I142" s="57">
        <f t="shared" si="16"/>
        <v>0</v>
      </c>
      <c r="J142" s="57">
        <f t="shared" si="18"/>
        <v>0</v>
      </c>
      <c r="K142" s="57">
        <f t="shared" si="20"/>
        <v>0</v>
      </c>
      <c r="CB142" s="101" t="s">
        <v>663</v>
      </c>
    </row>
    <row r="143" spans="1:80" ht="12" customHeight="1" x14ac:dyDescent="0.2">
      <c r="A143" s="34">
        <v>140</v>
      </c>
      <c r="B143" s="113"/>
      <c r="C143" s="65"/>
      <c r="D143" s="106"/>
      <c r="E143" s="82" t="str">
        <f t="shared" si="19"/>
        <v/>
      </c>
      <c r="F143" s="82"/>
      <c r="G143" s="4">
        <f t="shared" si="17"/>
        <v>0</v>
      </c>
      <c r="H143" s="34"/>
      <c r="I143" s="57">
        <f t="shared" si="16"/>
        <v>0</v>
      </c>
      <c r="J143" s="57">
        <f t="shared" si="18"/>
        <v>0</v>
      </c>
      <c r="K143" s="57">
        <f t="shared" si="20"/>
        <v>0</v>
      </c>
      <c r="CB143" s="101" t="s">
        <v>663</v>
      </c>
    </row>
    <row r="144" spans="1:80" ht="12" customHeight="1" x14ac:dyDescent="0.2">
      <c r="A144" s="34">
        <v>141</v>
      </c>
      <c r="B144" s="113"/>
      <c r="C144" s="65"/>
      <c r="D144" s="106"/>
      <c r="E144" s="82" t="str">
        <f t="shared" si="19"/>
        <v/>
      </c>
      <c r="F144" s="82"/>
      <c r="G144" s="4">
        <f t="shared" si="17"/>
        <v>0</v>
      </c>
      <c r="H144" s="34"/>
      <c r="I144" s="57">
        <f t="shared" si="16"/>
        <v>0</v>
      </c>
      <c r="J144" s="57">
        <f t="shared" si="18"/>
        <v>0</v>
      </c>
      <c r="K144" s="57">
        <f t="shared" si="20"/>
        <v>0</v>
      </c>
      <c r="CB144" s="101" t="s">
        <v>663</v>
      </c>
    </row>
    <row r="145" spans="1:80" ht="12" customHeight="1" x14ac:dyDescent="0.2">
      <c r="A145" s="34">
        <v>142</v>
      </c>
      <c r="B145" s="113"/>
      <c r="C145" s="65"/>
      <c r="D145" s="66"/>
      <c r="E145" s="82" t="str">
        <f t="shared" si="19"/>
        <v/>
      </c>
      <c r="F145" s="82"/>
      <c r="G145" s="4">
        <f t="shared" si="17"/>
        <v>0</v>
      </c>
      <c r="H145" s="34"/>
      <c r="I145" s="57">
        <f t="shared" si="16"/>
        <v>0</v>
      </c>
      <c r="J145" s="57">
        <f t="shared" si="18"/>
        <v>0</v>
      </c>
      <c r="K145" s="57">
        <f t="shared" si="20"/>
        <v>0</v>
      </c>
      <c r="CB145" s="101" t="s">
        <v>663</v>
      </c>
    </row>
    <row r="146" spans="1:80" ht="12" customHeight="1" x14ac:dyDescent="0.2">
      <c r="A146" s="34">
        <v>143</v>
      </c>
      <c r="B146" s="113"/>
      <c r="C146" s="65"/>
      <c r="D146" s="66"/>
      <c r="E146" s="82" t="str">
        <f t="shared" si="19"/>
        <v/>
      </c>
      <c r="F146" s="82"/>
      <c r="G146" s="4">
        <f t="shared" si="17"/>
        <v>0</v>
      </c>
      <c r="H146" s="34"/>
      <c r="I146" s="57">
        <f t="shared" si="16"/>
        <v>0</v>
      </c>
      <c r="J146" s="57">
        <f t="shared" si="18"/>
        <v>0</v>
      </c>
      <c r="K146" s="57">
        <f t="shared" si="20"/>
        <v>0</v>
      </c>
      <c r="CB146" s="101" t="s">
        <v>663</v>
      </c>
    </row>
    <row r="147" spans="1:80" ht="12" customHeight="1" x14ac:dyDescent="0.2">
      <c r="A147" s="34">
        <v>144</v>
      </c>
      <c r="B147" s="113"/>
      <c r="C147" s="65"/>
      <c r="D147" s="66"/>
      <c r="E147" s="82" t="str">
        <f t="shared" si="19"/>
        <v/>
      </c>
      <c r="F147" s="82"/>
      <c r="G147" s="4">
        <f t="shared" si="17"/>
        <v>0</v>
      </c>
      <c r="H147" s="34"/>
      <c r="I147" s="57">
        <f t="shared" si="16"/>
        <v>0</v>
      </c>
      <c r="J147" s="57">
        <f t="shared" si="18"/>
        <v>0</v>
      </c>
      <c r="K147" s="57">
        <f t="shared" si="20"/>
        <v>0</v>
      </c>
      <c r="CB147" s="101" t="s">
        <v>663</v>
      </c>
    </row>
    <row r="148" spans="1:80" ht="12" customHeight="1" x14ac:dyDescent="0.2">
      <c r="A148" s="34">
        <v>145</v>
      </c>
      <c r="B148" s="113"/>
      <c r="C148" s="65"/>
      <c r="D148" s="106"/>
      <c r="E148" s="82" t="str">
        <f t="shared" si="19"/>
        <v/>
      </c>
      <c r="F148" s="82"/>
      <c r="G148" s="4">
        <f t="shared" si="17"/>
        <v>0</v>
      </c>
      <c r="H148" s="34"/>
      <c r="I148" s="57">
        <f t="shared" si="16"/>
        <v>0</v>
      </c>
      <c r="J148" s="57">
        <f t="shared" si="18"/>
        <v>0</v>
      </c>
      <c r="K148" s="57">
        <f t="shared" si="20"/>
        <v>0</v>
      </c>
      <c r="CB148" s="101" t="s">
        <v>663</v>
      </c>
    </row>
    <row r="149" spans="1:80" ht="12" customHeight="1" x14ac:dyDescent="0.2">
      <c r="A149" s="34">
        <v>146</v>
      </c>
      <c r="B149" s="113"/>
      <c r="C149" s="65"/>
      <c r="D149" s="66"/>
      <c r="E149" s="82" t="str">
        <f t="shared" si="19"/>
        <v/>
      </c>
      <c r="F149" s="82"/>
      <c r="G149" s="4">
        <f t="shared" si="17"/>
        <v>0</v>
      </c>
      <c r="H149" s="34"/>
      <c r="I149" s="57">
        <f t="shared" si="16"/>
        <v>0</v>
      </c>
      <c r="J149" s="57">
        <f t="shared" si="18"/>
        <v>0</v>
      </c>
      <c r="K149" s="57">
        <f t="shared" si="20"/>
        <v>0</v>
      </c>
      <c r="CB149" s="101" t="s">
        <v>663</v>
      </c>
    </row>
    <row r="150" spans="1:80" ht="12" customHeight="1" x14ac:dyDescent="0.2">
      <c r="A150" s="34">
        <v>147</v>
      </c>
      <c r="B150" s="113"/>
      <c r="C150" s="65"/>
      <c r="D150" s="106"/>
      <c r="E150" s="82" t="str">
        <f t="shared" si="19"/>
        <v/>
      </c>
      <c r="F150" s="82"/>
      <c r="G150" s="4">
        <f t="shared" si="17"/>
        <v>0</v>
      </c>
      <c r="H150" s="34"/>
      <c r="I150" s="57">
        <f t="shared" si="16"/>
        <v>0</v>
      </c>
      <c r="J150" s="57">
        <f t="shared" si="18"/>
        <v>0</v>
      </c>
      <c r="K150" s="57">
        <f t="shared" si="20"/>
        <v>0</v>
      </c>
      <c r="CB150" s="101" t="s">
        <v>663</v>
      </c>
    </row>
    <row r="151" spans="1:80" ht="12" customHeight="1" x14ac:dyDescent="0.2">
      <c r="A151" s="34">
        <v>148</v>
      </c>
      <c r="B151" s="113"/>
      <c r="C151" s="65"/>
      <c r="D151" s="66"/>
      <c r="E151" s="82" t="str">
        <f t="shared" si="19"/>
        <v/>
      </c>
      <c r="F151" s="82"/>
      <c r="G151" s="4">
        <f t="shared" si="17"/>
        <v>0</v>
      </c>
      <c r="H151" s="34"/>
      <c r="I151" s="57">
        <f t="shared" si="16"/>
        <v>0</v>
      </c>
      <c r="J151" s="57">
        <f t="shared" si="18"/>
        <v>0</v>
      </c>
      <c r="K151" s="57">
        <f t="shared" si="20"/>
        <v>0</v>
      </c>
      <c r="CB151" s="101" t="s">
        <v>663</v>
      </c>
    </row>
    <row r="152" spans="1:80" ht="12" customHeight="1" x14ac:dyDescent="0.2">
      <c r="A152" s="34">
        <v>149</v>
      </c>
      <c r="B152" s="113"/>
      <c r="C152" s="65"/>
      <c r="D152" s="66"/>
      <c r="E152" s="82" t="str">
        <f t="shared" si="19"/>
        <v/>
      </c>
      <c r="F152" s="82"/>
      <c r="G152" s="4">
        <f t="shared" si="17"/>
        <v>0</v>
      </c>
      <c r="H152" s="34"/>
      <c r="I152" s="57">
        <f t="shared" si="16"/>
        <v>0</v>
      </c>
      <c r="J152" s="57">
        <f t="shared" si="18"/>
        <v>0</v>
      </c>
      <c r="K152" s="57">
        <f t="shared" si="20"/>
        <v>0</v>
      </c>
      <c r="CB152" s="101" t="s">
        <v>663</v>
      </c>
    </row>
    <row r="153" spans="1:80" ht="12" customHeight="1" x14ac:dyDescent="0.2">
      <c r="A153" s="34">
        <v>150</v>
      </c>
      <c r="B153" s="113"/>
      <c r="C153" s="65"/>
      <c r="D153" s="89"/>
      <c r="E153" s="82" t="str">
        <f t="shared" si="19"/>
        <v/>
      </c>
      <c r="F153" s="82"/>
      <c r="G153" s="4">
        <f t="shared" si="17"/>
        <v>0</v>
      </c>
      <c r="H153" s="34"/>
      <c r="I153" s="57">
        <f t="shared" si="16"/>
        <v>0</v>
      </c>
      <c r="J153" s="57">
        <f t="shared" si="18"/>
        <v>0</v>
      </c>
      <c r="K153" s="57">
        <f t="shared" si="20"/>
        <v>0</v>
      </c>
      <c r="CB153" s="101" t="s">
        <v>663</v>
      </c>
    </row>
    <row r="154" spans="1:80" ht="12" customHeight="1" x14ac:dyDescent="0.2">
      <c r="A154" s="34">
        <v>151</v>
      </c>
      <c r="B154" s="113"/>
      <c r="C154" s="65"/>
      <c r="D154" s="89"/>
      <c r="E154" s="82" t="str">
        <f t="shared" si="19"/>
        <v/>
      </c>
      <c r="F154" s="82"/>
      <c r="G154" s="4">
        <f t="shared" si="17"/>
        <v>0</v>
      </c>
      <c r="H154" s="34"/>
      <c r="I154" s="57">
        <f t="shared" si="16"/>
        <v>0</v>
      </c>
      <c r="J154" s="57">
        <f t="shared" si="18"/>
        <v>0</v>
      </c>
      <c r="K154" s="57">
        <f t="shared" si="20"/>
        <v>0</v>
      </c>
      <c r="CB154" s="101" t="s">
        <v>663</v>
      </c>
    </row>
    <row r="155" spans="1:80" ht="12" customHeight="1" x14ac:dyDescent="0.2">
      <c r="A155" s="34">
        <v>152</v>
      </c>
      <c r="B155" s="113"/>
      <c r="C155" s="65"/>
      <c r="D155" s="66"/>
      <c r="E155" s="82" t="str">
        <f t="shared" si="19"/>
        <v/>
      </c>
      <c r="F155" s="82"/>
      <c r="G155" s="4">
        <f t="shared" si="17"/>
        <v>0</v>
      </c>
      <c r="H155" s="34"/>
      <c r="I155" s="57">
        <f t="shared" ref="I155:I186" si="21">(((((((((((((((M155+Q155)+U155)+Y155)+AC155)+AG155)+AK155)+AO155)+AS155)+AW155)+BA155)+BE155)+BI155)+BM155)+BQ155)+BU155)+BY155</f>
        <v>0</v>
      </c>
      <c r="J155" s="57">
        <f t="shared" si="18"/>
        <v>0</v>
      </c>
      <c r="K155" s="57">
        <f t="shared" si="20"/>
        <v>0</v>
      </c>
      <c r="CB155" s="101" t="s">
        <v>663</v>
      </c>
    </row>
    <row r="156" spans="1:80" ht="12" customHeight="1" x14ac:dyDescent="0.2">
      <c r="A156" s="34">
        <v>153</v>
      </c>
      <c r="B156" s="113"/>
      <c r="C156" s="65"/>
      <c r="D156" s="83"/>
      <c r="E156" s="82" t="str">
        <f t="shared" si="19"/>
        <v/>
      </c>
      <c r="F156" s="82"/>
      <c r="G156" s="4">
        <f t="shared" ref="G156:G187" si="22">(I156-J156)*3</f>
        <v>0</v>
      </c>
      <c r="H156" s="34"/>
      <c r="I156" s="57">
        <f t="shared" si="21"/>
        <v>0</v>
      </c>
      <c r="J156" s="57">
        <f t="shared" ref="J156:J187" si="23">(((((((((((((((N156+R156)+V156)+Z156)+AD156)+AH156)+AL156)+AP156)+AT156)+AX156)+BB156)+BF156)+BJ156)+BN156)+BR156)+BV156)+BZ156</f>
        <v>0</v>
      </c>
      <c r="K156" s="57">
        <f t="shared" si="20"/>
        <v>0</v>
      </c>
      <c r="CB156" s="101" t="s">
        <v>663</v>
      </c>
    </row>
    <row r="157" spans="1:80" ht="12" customHeight="1" x14ac:dyDescent="0.2">
      <c r="A157" s="34">
        <v>154</v>
      </c>
      <c r="B157" s="113"/>
      <c r="C157" s="65"/>
      <c r="D157" s="66"/>
      <c r="E157" s="82" t="str">
        <f t="shared" si="19"/>
        <v/>
      </c>
      <c r="F157" s="82"/>
      <c r="G157" s="4">
        <f t="shared" si="22"/>
        <v>0</v>
      </c>
      <c r="H157" s="34"/>
      <c r="I157" s="57">
        <f t="shared" si="21"/>
        <v>0</v>
      </c>
      <c r="J157" s="57">
        <f t="shared" si="23"/>
        <v>0</v>
      </c>
      <c r="K157" s="57">
        <f t="shared" si="20"/>
        <v>0</v>
      </c>
      <c r="CB157" s="101" t="s">
        <v>663</v>
      </c>
    </row>
    <row r="158" spans="1:80" ht="12" customHeight="1" x14ac:dyDescent="0.2">
      <c r="A158" s="34">
        <v>155</v>
      </c>
      <c r="B158" s="113"/>
      <c r="C158" s="65"/>
      <c r="D158" s="66"/>
      <c r="E158" s="82" t="str">
        <f t="shared" si="19"/>
        <v/>
      </c>
      <c r="F158" s="82"/>
      <c r="G158" s="4">
        <f t="shared" si="22"/>
        <v>0</v>
      </c>
      <c r="H158" s="34"/>
      <c r="I158" s="57">
        <f t="shared" si="21"/>
        <v>0</v>
      </c>
      <c r="J158" s="57">
        <f t="shared" si="23"/>
        <v>0</v>
      </c>
      <c r="K158" s="57">
        <f t="shared" si="20"/>
        <v>0</v>
      </c>
      <c r="CB158" s="101" t="s">
        <v>663</v>
      </c>
    </row>
    <row r="159" spans="1:80" ht="12" customHeight="1" x14ac:dyDescent="0.2">
      <c r="A159" s="34">
        <v>156</v>
      </c>
      <c r="B159" s="113"/>
      <c r="C159" s="65"/>
      <c r="D159" s="66"/>
      <c r="E159" s="82" t="str">
        <f t="shared" si="19"/>
        <v/>
      </c>
      <c r="F159" s="82"/>
      <c r="G159" s="4">
        <f t="shared" si="22"/>
        <v>0</v>
      </c>
      <c r="H159" s="34"/>
      <c r="I159" s="57">
        <f t="shared" si="21"/>
        <v>0</v>
      </c>
      <c r="J159" s="57">
        <f t="shared" si="23"/>
        <v>0</v>
      </c>
      <c r="K159" s="57">
        <f t="shared" si="20"/>
        <v>0</v>
      </c>
      <c r="CB159" s="101" t="s">
        <v>663</v>
      </c>
    </row>
    <row r="160" spans="1:80" ht="12" customHeight="1" x14ac:dyDescent="0.2">
      <c r="A160" s="34">
        <v>157</v>
      </c>
      <c r="B160" s="113"/>
      <c r="C160" s="65"/>
      <c r="D160" s="66"/>
      <c r="E160" s="82" t="str">
        <f t="shared" si="19"/>
        <v/>
      </c>
      <c r="F160" s="82"/>
      <c r="G160" s="4">
        <f t="shared" si="22"/>
        <v>0</v>
      </c>
      <c r="H160" s="34"/>
      <c r="I160" s="57">
        <f t="shared" si="21"/>
        <v>0</v>
      </c>
      <c r="J160" s="57">
        <f t="shared" si="23"/>
        <v>0</v>
      </c>
      <c r="K160" s="57">
        <f t="shared" si="20"/>
        <v>0</v>
      </c>
      <c r="CB160" s="101" t="s">
        <v>663</v>
      </c>
    </row>
    <row r="161" spans="1:80" ht="12" customHeight="1" x14ac:dyDescent="0.2">
      <c r="A161" s="34">
        <v>158</v>
      </c>
      <c r="B161" s="113"/>
      <c r="C161" s="65"/>
      <c r="D161" s="106"/>
      <c r="E161" s="82" t="str">
        <f t="shared" si="19"/>
        <v/>
      </c>
      <c r="F161" s="82"/>
      <c r="G161" s="4">
        <f t="shared" si="22"/>
        <v>0</v>
      </c>
      <c r="H161" s="34"/>
      <c r="I161" s="57">
        <f t="shared" si="21"/>
        <v>0</v>
      </c>
      <c r="J161" s="57">
        <f t="shared" si="23"/>
        <v>0</v>
      </c>
      <c r="K161" s="57">
        <f t="shared" si="20"/>
        <v>0</v>
      </c>
      <c r="CB161" s="101" t="s">
        <v>663</v>
      </c>
    </row>
    <row r="162" spans="1:80" ht="12" customHeight="1" x14ac:dyDescent="0.2">
      <c r="A162" s="34">
        <v>159</v>
      </c>
      <c r="B162" s="113"/>
      <c r="C162" s="65"/>
      <c r="D162" s="66"/>
      <c r="E162" s="82" t="str">
        <f t="shared" si="19"/>
        <v/>
      </c>
      <c r="F162" s="82"/>
      <c r="G162" s="4">
        <f t="shared" si="22"/>
        <v>0</v>
      </c>
      <c r="H162" s="34"/>
      <c r="I162" s="57">
        <f t="shared" si="21"/>
        <v>0</v>
      </c>
      <c r="J162" s="57">
        <f t="shared" si="23"/>
        <v>0</v>
      </c>
      <c r="K162" s="57">
        <f t="shared" si="20"/>
        <v>0</v>
      </c>
      <c r="CB162" s="101" t="s">
        <v>663</v>
      </c>
    </row>
    <row r="163" spans="1:80" ht="12" customHeight="1" x14ac:dyDescent="0.2">
      <c r="A163" s="34">
        <v>160</v>
      </c>
      <c r="B163" s="113"/>
      <c r="C163" s="65"/>
      <c r="D163" s="106"/>
      <c r="E163" s="82" t="str">
        <f t="shared" si="19"/>
        <v/>
      </c>
      <c r="F163" s="82"/>
      <c r="G163" s="4">
        <f t="shared" si="22"/>
        <v>0</v>
      </c>
      <c r="H163" s="34"/>
      <c r="I163" s="57">
        <f t="shared" si="21"/>
        <v>0</v>
      </c>
      <c r="J163" s="57">
        <f t="shared" si="23"/>
        <v>0</v>
      </c>
      <c r="K163" s="57">
        <f t="shared" si="20"/>
        <v>0</v>
      </c>
      <c r="CB163" s="101" t="s">
        <v>663</v>
      </c>
    </row>
    <row r="164" spans="1:80" ht="12" customHeight="1" x14ac:dyDescent="0.2">
      <c r="A164" s="34">
        <v>161</v>
      </c>
      <c r="B164" s="113"/>
      <c r="C164" s="65"/>
      <c r="D164" s="106"/>
      <c r="E164" s="82" t="str">
        <f t="shared" si="19"/>
        <v/>
      </c>
      <c r="F164" s="82"/>
      <c r="G164" s="4">
        <f t="shared" si="22"/>
        <v>0</v>
      </c>
      <c r="H164" s="34"/>
      <c r="I164" s="57">
        <f t="shared" si="21"/>
        <v>0</v>
      </c>
      <c r="J164" s="57">
        <f t="shared" si="23"/>
        <v>0</v>
      </c>
      <c r="K164" s="57">
        <f t="shared" si="20"/>
        <v>0</v>
      </c>
      <c r="CB164" s="101" t="s">
        <v>663</v>
      </c>
    </row>
    <row r="165" spans="1:80" ht="12" customHeight="1" x14ac:dyDescent="0.2">
      <c r="A165" s="34">
        <v>162</v>
      </c>
      <c r="B165" s="113"/>
      <c r="C165" s="65"/>
      <c r="D165" s="106"/>
      <c r="E165" s="82" t="str">
        <f t="shared" si="19"/>
        <v/>
      </c>
      <c r="F165" s="82"/>
      <c r="G165" s="4">
        <f t="shared" si="22"/>
        <v>0</v>
      </c>
      <c r="H165" s="34"/>
      <c r="I165" s="57">
        <f t="shared" si="21"/>
        <v>0</v>
      </c>
      <c r="J165" s="57">
        <f t="shared" si="23"/>
        <v>0</v>
      </c>
      <c r="K165" s="57">
        <f t="shared" si="20"/>
        <v>0</v>
      </c>
      <c r="CB165" s="101" t="s">
        <v>663</v>
      </c>
    </row>
    <row r="166" spans="1:80" ht="12" customHeight="1" x14ac:dyDescent="0.2">
      <c r="A166" s="34">
        <v>163</v>
      </c>
      <c r="B166" s="113"/>
      <c r="C166" s="65"/>
      <c r="D166" s="66"/>
      <c r="E166" s="82" t="str">
        <f t="shared" si="19"/>
        <v/>
      </c>
      <c r="F166" s="82"/>
      <c r="G166" s="4">
        <f t="shared" si="22"/>
        <v>0</v>
      </c>
      <c r="H166" s="34"/>
      <c r="I166" s="57">
        <f t="shared" si="21"/>
        <v>0</v>
      </c>
      <c r="J166" s="57">
        <f t="shared" si="23"/>
        <v>0</v>
      </c>
      <c r="K166" s="57">
        <f t="shared" si="20"/>
        <v>0</v>
      </c>
      <c r="CB166" s="101" t="s">
        <v>663</v>
      </c>
    </row>
    <row r="167" spans="1:80" ht="12" customHeight="1" x14ac:dyDescent="0.2">
      <c r="A167" s="34">
        <v>164</v>
      </c>
      <c r="B167" s="113"/>
      <c r="C167" s="65"/>
      <c r="D167" s="66"/>
      <c r="E167" s="82" t="str">
        <f t="shared" si="19"/>
        <v/>
      </c>
      <c r="F167" s="82"/>
      <c r="G167" s="4">
        <f t="shared" si="22"/>
        <v>0</v>
      </c>
      <c r="H167" s="34"/>
      <c r="I167" s="57">
        <f t="shared" si="21"/>
        <v>0</v>
      </c>
      <c r="J167" s="57">
        <f t="shared" si="23"/>
        <v>0</v>
      </c>
      <c r="K167" s="57">
        <f t="shared" si="20"/>
        <v>0</v>
      </c>
      <c r="CB167" s="101" t="s">
        <v>663</v>
      </c>
    </row>
    <row r="168" spans="1:80" ht="12" customHeight="1" x14ac:dyDescent="0.2">
      <c r="A168" s="34">
        <v>165</v>
      </c>
      <c r="B168" s="113"/>
      <c r="C168" s="65"/>
      <c r="D168" s="106"/>
      <c r="E168" s="82" t="str">
        <f t="shared" si="19"/>
        <v/>
      </c>
      <c r="F168" s="82"/>
      <c r="G168" s="4">
        <f t="shared" si="22"/>
        <v>0</v>
      </c>
      <c r="H168" s="34"/>
      <c r="I168" s="57">
        <f t="shared" si="21"/>
        <v>0</v>
      </c>
      <c r="J168" s="57">
        <f t="shared" si="23"/>
        <v>0</v>
      </c>
      <c r="K168" s="57">
        <f t="shared" si="20"/>
        <v>0</v>
      </c>
      <c r="CB168" s="101" t="s">
        <v>663</v>
      </c>
    </row>
    <row r="169" spans="1:80" ht="12" customHeight="1" x14ac:dyDescent="0.2">
      <c r="A169" s="34">
        <v>166</v>
      </c>
      <c r="B169" s="113"/>
      <c r="C169" s="65"/>
      <c r="D169" s="66"/>
      <c r="E169" s="82" t="str">
        <f t="shared" si="19"/>
        <v/>
      </c>
      <c r="F169" s="82"/>
      <c r="G169" s="4">
        <f t="shared" si="22"/>
        <v>0</v>
      </c>
      <c r="H169" s="34"/>
      <c r="I169" s="57">
        <f t="shared" si="21"/>
        <v>0</v>
      </c>
      <c r="J169" s="57">
        <f t="shared" si="23"/>
        <v>0</v>
      </c>
      <c r="K169" s="57">
        <f t="shared" si="20"/>
        <v>0</v>
      </c>
      <c r="CB169" s="101" t="s">
        <v>663</v>
      </c>
    </row>
    <row r="170" spans="1:80" ht="12" customHeight="1" x14ac:dyDescent="0.2">
      <c r="A170" s="34">
        <v>167</v>
      </c>
      <c r="B170" s="113"/>
      <c r="C170" s="65"/>
      <c r="D170" s="106"/>
      <c r="E170" s="82" t="str">
        <f t="shared" si="19"/>
        <v/>
      </c>
      <c r="F170" s="82"/>
      <c r="G170" s="4">
        <f t="shared" si="22"/>
        <v>0</v>
      </c>
      <c r="H170" s="34"/>
      <c r="I170" s="57">
        <f t="shared" si="21"/>
        <v>0</v>
      </c>
      <c r="J170" s="57">
        <f t="shared" si="23"/>
        <v>0</v>
      </c>
      <c r="K170" s="57">
        <f t="shared" si="20"/>
        <v>0</v>
      </c>
      <c r="CB170" s="101" t="s">
        <v>663</v>
      </c>
    </row>
    <row r="171" spans="1:80" ht="12" customHeight="1" x14ac:dyDescent="0.2">
      <c r="A171" s="34">
        <v>168</v>
      </c>
      <c r="B171" s="113"/>
      <c r="C171" s="65"/>
      <c r="D171" s="106"/>
      <c r="E171" s="82" t="str">
        <f t="shared" si="19"/>
        <v/>
      </c>
      <c r="F171" s="82"/>
      <c r="G171" s="4">
        <f t="shared" si="22"/>
        <v>0</v>
      </c>
      <c r="H171" s="34"/>
      <c r="I171" s="57">
        <f t="shared" si="21"/>
        <v>0</v>
      </c>
      <c r="J171" s="57">
        <f t="shared" si="23"/>
        <v>0</v>
      </c>
      <c r="K171" s="57">
        <f t="shared" si="20"/>
        <v>0</v>
      </c>
      <c r="CB171" s="101" t="s">
        <v>663</v>
      </c>
    </row>
    <row r="172" spans="1:80" ht="12" customHeight="1" x14ac:dyDescent="0.2">
      <c r="A172" s="34">
        <v>169</v>
      </c>
      <c r="B172" s="113"/>
      <c r="C172" s="65"/>
      <c r="D172" s="106"/>
      <c r="E172" s="82" t="str">
        <f t="shared" si="19"/>
        <v/>
      </c>
      <c r="F172" s="82"/>
      <c r="G172" s="4">
        <f t="shared" si="22"/>
        <v>0</v>
      </c>
      <c r="H172" s="34"/>
      <c r="I172" s="57">
        <f t="shared" si="21"/>
        <v>0</v>
      </c>
      <c r="J172" s="57">
        <f t="shared" si="23"/>
        <v>0</v>
      </c>
      <c r="K172" s="57">
        <f t="shared" si="20"/>
        <v>0</v>
      </c>
      <c r="CB172" s="101" t="s">
        <v>663</v>
      </c>
    </row>
    <row r="173" spans="1:80" ht="12" customHeight="1" x14ac:dyDescent="0.2">
      <c r="A173" s="34">
        <v>170</v>
      </c>
      <c r="B173" s="113"/>
      <c r="C173" s="65"/>
      <c r="D173" s="66"/>
      <c r="E173" s="82" t="str">
        <f t="shared" si="19"/>
        <v/>
      </c>
      <c r="F173" s="82"/>
      <c r="G173" s="4">
        <f t="shared" si="22"/>
        <v>0</v>
      </c>
      <c r="H173" s="34"/>
      <c r="I173" s="57">
        <f t="shared" si="21"/>
        <v>0</v>
      </c>
      <c r="J173" s="57">
        <f t="shared" si="23"/>
        <v>0</v>
      </c>
      <c r="K173" s="57">
        <f t="shared" si="20"/>
        <v>0</v>
      </c>
      <c r="CB173" s="101" t="s">
        <v>663</v>
      </c>
    </row>
    <row r="174" spans="1:80" ht="12" customHeight="1" x14ac:dyDescent="0.2">
      <c r="A174" s="34">
        <v>171</v>
      </c>
      <c r="B174" s="113"/>
      <c r="C174" s="65"/>
      <c r="D174" s="60"/>
      <c r="E174" s="82" t="str">
        <f t="shared" si="19"/>
        <v/>
      </c>
      <c r="F174" s="82"/>
      <c r="G174" s="4">
        <f t="shared" si="22"/>
        <v>0</v>
      </c>
      <c r="H174" s="34"/>
      <c r="I174" s="57">
        <f t="shared" si="21"/>
        <v>0</v>
      </c>
      <c r="J174" s="57">
        <f t="shared" si="23"/>
        <v>0</v>
      </c>
      <c r="K174" s="57">
        <f t="shared" si="20"/>
        <v>0</v>
      </c>
      <c r="CB174" s="101" t="s">
        <v>663</v>
      </c>
    </row>
    <row r="175" spans="1:80" ht="12" customHeight="1" x14ac:dyDescent="0.2">
      <c r="A175" s="34">
        <v>172</v>
      </c>
      <c r="B175" s="113"/>
      <c r="C175" s="65"/>
      <c r="D175" s="66"/>
      <c r="E175" s="82" t="str">
        <f t="shared" si="19"/>
        <v/>
      </c>
      <c r="F175" s="82"/>
      <c r="G175" s="4">
        <f t="shared" si="22"/>
        <v>0</v>
      </c>
      <c r="H175" s="34"/>
      <c r="I175" s="57">
        <f t="shared" si="21"/>
        <v>0</v>
      </c>
      <c r="J175" s="57">
        <f t="shared" si="23"/>
        <v>0</v>
      </c>
      <c r="K175" s="57">
        <f t="shared" si="20"/>
        <v>0</v>
      </c>
      <c r="CB175" s="101" t="s">
        <v>663</v>
      </c>
    </row>
    <row r="176" spans="1:80" ht="12" customHeight="1" x14ac:dyDescent="0.2">
      <c r="A176" s="34">
        <v>173</v>
      </c>
      <c r="B176" s="113"/>
      <c r="C176" s="65"/>
      <c r="D176" s="66"/>
      <c r="E176" s="82" t="str">
        <f t="shared" si="19"/>
        <v/>
      </c>
      <c r="F176" s="82"/>
      <c r="G176" s="4">
        <f t="shared" si="22"/>
        <v>0</v>
      </c>
      <c r="H176" s="34"/>
      <c r="I176" s="57">
        <f t="shared" si="21"/>
        <v>0</v>
      </c>
      <c r="J176" s="57">
        <f t="shared" si="23"/>
        <v>0</v>
      </c>
      <c r="K176" s="57">
        <f t="shared" si="20"/>
        <v>0</v>
      </c>
      <c r="CB176" s="101" t="s">
        <v>663</v>
      </c>
    </row>
    <row r="177" spans="1:80" ht="12" customHeight="1" x14ac:dyDescent="0.2">
      <c r="A177" s="34">
        <v>174</v>
      </c>
      <c r="B177" s="113"/>
      <c r="C177" s="65"/>
      <c r="D177" s="83"/>
      <c r="E177" s="82" t="str">
        <f t="shared" si="19"/>
        <v/>
      </c>
      <c r="F177" s="82"/>
      <c r="G177" s="4">
        <f t="shared" si="22"/>
        <v>0</v>
      </c>
      <c r="H177" s="34"/>
      <c r="I177" s="57">
        <f t="shared" si="21"/>
        <v>0</v>
      </c>
      <c r="J177" s="57">
        <f t="shared" si="23"/>
        <v>0</v>
      </c>
      <c r="K177" s="57">
        <f t="shared" si="20"/>
        <v>0</v>
      </c>
      <c r="CB177" s="101" t="s">
        <v>663</v>
      </c>
    </row>
    <row r="178" spans="1:80" ht="12" customHeight="1" x14ac:dyDescent="0.2">
      <c r="A178" s="34">
        <v>175</v>
      </c>
      <c r="B178" s="113"/>
      <c r="C178" s="65"/>
      <c r="D178" s="106"/>
      <c r="E178" s="82" t="str">
        <f t="shared" si="19"/>
        <v/>
      </c>
      <c r="F178" s="82"/>
      <c r="G178" s="4">
        <f t="shared" si="22"/>
        <v>0</v>
      </c>
      <c r="H178" s="34"/>
      <c r="I178" s="57">
        <f t="shared" si="21"/>
        <v>0</v>
      </c>
      <c r="J178" s="57">
        <f t="shared" si="23"/>
        <v>0</v>
      </c>
      <c r="K178" s="57">
        <f t="shared" si="20"/>
        <v>0</v>
      </c>
      <c r="CB178" s="101" t="s">
        <v>663</v>
      </c>
    </row>
    <row r="179" spans="1:80" ht="12" customHeight="1" x14ac:dyDescent="0.2">
      <c r="A179" s="34">
        <v>176</v>
      </c>
      <c r="B179" s="113"/>
      <c r="C179" s="65"/>
      <c r="D179" s="66"/>
      <c r="E179" s="82" t="str">
        <f t="shared" si="19"/>
        <v/>
      </c>
      <c r="F179" s="82"/>
      <c r="G179" s="4">
        <f t="shared" si="22"/>
        <v>0</v>
      </c>
      <c r="H179" s="34"/>
      <c r="I179" s="57">
        <f t="shared" si="21"/>
        <v>0</v>
      </c>
      <c r="J179" s="57">
        <f t="shared" si="23"/>
        <v>0</v>
      </c>
      <c r="K179" s="57">
        <f t="shared" si="20"/>
        <v>0</v>
      </c>
      <c r="CB179" s="101" t="s">
        <v>663</v>
      </c>
    </row>
    <row r="180" spans="1:80" ht="12" customHeight="1" x14ac:dyDescent="0.2">
      <c r="A180" s="34">
        <v>177</v>
      </c>
      <c r="B180" s="113"/>
      <c r="C180" s="65"/>
      <c r="D180" s="66"/>
      <c r="E180" s="82" t="str">
        <f t="shared" si="19"/>
        <v/>
      </c>
      <c r="F180" s="82"/>
      <c r="G180" s="4">
        <f t="shared" si="22"/>
        <v>0</v>
      </c>
      <c r="H180" s="34"/>
      <c r="I180" s="57">
        <f t="shared" si="21"/>
        <v>0</v>
      </c>
      <c r="J180" s="57">
        <f t="shared" si="23"/>
        <v>0</v>
      </c>
      <c r="K180" s="57">
        <f t="shared" si="20"/>
        <v>0</v>
      </c>
      <c r="CB180" s="101" t="s">
        <v>663</v>
      </c>
    </row>
    <row r="181" spans="1:80" ht="12" customHeight="1" x14ac:dyDescent="0.2">
      <c r="A181" s="34">
        <v>178</v>
      </c>
      <c r="B181" s="113"/>
      <c r="C181" s="65"/>
      <c r="D181" s="66"/>
      <c r="E181" s="82" t="str">
        <f t="shared" si="19"/>
        <v/>
      </c>
      <c r="F181" s="82"/>
      <c r="G181" s="4">
        <f t="shared" si="22"/>
        <v>0</v>
      </c>
      <c r="H181" s="34"/>
      <c r="I181" s="57">
        <f t="shared" si="21"/>
        <v>0</v>
      </c>
      <c r="J181" s="57">
        <f t="shared" si="23"/>
        <v>0</v>
      </c>
      <c r="K181" s="57">
        <f t="shared" si="20"/>
        <v>0</v>
      </c>
      <c r="CB181" s="101" t="s">
        <v>663</v>
      </c>
    </row>
    <row r="182" spans="1:80" ht="12" customHeight="1" x14ac:dyDescent="0.2">
      <c r="A182" s="34">
        <v>179</v>
      </c>
      <c r="B182" s="113"/>
      <c r="C182" s="65"/>
      <c r="D182" s="66"/>
      <c r="E182" s="82" t="str">
        <f t="shared" si="19"/>
        <v/>
      </c>
      <c r="F182" s="82"/>
      <c r="G182" s="4">
        <f t="shared" si="22"/>
        <v>0</v>
      </c>
      <c r="H182" s="34"/>
      <c r="I182" s="57">
        <f t="shared" si="21"/>
        <v>0</v>
      </c>
      <c r="J182" s="57">
        <f t="shared" si="23"/>
        <v>0</v>
      </c>
      <c r="K182" s="57">
        <f t="shared" si="20"/>
        <v>0</v>
      </c>
      <c r="CB182" s="101" t="s">
        <v>663</v>
      </c>
    </row>
    <row r="183" spans="1:80" ht="12" customHeight="1" x14ac:dyDescent="0.2">
      <c r="A183" s="34">
        <v>180</v>
      </c>
      <c r="B183" s="113"/>
      <c r="C183" s="65"/>
      <c r="D183" s="106"/>
      <c r="E183" s="82" t="str">
        <f t="shared" si="19"/>
        <v/>
      </c>
      <c r="F183" s="82"/>
      <c r="G183" s="4">
        <f t="shared" si="22"/>
        <v>0</v>
      </c>
      <c r="H183" s="34"/>
      <c r="I183" s="57">
        <f t="shared" si="21"/>
        <v>0</v>
      </c>
      <c r="J183" s="57">
        <f t="shared" si="23"/>
        <v>0</v>
      </c>
      <c r="K183" s="57">
        <f t="shared" si="20"/>
        <v>0</v>
      </c>
      <c r="CB183" s="101" t="s">
        <v>663</v>
      </c>
    </row>
    <row r="184" spans="1:80" ht="12" customHeight="1" x14ac:dyDescent="0.2">
      <c r="A184" s="34">
        <v>181</v>
      </c>
      <c r="B184" s="113"/>
      <c r="C184" s="65"/>
      <c r="D184" s="106"/>
      <c r="E184" s="82" t="str">
        <f t="shared" si="19"/>
        <v/>
      </c>
      <c r="F184" s="82"/>
      <c r="G184" s="4">
        <f t="shared" si="22"/>
        <v>0</v>
      </c>
      <c r="H184" s="34"/>
      <c r="I184" s="57">
        <f t="shared" si="21"/>
        <v>0</v>
      </c>
      <c r="J184" s="57">
        <f t="shared" si="23"/>
        <v>0</v>
      </c>
      <c r="K184" s="57">
        <f t="shared" si="20"/>
        <v>0</v>
      </c>
      <c r="CB184" s="101" t="s">
        <v>663</v>
      </c>
    </row>
    <row r="185" spans="1:80" ht="12" customHeight="1" x14ac:dyDescent="0.2">
      <c r="A185" s="34">
        <v>182</v>
      </c>
      <c r="B185" s="113"/>
      <c r="C185" s="65"/>
      <c r="D185" s="106"/>
      <c r="E185" s="82" t="str">
        <f t="shared" si="19"/>
        <v/>
      </c>
      <c r="F185" s="82"/>
      <c r="G185" s="4">
        <f t="shared" si="22"/>
        <v>0</v>
      </c>
      <c r="H185" s="34"/>
      <c r="I185" s="57">
        <f t="shared" si="21"/>
        <v>0</v>
      </c>
      <c r="J185" s="57">
        <f t="shared" si="23"/>
        <v>0</v>
      </c>
      <c r="K185" s="57">
        <f t="shared" si="20"/>
        <v>0</v>
      </c>
      <c r="CB185" s="101" t="s">
        <v>663</v>
      </c>
    </row>
    <row r="186" spans="1:80" ht="12" customHeight="1" x14ac:dyDescent="0.2">
      <c r="A186" s="34">
        <v>183</v>
      </c>
      <c r="B186" s="113"/>
      <c r="C186" s="65"/>
      <c r="D186" s="66"/>
      <c r="E186" s="82" t="str">
        <f t="shared" si="19"/>
        <v/>
      </c>
      <c r="F186" s="82"/>
      <c r="G186" s="4">
        <f t="shared" si="22"/>
        <v>0</v>
      </c>
      <c r="H186" s="34"/>
      <c r="I186" s="57">
        <f t="shared" si="21"/>
        <v>0</v>
      </c>
      <c r="J186" s="57">
        <f t="shared" si="23"/>
        <v>0</v>
      </c>
      <c r="K186" s="57">
        <f t="shared" si="20"/>
        <v>0</v>
      </c>
      <c r="CB186" s="101" t="s">
        <v>663</v>
      </c>
    </row>
    <row r="187" spans="1:80" ht="12" customHeight="1" x14ac:dyDescent="0.2">
      <c r="A187" s="34">
        <v>184</v>
      </c>
      <c r="B187" s="113"/>
      <c r="C187" s="65"/>
      <c r="D187" s="106"/>
      <c r="E187" s="82" t="str">
        <f t="shared" si="19"/>
        <v/>
      </c>
      <c r="F187" s="82"/>
      <c r="G187" s="4">
        <f t="shared" si="22"/>
        <v>0</v>
      </c>
      <c r="H187" s="34"/>
      <c r="I187" s="57">
        <f t="shared" ref="I187:I218" si="24">(((((((((((((((M187+Q187)+U187)+Y187)+AC187)+AG187)+AK187)+AO187)+AS187)+AW187)+BA187)+BE187)+BI187)+BM187)+BQ187)+BU187)+BY187</f>
        <v>0</v>
      </c>
      <c r="J187" s="57">
        <f t="shared" si="23"/>
        <v>0</v>
      </c>
      <c r="K187" s="57">
        <f t="shared" si="20"/>
        <v>0</v>
      </c>
      <c r="CB187" s="101" t="s">
        <v>663</v>
      </c>
    </row>
    <row r="188" spans="1:80" ht="12" customHeight="1" x14ac:dyDescent="0.2">
      <c r="A188" s="34">
        <v>185</v>
      </c>
      <c r="B188" s="113"/>
      <c r="C188" s="65"/>
      <c r="D188" s="106"/>
      <c r="E188" s="82" t="str">
        <f t="shared" si="19"/>
        <v/>
      </c>
      <c r="F188" s="82"/>
      <c r="G188" s="4">
        <f t="shared" ref="G188:G219" si="25">(I188-J188)*3</f>
        <v>0</v>
      </c>
      <c r="H188" s="34"/>
      <c r="I188" s="57">
        <f t="shared" si="24"/>
        <v>0</v>
      </c>
      <c r="J188" s="57">
        <f t="shared" ref="J188:J218" si="26">(((((((((((((((N188+R188)+V188)+Z188)+AD188)+AH188)+AL188)+AP188)+AT188)+AX188)+BB188)+BF188)+BJ188)+BN188)+BR188)+BV188)+BZ188</f>
        <v>0</v>
      </c>
      <c r="K188" s="57">
        <f t="shared" si="20"/>
        <v>0</v>
      </c>
      <c r="CB188" s="101" t="s">
        <v>663</v>
      </c>
    </row>
    <row r="189" spans="1:80" ht="12" customHeight="1" x14ac:dyDescent="0.2">
      <c r="A189" s="34">
        <v>186</v>
      </c>
      <c r="B189" s="113"/>
      <c r="C189" s="65"/>
      <c r="D189" s="66"/>
      <c r="E189" s="82" t="str">
        <f t="shared" si="19"/>
        <v/>
      </c>
      <c r="F189" s="82"/>
      <c r="G189" s="4">
        <f t="shared" si="25"/>
        <v>0</v>
      </c>
      <c r="H189" s="34"/>
      <c r="I189" s="57">
        <f t="shared" si="24"/>
        <v>0</v>
      </c>
      <c r="J189" s="57">
        <f t="shared" si="26"/>
        <v>0</v>
      </c>
      <c r="K189" s="57">
        <f t="shared" si="20"/>
        <v>0</v>
      </c>
      <c r="CB189" s="101" t="s">
        <v>663</v>
      </c>
    </row>
    <row r="190" spans="1:80" ht="12" customHeight="1" x14ac:dyDescent="0.2">
      <c r="A190" s="34">
        <v>187</v>
      </c>
      <c r="B190" s="113"/>
      <c r="C190" s="65"/>
      <c r="D190" s="106"/>
      <c r="E190" s="82" t="str">
        <f t="shared" si="19"/>
        <v/>
      </c>
      <c r="F190" s="82"/>
      <c r="G190" s="4">
        <f t="shared" si="25"/>
        <v>0</v>
      </c>
      <c r="H190" s="34"/>
      <c r="I190" s="57">
        <f t="shared" si="24"/>
        <v>0</v>
      </c>
      <c r="J190" s="57">
        <f t="shared" si="26"/>
        <v>0</v>
      </c>
      <c r="K190" s="57">
        <f t="shared" si="20"/>
        <v>0</v>
      </c>
      <c r="CB190" s="101" t="s">
        <v>663</v>
      </c>
    </row>
    <row r="191" spans="1:80" ht="12" customHeight="1" x14ac:dyDescent="0.2">
      <c r="A191" s="34">
        <v>188</v>
      </c>
      <c r="B191" s="113"/>
      <c r="C191" s="65"/>
      <c r="D191" s="66"/>
      <c r="E191" s="82" t="str">
        <f t="shared" si="19"/>
        <v/>
      </c>
      <c r="F191" s="82"/>
      <c r="G191" s="4">
        <f t="shared" si="25"/>
        <v>0</v>
      </c>
      <c r="H191" s="34"/>
      <c r="I191" s="57">
        <f t="shared" si="24"/>
        <v>0</v>
      </c>
      <c r="J191" s="57">
        <f t="shared" si="26"/>
        <v>0</v>
      </c>
      <c r="K191" s="57">
        <f t="shared" si="20"/>
        <v>0</v>
      </c>
      <c r="CB191" s="101" t="s">
        <v>663</v>
      </c>
    </row>
    <row r="192" spans="1:80" ht="12" customHeight="1" x14ac:dyDescent="0.2">
      <c r="A192" s="34">
        <v>189</v>
      </c>
      <c r="B192" s="113"/>
      <c r="C192" s="65"/>
      <c r="D192" s="66"/>
      <c r="E192" s="82" t="str">
        <f t="shared" si="19"/>
        <v/>
      </c>
      <c r="F192" s="82"/>
      <c r="G192" s="4">
        <f t="shared" si="25"/>
        <v>0</v>
      </c>
      <c r="H192" s="34"/>
      <c r="I192" s="57">
        <f t="shared" si="24"/>
        <v>0</v>
      </c>
      <c r="J192" s="57">
        <f t="shared" si="26"/>
        <v>0</v>
      </c>
      <c r="K192" s="57">
        <f t="shared" si="20"/>
        <v>0</v>
      </c>
      <c r="CB192" s="101" t="s">
        <v>663</v>
      </c>
    </row>
    <row r="193" spans="1:80" ht="12" customHeight="1" x14ac:dyDescent="0.2">
      <c r="A193" s="34">
        <v>190</v>
      </c>
      <c r="B193" s="113"/>
      <c r="C193" s="65"/>
      <c r="D193" s="66"/>
      <c r="E193" s="82" t="str">
        <f t="shared" si="19"/>
        <v/>
      </c>
      <c r="F193" s="82"/>
      <c r="G193" s="4">
        <f t="shared" si="25"/>
        <v>0</v>
      </c>
      <c r="H193" s="34"/>
      <c r="I193" s="57">
        <f t="shared" si="24"/>
        <v>0</v>
      </c>
      <c r="J193" s="57">
        <f t="shared" si="26"/>
        <v>0</v>
      </c>
      <c r="K193" s="57">
        <f t="shared" si="20"/>
        <v>0</v>
      </c>
      <c r="CB193" s="101" t="s">
        <v>663</v>
      </c>
    </row>
    <row r="194" spans="1:80" ht="12" customHeight="1" x14ac:dyDescent="0.2">
      <c r="A194" s="34">
        <v>191</v>
      </c>
      <c r="B194" s="113"/>
      <c r="C194" s="65"/>
      <c r="D194" s="106"/>
      <c r="E194" s="82" t="str">
        <f t="shared" si="19"/>
        <v/>
      </c>
      <c r="F194" s="82"/>
      <c r="G194" s="4">
        <f t="shared" si="25"/>
        <v>0</v>
      </c>
      <c r="H194" s="34"/>
      <c r="I194" s="57">
        <f t="shared" si="24"/>
        <v>0</v>
      </c>
      <c r="J194" s="57">
        <f t="shared" si="26"/>
        <v>0</v>
      </c>
      <c r="K194" s="57">
        <f t="shared" si="20"/>
        <v>0</v>
      </c>
      <c r="CB194" s="101" t="s">
        <v>663</v>
      </c>
    </row>
    <row r="195" spans="1:80" ht="12" customHeight="1" x14ac:dyDescent="0.2">
      <c r="A195" s="34">
        <v>192</v>
      </c>
      <c r="B195" s="113"/>
      <c r="C195" s="65"/>
      <c r="D195" s="66"/>
      <c r="E195" s="82" t="str">
        <f t="shared" si="19"/>
        <v/>
      </c>
      <c r="F195" s="82"/>
      <c r="G195" s="4">
        <f t="shared" si="25"/>
        <v>0</v>
      </c>
      <c r="H195" s="34"/>
      <c r="I195" s="57">
        <f t="shared" si="24"/>
        <v>0</v>
      </c>
      <c r="J195" s="57">
        <f t="shared" si="26"/>
        <v>0</v>
      </c>
      <c r="K195" s="57">
        <f t="shared" si="20"/>
        <v>0</v>
      </c>
      <c r="CB195" s="101" t="s">
        <v>663</v>
      </c>
    </row>
    <row r="196" spans="1:80" ht="12" customHeight="1" x14ac:dyDescent="0.2">
      <c r="A196" s="34">
        <v>193</v>
      </c>
      <c r="B196" s="113"/>
      <c r="C196" s="65"/>
      <c r="D196" s="66"/>
      <c r="E196" s="82" t="str">
        <f t="shared" ref="E196:E238" si="27">IF((F196&gt;0),((F196+G196)+H196),"")</f>
        <v/>
      </c>
      <c r="F196" s="82"/>
      <c r="G196" s="4">
        <f t="shared" si="25"/>
        <v>0</v>
      </c>
      <c r="H196" s="34"/>
      <c r="I196" s="57">
        <f t="shared" si="24"/>
        <v>0</v>
      </c>
      <c r="J196" s="57">
        <f t="shared" si="26"/>
        <v>0</v>
      </c>
      <c r="K196" s="57">
        <f t="shared" ref="K196:K221" si="28">MAX(O196,S196,W196,AA196,AE196,AI196,AM196,AQ196,AU196,AY196,BC196,BG196,BK196,BO196,BS196,BW196,CA196)</f>
        <v>0</v>
      </c>
      <c r="CB196" s="101" t="s">
        <v>663</v>
      </c>
    </row>
    <row r="197" spans="1:80" ht="12" customHeight="1" x14ac:dyDescent="0.2">
      <c r="A197" s="34">
        <v>194</v>
      </c>
      <c r="B197" s="113"/>
      <c r="C197" s="65"/>
      <c r="D197" s="106"/>
      <c r="E197" s="82" t="str">
        <f t="shared" si="27"/>
        <v/>
      </c>
      <c r="F197" s="82"/>
      <c r="G197" s="4">
        <f t="shared" si="25"/>
        <v>0</v>
      </c>
      <c r="H197" s="34"/>
      <c r="I197" s="57">
        <f t="shared" si="24"/>
        <v>0</v>
      </c>
      <c r="J197" s="57">
        <f t="shared" si="26"/>
        <v>0</v>
      </c>
      <c r="K197" s="57">
        <f t="shared" si="28"/>
        <v>0</v>
      </c>
      <c r="CB197" s="101" t="s">
        <v>663</v>
      </c>
    </row>
    <row r="198" spans="1:80" ht="12" customHeight="1" x14ac:dyDescent="0.2">
      <c r="A198" s="34">
        <v>195</v>
      </c>
      <c r="B198" s="113"/>
      <c r="C198" s="65"/>
      <c r="D198" s="66"/>
      <c r="E198" s="82" t="str">
        <f t="shared" si="27"/>
        <v/>
      </c>
      <c r="F198" s="82"/>
      <c r="G198" s="4">
        <f t="shared" si="25"/>
        <v>0</v>
      </c>
      <c r="H198" s="34"/>
      <c r="I198" s="57">
        <f t="shared" si="24"/>
        <v>0</v>
      </c>
      <c r="J198" s="57">
        <f t="shared" si="26"/>
        <v>0</v>
      </c>
      <c r="K198" s="57">
        <f t="shared" si="28"/>
        <v>0</v>
      </c>
      <c r="CB198" s="101" t="s">
        <v>663</v>
      </c>
    </row>
    <row r="199" spans="1:80" ht="12" customHeight="1" x14ac:dyDescent="0.2">
      <c r="A199" s="34">
        <v>196</v>
      </c>
      <c r="B199" s="113"/>
      <c r="C199" s="65"/>
      <c r="D199" s="106"/>
      <c r="E199" s="82" t="str">
        <f t="shared" si="27"/>
        <v/>
      </c>
      <c r="F199" s="82"/>
      <c r="G199" s="4">
        <f t="shared" si="25"/>
        <v>0</v>
      </c>
      <c r="H199" s="34"/>
      <c r="I199" s="57">
        <f t="shared" si="24"/>
        <v>0</v>
      </c>
      <c r="J199" s="57">
        <f t="shared" si="26"/>
        <v>0</v>
      </c>
      <c r="K199" s="57">
        <f t="shared" si="28"/>
        <v>0</v>
      </c>
      <c r="CB199" s="101" t="s">
        <v>663</v>
      </c>
    </row>
    <row r="200" spans="1:80" ht="12" customHeight="1" x14ac:dyDescent="0.2">
      <c r="A200" s="34">
        <v>197</v>
      </c>
      <c r="B200" s="113"/>
      <c r="C200" s="65"/>
      <c r="D200" s="66"/>
      <c r="E200" s="82" t="str">
        <f t="shared" si="27"/>
        <v/>
      </c>
      <c r="F200" s="82"/>
      <c r="G200" s="4">
        <f t="shared" si="25"/>
        <v>0</v>
      </c>
      <c r="H200" s="34"/>
      <c r="I200" s="57">
        <f t="shared" si="24"/>
        <v>0</v>
      </c>
      <c r="J200" s="57">
        <f t="shared" si="26"/>
        <v>0</v>
      </c>
      <c r="K200" s="57">
        <f t="shared" si="28"/>
        <v>0</v>
      </c>
      <c r="CB200" s="101" t="s">
        <v>663</v>
      </c>
    </row>
    <row r="201" spans="1:80" ht="12" customHeight="1" x14ac:dyDescent="0.2">
      <c r="A201" s="34">
        <v>198</v>
      </c>
      <c r="B201" s="113"/>
      <c r="C201" s="65"/>
      <c r="D201" s="66"/>
      <c r="E201" s="82" t="str">
        <f t="shared" si="27"/>
        <v/>
      </c>
      <c r="F201" s="82"/>
      <c r="G201" s="4">
        <f t="shared" si="25"/>
        <v>0</v>
      </c>
      <c r="H201" s="34"/>
      <c r="I201" s="57">
        <f t="shared" si="24"/>
        <v>0</v>
      </c>
      <c r="J201" s="57">
        <f t="shared" si="26"/>
        <v>0</v>
      </c>
      <c r="K201" s="57">
        <f t="shared" si="28"/>
        <v>0</v>
      </c>
      <c r="CB201" s="101" t="s">
        <v>663</v>
      </c>
    </row>
    <row r="202" spans="1:80" ht="12" customHeight="1" x14ac:dyDescent="0.2">
      <c r="A202" s="34">
        <v>199</v>
      </c>
      <c r="B202" s="113"/>
      <c r="C202" s="65"/>
      <c r="D202" s="66"/>
      <c r="E202" s="82" t="str">
        <f t="shared" si="27"/>
        <v/>
      </c>
      <c r="F202" s="82"/>
      <c r="G202" s="4">
        <f t="shared" si="25"/>
        <v>0</v>
      </c>
      <c r="H202" s="34"/>
      <c r="I202" s="57">
        <f t="shared" si="24"/>
        <v>0</v>
      </c>
      <c r="J202" s="57">
        <f t="shared" si="26"/>
        <v>0</v>
      </c>
      <c r="K202" s="57">
        <f t="shared" si="28"/>
        <v>0</v>
      </c>
      <c r="CB202" s="101" t="s">
        <v>663</v>
      </c>
    </row>
    <row r="203" spans="1:80" ht="12" customHeight="1" x14ac:dyDescent="0.2">
      <c r="A203" s="34">
        <v>200</v>
      </c>
      <c r="B203" s="113"/>
      <c r="C203" s="65"/>
      <c r="D203" s="106"/>
      <c r="E203" s="82" t="str">
        <f t="shared" si="27"/>
        <v/>
      </c>
      <c r="F203" s="82"/>
      <c r="G203" s="4">
        <f t="shared" si="25"/>
        <v>0</v>
      </c>
      <c r="H203" s="34"/>
      <c r="I203" s="57">
        <f t="shared" si="24"/>
        <v>0</v>
      </c>
      <c r="J203" s="57">
        <f t="shared" si="26"/>
        <v>0</v>
      </c>
      <c r="K203" s="57">
        <f t="shared" si="28"/>
        <v>0</v>
      </c>
      <c r="CB203" s="101" t="s">
        <v>663</v>
      </c>
    </row>
    <row r="204" spans="1:80" ht="12" customHeight="1" x14ac:dyDescent="0.2">
      <c r="A204" s="34">
        <v>201</v>
      </c>
      <c r="B204" s="113"/>
      <c r="C204" s="65"/>
      <c r="D204" s="66"/>
      <c r="E204" s="82" t="str">
        <f t="shared" si="27"/>
        <v/>
      </c>
      <c r="F204" s="82"/>
      <c r="G204" s="4">
        <f t="shared" si="25"/>
        <v>0</v>
      </c>
      <c r="H204" s="34"/>
      <c r="I204" s="57">
        <f t="shared" si="24"/>
        <v>0</v>
      </c>
      <c r="J204" s="57">
        <f t="shared" si="26"/>
        <v>0</v>
      </c>
      <c r="K204" s="57">
        <f t="shared" si="28"/>
        <v>0</v>
      </c>
      <c r="CB204" s="101" t="s">
        <v>663</v>
      </c>
    </row>
    <row r="205" spans="1:80" ht="12" customHeight="1" x14ac:dyDescent="0.2">
      <c r="A205" s="34">
        <v>202</v>
      </c>
      <c r="B205" s="113"/>
      <c r="C205" s="65"/>
      <c r="D205" s="106"/>
      <c r="E205" s="82" t="str">
        <f t="shared" si="27"/>
        <v/>
      </c>
      <c r="F205" s="82"/>
      <c r="G205" s="4">
        <f t="shared" si="25"/>
        <v>0</v>
      </c>
      <c r="H205" s="34"/>
      <c r="I205" s="57">
        <f t="shared" si="24"/>
        <v>0</v>
      </c>
      <c r="J205" s="57">
        <f t="shared" si="26"/>
        <v>0</v>
      </c>
      <c r="K205" s="57">
        <f t="shared" si="28"/>
        <v>0</v>
      </c>
      <c r="CB205" s="101" t="s">
        <v>663</v>
      </c>
    </row>
    <row r="206" spans="1:80" ht="12" customHeight="1" x14ac:dyDescent="0.2">
      <c r="A206" s="34">
        <v>203</v>
      </c>
      <c r="B206" s="113"/>
      <c r="C206" s="65"/>
      <c r="D206" s="106"/>
      <c r="E206" s="82" t="str">
        <f t="shared" si="27"/>
        <v/>
      </c>
      <c r="F206" s="82"/>
      <c r="G206" s="4">
        <f t="shared" si="25"/>
        <v>0</v>
      </c>
      <c r="H206" s="34"/>
      <c r="I206" s="57">
        <f t="shared" si="24"/>
        <v>0</v>
      </c>
      <c r="J206" s="57">
        <f t="shared" si="26"/>
        <v>0</v>
      </c>
      <c r="K206" s="57">
        <f t="shared" si="28"/>
        <v>0</v>
      </c>
      <c r="CB206" s="101" t="s">
        <v>663</v>
      </c>
    </row>
    <row r="207" spans="1:80" ht="12" customHeight="1" x14ac:dyDescent="0.2">
      <c r="A207" s="34">
        <v>204</v>
      </c>
      <c r="B207" s="113"/>
      <c r="C207" s="65"/>
      <c r="D207" s="66"/>
      <c r="E207" s="82" t="str">
        <f t="shared" si="27"/>
        <v/>
      </c>
      <c r="F207" s="82"/>
      <c r="G207" s="4">
        <f t="shared" si="25"/>
        <v>0</v>
      </c>
      <c r="H207" s="34"/>
      <c r="I207" s="57">
        <f t="shared" si="24"/>
        <v>0</v>
      </c>
      <c r="J207" s="57">
        <f t="shared" si="26"/>
        <v>0</v>
      </c>
      <c r="K207" s="57">
        <f t="shared" si="28"/>
        <v>0</v>
      </c>
      <c r="CB207" s="101" t="s">
        <v>663</v>
      </c>
    </row>
    <row r="208" spans="1:80" ht="12" customHeight="1" x14ac:dyDescent="0.2">
      <c r="A208" s="34">
        <v>205</v>
      </c>
      <c r="B208" s="113"/>
      <c r="C208" s="65"/>
      <c r="D208" s="106"/>
      <c r="E208" s="82" t="str">
        <f t="shared" si="27"/>
        <v/>
      </c>
      <c r="F208" s="82"/>
      <c r="G208" s="4">
        <f t="shared" si="25"/>
        <v>0</v>
      </c>
      <c r="H208" s="34"/>
      <c r="I208" s="57">
        <f t="shared" si="24"/>
        <v>0</v>
      </c>
      <c r="J208" s="57">
        <f t="shared" si="26"/>
        <v>0</v>
      </c>
      <c r="K208" s="57">
        <f t="shared" si="28"/>
        <v>0</v>
      </c>
      <c r="CB208" s="101" t="s">
        <v>663</v>
      </c>
    </row>
    <row r="209" spans="1:80" ht="12" customHeight="1" x14ac:dyDescent="0.2">
      <c r="A209" s="34">
        <v>206</v>
      </c>
      <c r="B209" s="113"/>
      <c r="C209" s="65"/>
      <c r="D209" s="106"/>
      <c r="E209" s="82" t="str">
        <f t="shared" si="27"/>
        <v/>
      </c>
      <c r="F209" s="82"/>
      <c r="G209" s="4">
        <f t="shared" si="25"/>
        <v>0</v>
      </c>
      <c r="H209" s="34"/>
      <c r="I209" s="57">
        <f t="shared" si="24"/>
        <v>0</v>
      </c>
      <c r="J209" s="57">
        <f t="shared" si="26"/>
        <v>0</v>
      </c>
      <c r="K209" s="57">
        <f t="shared" si="28"/>
        <v>0</v>
      </c>
      <c r="CB209" s="101" t="s">
        <v>663</v>
      </c>
    </row>
    <row r="210" spans="1:80" ht="12" customHeight="1" x14ac:dyDescent="0.2">
      <c r="A210" s="34">
        <v>207</v>
      </c>
      <c r="B210" s="113"/>
      <c r="C210" s="65"/>
      <c r="D210" s="66"/>
      <c r="E210" s="82" t="str">
        <f t="shared" si="27"/>
        <v/>
      </c>
      <c r="F210" s="82"/>
      <c r="G210" s="4">
        <f t="shared" si="25"/>
        <v>0</v>
      </c>
      <c r="H210" s="34"/>
      <c r="I210" s="57">
        <f t="shared" si="24"/>
        <v>0</v>
      </c>
      <c r="J210" s="57">
        <f t="shared" si="26"/>
        <v>0</v>
      </c>
      <c r="K210" s="57">
        <f t="shared" si="28"/>
        <v>0</v>
      </c>
      <c r="CB210" s="101" t="s">
        <v>663</v>
      </c>
    </row>
    <row r="211" spans="1:80" ht="12" customHeight="1" x14ac:dyDescent="0.2">
      <c r="A211" s="34">
        <v>208</v>
      </c>
      <c r="B211" s="113"/>
      <c r="C211" s="65"/>
      <c r="D211" s="66"/>
      <c r="E211" s="82" t="str">
        <f t="shared" si="27"/>
        <v/>
      </c>
      <c r="F211" s="82"/>
      <c r="G211" s="4">
        <f t="shared" si="25"/>
        <v>0</v>
      </c>
      <c r="H211" s="34"/>
      <c r="I211" s="57">
        <f t="shared" si="24"/>
        <v>0</v>
      </c>
      <c r="J211" s="57">
        <f t="shared" si="26"/>
        <v>0</v>
      </c>
      <c r="K211" s="57">
        <f t="shared" si="28"/>
        <v>0</v>
      </c>
      <c r="CB211" s="101" t="s">
        <v>663</v>
      </c>
    </row>
    <row r="212" spans="1:80" ht="12" customHeight="1" x14ac:dyDescent="0.2">
      <c r="A212" s="34">
        <v>209</v>
      </c>
      <c r="B212" s="113"/>
      <c r="C212" s="65"/>
      <c r="D212" s="66"/>
      <c r="E212" s="82" t="str">
        <f t="shared" si="27"/>
        <v/>
      </c>
      <c r="F212" s="82"/>
      <c r="G212" s="4">
        <f t="shared" si="25"/>
        <v>0</v>
      </c>
      <c r="H212" s="34"/>
      <c r="I212" s="57">
        <f t="shared" si="24"/>
        <v>0</v>
      </c>
      <c r="J212" s="57">
        <f t="shared" si="26"/>
        <v>0</v>
      </c>
      <c r="K212" s="57">
        <f t="shared" si="28"/>
        <v>0</v>
      </c>
      <c r="CB212" s="101" t="s">
        <v>663</v>
      </c>
    </row>
    <row r="213" spans="1:80" ht="12" customHeight="1" x14ac:dyDescent="0.2">
      <c r="A213" s="34">
        <v>210</v>
      </c>
      <c r="B213" s="113"/>
      <c r="C213" s="65"/>
      <c r="D213" s="106"/>
      <c r="E213" s="82" t="str">
        <f t="shared" si="27"/>
        <v/>
      </c>
      <c r="F213" s="82"/>
      <c r="G213" s="4">
        <f t="shared" si="25"/>
        <v>0</v>
      </c>
      <c r="H213" s="34"/>
      <c r="I213" s="57">
        <f t="shared" si="24"/>
        <v>0</v>
      </c>
      <c r="J213" s="57">
        <f t="shared" si="26"/>
        <v>0</v>
      </c>
      <c r="K213" s="57">
        <f t="shared" si="28"/>
        <v>0</v>
      </c>
      <c r="CB213" s="101" t="s">
        <v>663</v>
      </c>
    </row>
    <row r="214" spans="1:80" ht="12" customHeight="1" x14ac:dyDescent="0.2">
      <c r="A214" s="34">
        <v>211</v>
      </c>
      <c r="B214" s="113"/>
      <c r="C214" s="65"/>
      <c r="D214" s="66"/>
      <c r="E214" s="82" t="str">
        <f t="shared" si="27"/>
        <v/>
      </c>
      <c r="F214" s="82"/>
      <c r="G214" s="4">
        <f t="shared" si="25"/>
        <v>0</v>
      </c>
      <c r="H214" s="34"/>
      <c r="I214" s="57">
        <f t="shared" si="24"/>
        <v>0</v>
      </c>
      <c r="J214" s="57">
        <f t="shared" si="26"/>
        <v>0</v>
      </c>
      <c r="K214" s="57">
        <f t="shared" si="28"/>
        <v>0</v>
      </c>
      <c r="CB214" s="101" t="s">
        <v>663</v>
      </c>
    </row>
    <row r="215" spans="1:80" ht="12" customHeight="1" x14ac:dyDescent="0.2">
      <c r="A215" s="34">
        <v>212</v>
      </c>
      <c r="B215" s="113"/>
      <c r="C215" s="65"/>
      <c r="D215" s="83"/>
      <c r="E215" s="82" t="str">
        <f t="shared" si="27"/>
        <v/>
      </c>
      <c r="F215" s="82"/>
      <c r="G215" s="4">
        <f t="shared" si="25"/>
        <v>0</v>
      </c>
      <c r="H215" s="34"/>
      <c r="I215" s="57">
        <f t="shared" si="24"/>
        <v>0</v>
      </c>
      <c r="J215" s="57">
        <f t="shared" si="26"/>
        <v>0</v>
      </c>
      <c r="K215" s="57">
        <f t="shared" si="28"/>
        <v>0</v>
      </c>
      <c r="CB215" s="101" t="s">
        <v>663</v>
      </c>
    </row>
    <row r="216" spans="1:80" ht="12" customHeight="1" x14ac:dyDescent="0.2">
      <c r="A216" s="34">
        <v>213</v>
      </c>
      <c r="B216" s="113"/>
      <c r="C216" s="65"/>
      <c r="D216" s="66"/>
      <c r="E216" s="82" t="str">
        <f t="shared" si="27"/>
        <v/>
      </c>
      <c r="F216" s="82"/>
      <c r="G216" s="4">
        <f t="shared" si="25"/>
        <v>0</v>
      </c>
      <c r="H216" s="34"/>
      <c r="I216" s="57">
        <f t="shared" si="24"/>
        <v>0</v>
      </c>
      <c r="J216" s="57">
        <f t="shared" si="26"/>
        <v>0</v>
      </c>
      <c r="K216" s="57">
        <f t="shared" si="28"/>
        <v>0</v>
      </c>
      <c r="CB216" s="101" t="s">
        <v>663</v>
      </c>
    </row>
    <row r="217" spans="1:80" ht="12" customHeight="1" x14ac:dyDescent="0.2">
      <c r="A217" s="34">
        <v>214</v>
      </c>
      <c r="B217" s="113"/>
      <c r="C217" s="65"/>
      <c r="D217" s="66"/>
      <c r="E217" s="82" t="str">
        <f t="shared" si="27"/>
        <v/>
      </c>
      <c r="F217" s="82"/>
      <c r="G217" s="4">
        <f t="shared" si="25"/>
        <v>0</v>
      </c>
      <c r="H217" s="34"/>
      <c r="I217" s="57">
        <f t="shared" si="24"/>
        <v>0</v>
      </c>
      <c r="J217" s="57">
        <f t="shared" si="26"/>
        <v>0</v>
      </c>
      <c r="K217" s="57">
        <f t="shared" si="28"/>
        <v>0</v>
      </c>
      <c r="CB217" s="101" t="s">
        <v>663</v>
      </c>
    </row>
    <row r="218" spans="1:80" ht="12" customHeight="1" x14ac:dyDescent="0.2">
      <c r="A218" s="34">
        <v>215</v>
      </c>
      <c r="B218" s="113"/>
      <c r="C218" s="65"/>
      <c r="D218" s="106"/>
      <c r="E218" s="82" t="str">
        <f t="shared" si="27"/>
        <v/>
      </c>
      <c r="F218" s="82"/>
      <c r="G218" s="4">
        <f t="shared" si="25"/>
        <v>0</v>
      </c>
      <c r="H218" s="34"/>
      <c r="I218" s="57">
        <f t="shared" si="24"/>
        <v>0</v>
      </c>
      <c r="J218" s="57">
        <f t="shared" si="26"/>
        <v>0</v>
      </c>
      <c r="K218" s="57">
        <f t="shared" si="28"/>
        <v>0</v>
      </c>
      <c r="CB218" s="101" t="s">
        <v>663</v>
      </c>
    </row>
    <row r="219" spans="1:80" ht="12" customHeight="1" x14ac:dyDescent="0.2">
      <c r="A219" s="34">
        <v>216</v>
      </c>
      <c r="B219" s="113"/>
      <c r="C219" s="65"/>
      <c r="D219" s="106"/>
      <c r="E219" s="82" t="str">
        <f t="shared" si="27"/>
        <v/>
      </c>
      <c r="F219" s="82"/>
      <c r="G219" s="4">
        <f t="shared" si="25"/>
        <v>0</v>
      </c>
      <c r="H219" s="34"/>
      <c r="I219" s="57">
        <f t="shared" ref="I219:I228" si="29">(((((((((((((M219+Q219)+U219)+Y219)+AC219)+AG219)+AK219)+AO219)+AS219)+AW219)+BA219)+BE219)+BI219)+BM219)+BQ219</f>
        <v>0</v>
      </c>
      <c r="J219" s="57">
        <f t="shared" ref="J219:J228" si="30">(((((((((((((N219+R219)+V219)+Z219)+AD219)+AH219)+AL219)+AP219)+AT219)+AX219)+BB219)+BF219)+BJ219)+BN219)+BR219</f>
        <v>0</v>
      </c>
      <c r="K219" s="57">
        <f t="shared" si="28"/>
        <v>0</v>
      </c>
      <c r="CB219" s="101" t="s">
        <v>663</v>
      </c>
    </row>
    <row r="220" spans="1:80" ht="12" customHeight="1" x14ac:dyDescent="0.2">
      <c r="A220" s="34">
        <v>217</v>
      </c>
      <c r="B220" s="113"/>
      <c r="C220" s="65"/>
      <c r="D220" s="66"/>
      <c r="E220" s="82" t="str">
        <f t="shared" si="27"/>
        <v/>
      </c>
      <c r="F220" s="82"/>
      <c r="G220" s="4">
        <f t="shared" ref="G220:G239" si="31">(I220-J220)*3</f>
        <v>0</v>
      </c>
      <c r="H220" s="34"/>
      <c r="I220" s="57">
        <f t="shared" si="29"/>
        <v>0</v>
      </c>
      <c r="J220" s="57">
        <f t="shared" si="30"/>
        <v>0</v>
      </c>
      <c r="K220" s="57">
        <f t="shared" si="28"/>
        <v>0</v>
      </c>
      <c r="CB220" s="101" t="s">
        <v>663</v>
      </c>
    </row>
    <row r="221" spans="1:80" ht="12" customHeight="1" x14ac:dyDescent="0.2">
      <c r="A221" s="34">
        <v>218</v>
      </c>
      <c r="B221" s="113"/>
      <c r="C221" s="65"/>
      <c r="D221" s="66"/>
      <c r="E221" s="82" t="str">
        <f t="shared" si="27"/>
        <v/>
      </c>
      <c r="F221" s="82"/>
      <c r="G221" s="4">
        <f t="shared" si="31"/>
        <v>0</v>
      </c>
      <c r="H221" s="34"/>
      <c r="I221" s="57">
        <f t="shared" si="29"/>
        <v>0</v>
      </c>
      <c r="J221" s="57">
        <f t="shared" si="30"/>
        <v>0</v>
      </c>
      <c r="K221" s="57">
        <f t="shared" si="28"/>
        <v>0</v>
      </c>
      <c r="CB221" s="101" t="s">
        <v>663</v>
      </c>
    </row>
    <row r="222" spans="1:80" ht="12" customHeight="1" x14ac:dyDescent="0.2">
      <c r="A222" s="34">
        <v>219</v>
      </c>
      <c r="B222" s="113"/>
      <c r="C222" s="65"/>
      <c r="D222" s="83"/>
      <c r="E222" s="82" t="str">
        <f t="shared" si="27"/>
        <v/>
      </c>
      <c r="F222" s="82"/>
      <c r="G222" s="4">
        <f t="shared" si="31"/>
        <v>0</v>
      </c>
      <c r="H222" s="34"/>
      <c r="I222" s="57">
        <f t="shared" si="29"/>
        <v>0</v>
      </c>
      <c r="J222" s="57">
        <f t="shared" si="30"/>
        <v>0</v>
      </c>
      <c r="K222" s="57">
        <f t="shared" ref="K222:K228" si="32">MAX(O222,S222,W222,AA222,AE222,AI222,AM222,AQ222,AU222,AY222,BC222,BG222,BK222,BO222,BS222)</f>
        <v>0</v>
      </c>
      <c r="CB222" s="101" t="s">
        <v>663</v>
      </c>
    </row>
    <row r="223" spans="1:80" ht="12" customHeight="1" x14ac:dyDescent="0.2">
      <c r="A223" s="34">
        <v>220</v>
      </c>
      <c r="B223" s="113"/>
      <c r="C223" s="65"/>
      <c r="D223" s="66"/>
      <c r="E223" s="82" t="str">
        <f t="shared" si="27"/>
        <v/>
      </c>
      <c r="F223" s="82"/>
      <c r="G223" s="4">
        <f t="shared" si="31"/>
        <v>0</v>
      </c>
      <c r="H223" s="34"/>
      <c r="I223" s="57">
        <f t="shared" si="29"/>
        <v>0</v>
      </c>
      <c r="J223" s="57">
        <f t="shared" si="30"/>
        <v>0</v>
      </c>
      <c r="K223" s="57">
        <f t="shared" si="32"/>
        <v>0</v>
      </c>
      <c r="CB223" s="101" t="s">
        <v>663</v>
      </c>
    </row>
    <row r="224" spans="1:80" ht="12" customHeight="1" x14ac:dyDescent="0.2">
      <c r="A224" s="34">
        <v>221</v>
      </c>
      <c r="B224" s="113"/>
      <c r="C224" s="65"/>
      <c r="D224" s="66"/>
      <c r="E224" s="82" t="str">
        <f t="shared" si="27"/>
        <v/>
      </c>
      <c r="F224" s="82"/>
      <c r="G224" s="4">
        <f t="shared" si="31"/>
        <v>0</v>
      </c>
      <c r="H224" s="34"/>
      <c r="I224" s="57">
        <f t="shared" si="29"/>
        <v>0</v>
      </c>
      <c r="J224" s="57">
        <f t="shared" si="30"/>
        <v>0</v>
      </c>
      <c r="K224" s="57">
        <f t="shared" si="32"/>
        <v>0</v>
      </c>
      <c r="CB224" s="101" t="s">
        <v>663</v>
      </c>
    </row>
    <row r="225" spans="1:80" ht="12" customHeight="1" x14ac:dyDescent="0.2">
      <c r="A225" s="34">
        <v>222</v>
      </c>
      <c r="B225" s="113"/>
      <c r="C225" s="65"/>
      <c r="D225" s="106"/>
      <c r="E225" s="82" t="str">
        <f t="shared" si="27"/>
        <v/>
      </c>
      <c r="F225" s="82"/>
      <c r="G225" s="4">
        <f t="shared" si="31"/>
        <v>0</v>
      </c>
      <c r="H225" s="34"/>
      <c r="I225" s="57">
        <f t="shared" si="29"/>
        <v>0</v>
      </c>
      <c r="J225" s="57">
        <f t="shared" si="30"/>
        <v>0</v>
      </c>
      <c r="K225" s="57">
        <f t="shared" si="32"/>
        <v>0</v>
      </c>
      <c r="CB225" s="101" t="s">
        <v>663</v>
      </c>
    </row>
    <row r="226" spans="1:80" ht="12" customHeight="1" x14ac:dyDescent="0.2">
      <c r="A226" s="34">
        <v>223</v>
      </c>
      <c r="B226" s="113"/>
      <c r="C226" s="65"/>
      <c r="D226" s="66"/>
      <c r="E226" s="82" t="str">
        <f t="shared" si="27"/>
        <v/>
      </c>
      <c r="F226" s="82"/>
      <c r="G226" s="4">
        <f t="shared" si="31"/>
        <v>0</v>
      </c>
      <c r="H226" s="34"/>
      <c r="I226" s="57">
        <f t="shared" si="29"/>
        <v>0</v>
      </c>
      <c r="J226" s="57">
        <f t="shared" si="30"/>
        <v>0</v>
      </c>
      <c r="K226" s="57">
        <f t="shared" si="32"/>
        <v>0</v>
      </c>
      <c r="CB226" s="101" t="s">
        <v>663</v>
      </c>
    </row>
    <row r="227" spans="1:80" ht="12" customHeight="1" x14ac:dyDescent="0.2">
      <c r="A227" s="34">
        <v>224</v>
      </c>
      <c r="B227" s="113"/>
      <c r="C227" s="65"/>
      <c r="D227" s="66"/>
      <c r="E227" s="82" t="str">
        <f t="shared" si="27"/>
        <v/>
      </c>
      <c r="F227" s="82"/>
      <c r="G227" s="4">
        <f t="shared" si="31"/>
        <v>0</v>
      </c>
      <c r="H227" s="34"/>
      <c r="I227" s="57">
        <f t="shared" si="29"/>
        <v>0</v>
      </c>
      <c r="J227" s="57">
        <f t="shared" si="30"/>
        <v>0</v>
      </c>
      <c r="K227" s="57">
        <f t="shared" si="32"/>
        <v>0</v>
      </c>
      <c r="CB227" s="101" t="s">
        <v>663</v>
      </c>
    </row>
    <row r="228" spans="1:80" ht="12" customHeight="1" x14ac:dyDescent="0.2">
      <c r="A228" s="34">
        <v>225</v>
      </c>
      <c r="B228" s="113"/>
      <c r="C228" s="65"/>
      <c r="D228" s="66"/>
      <c r="E228" s="82" t="str">
        <f t="shared" si="27"/>
        <v/>
      </c>
      <c r="F228" s="82"/>
      <c r="G228" s="4">
        <f t="shared" si="31"/>
        <v>0</v>
      </c>
      <c r="H228" s="34"/>
      <c r="I228" s="57">
        <f t="shared" si="29"/>
        <v>0</v>
      </c>
      <c r="J228" s="57">
        <f t="shared" si="30"/>
        <v>0</v>
      </c>
      <c r="K228" s="57">
        <f t="shared" si="32"/>
        <v>0</v>
      </c>
      <c r="CB228" s="101" t="s">
        <v>663</v>
      </c>
    </row>
    <row r="229" spans="1:80" ht="12" customHeight="1" x14ac:dyDescent="0.2">
      <c r="A229" s="34">
        <v>226</v>
      </c>
      <c r="B229" s="113"/>
      <c r="C229" s="65"/>
      <c r="D229" s="66"/>
      <c r="E229" s="82" t="str">
        <f t="shared" si="27"/>
        <v/>
      </c>
      <c r="F229" s="82"/>
      <c r="G229" s="4">
        <f t="shared" si="31"/>
        <v>0</v>
      </c>
      <c r="H229" s="34"/>
      <c r="I229" s="57">
        <f>(((((((((((((((M229+Q229)+U229)+Y229)+AC229)+AG229)+AK229)+AO229)+AS229)+AW229)+BA229)+BE229)+BI229)+BM229)+BQ229)+BU229)+BY229</f>
        <v>0</v>
      </c>
      <c r="J229" s="57">
        <f>(((((((((((((((N229+R229)+V229)+Z229)+AD229)+AH229)+AL229)+AP229)+AT229)+AX229)+BB229)+BF229)+BJ229)+BN229)+BR229)+BV229)+BZ229</f>
        <v>0</v>
      </c>
      <c r="K229" s="57">
        <f>MAX(O229,S229,W229,AA229,AE229,AI229,AM229,AQ229,AU229,AY229,BC229,BG229,BK229,BO229,BS229,BW229,CA229)</f>
        <v>0</v>
      </c>
      <c r="CB229" s="101" t="s">
        <v>663</v>
      </c>
    </row>
    <row r="230" spans="1:80" ht="12" customHeight="1" x14ac:dyDescent="0.2">
      <c r="A230" s="34">
        <v>227</v>
      </c>
      <c r="B230" s="113"/>
      <c r="C230" s="65"/>
      <c r="D230" s="66"/>
      <c r="E230" s="82" t="str">
        <f t="shared" si="27"/>
        <v/>
      </c>
      <c r="F230" s="82"/>
      <c r="G230" s="4">
        <f t="shared" si="31"/>
        <v>0</v>
      </c>
      <c r="H230" s="34"/>
      <c r="I230" s="57">
        <f>(((((((((((((((M230+Q230)+U230)+Y230)+AC230)+AG230)+AK230)+AO230)+AS230)+AW230)+BA230)+BE230)+BI230)+BM230)+BQ230)+BU230)+BY230</f>
        <v>0</v>
      </c>
      <c r="J230" s="57">
        <f>(((((((((((((((N230+R230)+V230)+Z230)+AD230)+AH230)+AL230)+AP230)+AT230)+AX230)+BB230)+BF230)+BJ230)+BN230)+BR230)+BV230)+BZ230</f>
        <v>0</v>
      </c>
      <c r="K230" s="57">
        <f>MAX(O230,S230,W230,AA230,AE230,AI230,AM230,AQ230,AU230,AY230,BC230,BG230,BK230,BO230,BS230,BW230,CA230)</f>
        <v>0</v>
      </c>
      <c r="CB230" s="101" t="s">
        <v>663</v>
      </c>
    </row>
    <row r="231" spans="1:80" ht="12" customHeight="1" x14ac:dyDescent="0.2">
      <c r="A231" s="34">
        <v>228</v>
      </c>
      <c r="B231" s="113"/>
      <c r="C231" s="65"/>
      <c r="D231" s="66"/>
      <c r="E231" s="82" t="str">
        <f t="shared" si="27"/>
        <v/>
      </c>
      <c r="F231" s="82"/>
      <c r="G231" s="4">
        <f t="shared" si="31"/>
        <v>0</v>
      </c>
      <c r="H231" s="34"/>
      <c r="I231" s="57">
        <f t="shared" ref="I231:I239" si="33">(((((((((((((M231+Q231)+U231)+Y231)+AC231)+AG231)+AK231)+AO231)+AS231)+AW231)+BA231)+BE231)+BI231)+BM231)+BQ231</f>
        <v>0</v>
      </c>
      <c r="J231" s="57">
        <f t="shared" ref="J231:J239" si="34">(((((((((((((N231+R231)+V231)+Z231)+AD231)+AH231)+AL231)+AP231)+AT231)+AX231)+BB231)+BF231)+BJ231)+BN231)+BR231</f>
        <v>0</v>
      </c>
      <c r="K231" s="57">
        <f t="shared" ref="K231:K239" si="35">MAX(O231,S231,W231,AA231,AE231,AI231,AM231,AQ231,AU231,AY231,BC231,BG231,BK231,BO231,BS231)</f>
        <v>0</v>
      </c>
      <c r="CB231" s="101" t="s">
        <v>663</v>
      </c>
    </row>
    <row r="232" spans="1:80" ht="12" customHeight="1" x14ac:dyDescent="0.2">
      <c r="A232" s="34">
        <v>229</v>
      </c>
      <c r="B232" s="113"/>
      <c r="C232" s="65"/>
      <c r="D232" s="66"/>
      <c r="E232" s="82" t="str">
        <f t="shared" si="27"/>
        <v/>
      </c>
      <c r="F232" s="82"/>
      <c r="G232" s="4">
        <f t="shared" si="31"/>
        <v>0</v>
      </c>
      <c r="H232" s="34"/>
      <c r="I232" s="57">
        <f t="shared" si="33"/>
        <v>0</v>
      </c>
      <c r="J232" s="57">
        <f t="shared" si="34"/>
        <v>0</v>
      </c>
      <c r="K232" s="57">
        <f t="shared" si="35"/>
        <v>0</v>
      </c>
      <c r="CB232" s="101" t="s">
        <v>663</v>
      </c>
    </row>
    <row r="233" spans="1:80" ht="12" customHeight="1" x14ac:dyDescent="0.2">
      <c r="A233" s="34">
        <v>230</v>
      </c>
      <c r="B233" s="113"/>
      <c r="C233" s="65"/>
      <c r="D233" s="66"/>
      <c r="E233" s="82" t="str">
        <f t="shared" si="27"/>
        <v/>
      </c>
      <c r="F233" s="82"/>
      <c r="G233" s="4">
        <f t="shared" si="31"/>
        <v>0</v>
      </c>
      <c r="H233" s="34"/>
      <c r="I233" s="57">
        <f t="shared" si="33"/>
        <v>0</v>
      </c>
      <c r="J233" s="57">
        <f t="shared" si="34"/>
        <v>0</v>
      </c>
      <c r="K233" s="57">
        <f t="shared" si="35"/>
        <v>0</v>
      </c>
      <c r="CB233" s="101" t="s">
        <v>663</v>
      </c>
    </row>
    <row r="234" spans="1:80" ht="12" customHeight="1" x14ac:dyDescent="0.2">
      <c r="A234" s="34">
        <v>231</v>
      </c>
      <c r="B234" s="113"/>
      <c r="C234" s="65"/>
      <c r="D234" s="66"/>
      <c r="E234" s="82" t="str">
        <f t="shared" si="27"/>
        <v/>
      </c>
      <c r="F234" s="82"/>
      <c r="G234" s="4">
        <f t="shared" si="31"/>
        <v>0</v>
      </c>
      <c r="H234" s="34"/>
      <c r="I234" s="57">
        <f t="shared" si="33"/>
        <v>0</v>
      </c>
      <c r="J234" s="57">
        <f t="shared" si="34"/>
        <v>0</v>
      </c>
      <c r="K234" s="57">
        <f t="shared" si="35"/>
        <v>0</v>
      </c>
      <c r="CB234" s="101" t="s">
        <v>663</v>
      </c>
    </row>
    <row r="235" spans="1:80" ht="12" customHeight="1" x14ac:dyDescent="0.2">
      <c r="A235" s="34">
        <v>232</v>
      </c>
      <c r="B235" s="113"/>
      <c r="C235" s="65"/>
      <c r="D235" s="66"/>
      <c r="E235" s="82" t="str">
        <f t="shared" si="27"/>
        <v/>
      </c>
      <c r="F235" s="82"/>
      <c r="G235" s="4">
        <f t="shared" si="31"/>
        <v>0</v>
      </c>
      <c r="H235" s="34"/>
      <c r="I235" s="57">
        <f t="shared" si="33"/>
        <v>0</v>
      </c>
      <c r="J235" s="57">
        <f t="shared" si="34"/>
        <v>0</v>
      </c>
      <c r="K235" s="57">
        <f t="shared" si="35"/>
        <v>0</v>
      </c>
      <c r="CB235" s="101" t="s">
        <v>663</v>
      </c>
    </row>
    <row r="236" spans="1:80" ht="12" customHeight="1" x14ac:dyDescent="0.2">
      <c r="A236" s="34">
        <v>233</v>
      </c>
      <c r="B236" s="113"/>
      <c r="C236" s="65"/>
      <c r="D236" s="66"/>
      <c r="E236" s="82" t="str">
        <f t="shared" si="27"/>
        <v/>
      </c>
      <c r="F236" s="82"/>
      <c r="G236" s="4">
        <f t="shared" si="31"/>
        <v>0</v>
      </c>
      <c r="H236" s="34"/>
      <c r="I236" s="57">
        <f t="shared" si="33"/>
        <v>0</v>
      </c>
      <c r="J236" s="57">
        <f t="shared" si="34"/>
        <v>0</v>
      </c>
      <c r="K236" s="57">
        <f t="shared" si="35"/>
        <v>0</v>
      </c>
      <c r="CB236" s="101" t="s">
        <v>663</v>
      </c>
    </row>
    <row r="237" spans="1:80" ht="12" customHeight="1" x14ac:dyDescent="0.2">
      <c r="A237" s="34">
        <v>234</v>
      </c>
      <c r="B237" s="113"/>
      <c r="C237" s="65"/>
      <c r="D237" s="66"/>
      <c r="E237" s="82" t="str">
        <f t="shared" si="27"/>
        <v/>
      </c>
      <c r="F237" s="82"/>
      <c r="G237" s="4">
        <f t="shared" si="31"/>
        <v>0</v>
      </c>
      <c r="H237" s="34"/>
      <c r="I237" s="57">
        <f t="shared" si="33"/>
        <v>0</v>
      </c>
      <c r="J237" s="57">
        <f t="shared" si="34"/>
        <v>0</v>
      </c>
      <c r="K237" s="57">
        <f t="shared" si="35"/>
        <v>0</v>
      </c>
      <c r="CB237" s="101" t="s">
        <v>663</v>
      </c>
    </row>
    <row r="238" spans="1:80" ht="12" customHeight="1" x14ac:dyDescent="0.2">
      <c r="A238" s="34">
        <v>235</v>
      </c>
      <c r="B238" s="113"/>
      <c r="C238" s="65"/>
      <c r="D238" s="66"/>
      <c r="E238" s="82" t="str">
        <f t="shared" si="27"/>
        <v/>
      </c>
      <c r="F238" s="82"/>
      <c r="G238" s="4">
        <f t="shared" si="31"/>
        <v>0</v>
      </c>
      <c r="H238" s="34"/>
      <c r="I238" s="57">
        <f t="shared" si="33"/>
        <v>0</v>
      </c>
      <c r="J238" s="57">
        <f t="shared" si="34"/>
        <v>0</v>
      </c>
      <c r="K238" s="57">
        <f t="shared" si="35"/>
        <v>0</v>
      </c>
      <c r="CB238" t="s">
        <v>663</v>
      </c>
    </row>
    <row r="239" spans="1:80" ht="12" customHeight="1" x14ac:dyDescent="0.2">
      <c r="A239" s="84">
        <v>236</v>
      </c>
      <c r="B239" s="71"/>
      <c r="C239" s="36"/>
      <c r="D239" s="81"/>
      <c r="E239" s="82"/>
      <c r="F239" s="82"/>
      <c r="G239" s="122">
        <f t="shared" si="31"/>
        <v>0</v>
      </c>
      <c r="H239" s="84"/>
      <c r="I239" s="27">
        <f t="shared" si="33"/>
        <v>0</v>
      </c>
      <c r="J239" s="27">
        <f t="shared" si="34"/>
        <v>0</v>
      </c>
      <c r="K239" s="57">
        <f t="shared" si="35"/>
        <v>0</v>
      </c>
      <c r="CB239" s="101" t="s">
        <v>663</v>
      </c>
    </row>
    <row r="240" spans="1:80" x14ac:dyDescent="0.2">
      <c r="A240" s="61" t="s">
        <v>255</v>
      </c>
      <c r="B240" s="61"/>
      <c r="C240" s="61"/>
      <c r="D240" s="61"/>
      <c r="E240" s="19"/>
      <c r="F240" s="19"/>
      <c r="G240" s="61"/>
      <c r="H240" s="61"/>
      <c r="I240" s="61">
        <f>SUM(I4:I239)</f>
        <v>151</v>
      </c>
      <c r="J240" s="61">
        <f>SUM(J4:J239)</f>
        <v>149</v>
      </c>
      <c r="K240" s="59"/>
      <c r="L240" s="11"/>
      <c r="M240" s="19">
        <f>SUM(M4:M239)</f>
        <v>8</v>
      </c>
      <c r="N240" s="19">
        <f>SUM(N4:N239)</f>
        <v>8</v>
      </c>
      <c r="O240" s="59"/>
      <c r="P240" s="11"/>
      <c r="Q240" s="19">
        <f>SUM(Q4:Q239)</f>
        <v>11</v>
      </c>
      <c r="R240" s="19">
        <f>SUM(R4:R239)</f>
        <v>11</v>
      </c>
      <c r="S240" s="59"/>
      <c r="T240" s="11"/>
      <c r="U240" s="19">
        <f>SUM(U4:U239)</f>
        <v>9</v>
      </c>
      <c r="V240" s="19">
        <f>SUM(V4:V239)</f>
        <v>9</v>
      </c>
      <c r="W240" s="59"/>
      <c r="X240" s="11"/>
      <c r="Y240" s="19">
        <f>SUM(Y4:Y239)</f>
        <v>7</v>
      </c>
      <c r="Z240" s="19">
        <f>SUM(Z4:Z239)</f>
        <v>7</v>
      </c>
      <c r="AA240" s="59"/>
      <c r="AB240" s="11"/>
      <c r="AC240" s="19">
        <f>SUM(AC4:AC239)</f>
        <v>8</v>
      </c>
      <c r="AD240" s="19">
        <f>SUM(AD4:AD239)</f>
        <v>8</v>
      </c>
      <c r="AE240" s="59"/>
      <c r="AF240" s="11"/>
      <c r="AG240" s="19">
        <f>SUM(AG4:AG239)</f>
        <v>8</v>
      </c>
      <c r="AH240" s="19">
        <f>SUM(AH4:AH239)</f>
        <v>8</v>
      </c>
      <c r="AI240" s="59"/>
      <c r="AJ240" s="11"/>
      <c r="AK240" s="19">
        <f>SUM(AK4:AK239)</f>
        <v>8</v>
      </c>
      <c r="AL240" s="19">
        <f>SUM(AL4:AL239)</f>
        <v>8</v>
      </c>
      <c r="AM240" s="59"/>
      <c r="AN240" s="11"/>
      <c r="AO240" s="19">
        <f>SUM(AO4:AO239)</f>
        <v>12</v>
      </c>
      <c r="AP240" s="19">
        <f>SUM(AP4:AP239)</f>
        <v>12</v>
      </c>
      <c r="AQ240" s="59"/>
      <c r="AR240" s="11"/>
      <c r="AS240" s="19">
        <f>SUM(AS4:AS239)</f>
        <v>11</v>
      </c>
      <c r="AT240" s="19">
        <f>SUM(AT4:AT239)</f>
        <v>11</v>
      </c>
      <c r="AU240" s="59"/>
      <c r="AV240" s="11"/>
      <c r="AW240" s="19">
        <f>SUM(AW4:AW239)</f>
        <v>9</v>
      </c>
      <c r="AX240" s="19">
        <f>SUM(AX4:AX239)</f>
        <v>9</v>
      </c>
      <c r="AY240" s="59"/>
      <c r="AZ240" s="11"/>
      <c r="BA240" s="19">
        <f>SUM(BA4:BA239)</f>
        <v>9</v>
      </c>
      <c r="BB240" s="19">
        <f>SUM(BB4:BB239)</f>
        <v>9</v>
      </c>
      <c r="BC240" s="59"/>
      <c r="BD240" s="11"/>
      <c r="BE240" s="19">
        <f>SUM(BE4:BE239)</f>
        <v>9</v>
      </c>
      <c r="BF240" s="19">
        <f>SUM(BF4:BF239)</f>
        <v>9</v>
      </c>
      <c r="BG240" s="59"/>
      <c r="BH240" s="11"/>
      <c r="BI240" s="19">
        <f>SUM(BI4:BI239)</f>
        <v>9</v>
      </c>
      <c r="BJ240" s="19">
        <f>SUM(BJ4:BJ239)</f>
        <v>9</v>
      </c>
      <c r="BK240" s="59"/>
      <c r="BL240" s="11"/>
      <c r="BM240" s="19">
        <f>SUM(BM4:BM239)</f>
        <v>11</v>
      </c>
      <c r="BN240" s="19">
        <f>SUM(BN4:BN239)</f>
        <v>11</v>
      </c>
      <c r="BO240" s="59"/>
      <c r="BP240" s="11"/>
      <c r="BQ240" s="19">
        <f>SUM(BQ4:BQ239)</f>
        <v>13</v>
      </c>
      <c r="BR240" s="19">
        <f>SUM(BR4:BR239)</f>
        <v>13</v>
      </c>
      <c r="BS240" s="59"/>
      <c r="BT240" s="11"/>
      <c r="BU240" s="19">
        <f>SUM(BU4:BU239)</f>
        <v>9</v>
      </c>
      <c r="BV240" s="19">
        <f>SUM(BV4:BV239)</f>
        <v>9</v>
      </c>
      <c r="BW240" s="59"/>
      <c r="BX240" s="11"/>
      <c r="BY240" s="19">
        <f>SUM(BY4:BY239)</f>
        <v>0</v>
      </c>
      <c r="BZ240" s="19">
        <f>SUM(BZ4:BZ239)</f>
        <v>0</v>
      </c>
      <c r="CA240" s="59"/>
      <c r="CB240" s="101"/>
    </row>
  </sheetData>
  <conditionalFormatting sqref="G1 H1 G2 H2 G3 H3 G4 H4 G5 H5 G6 H6 G7 H7 G8 H8 G9 H9 G10 H10 G11 H11 G12 H12 G13 H13 G14 H14 G15 H15 G16 H16 G17 H17 G18 H18 G19 H19 G20 H20 G21 H21 G22 H22 G23 H23 G24 H24 G25 H25 G26 H26 G27 H27 G28 H28 G29 H29 G30 H30 G31 H31 G32 H32 G33 H33 G34 H34 G35 H35 G36 H36 G37 H37 G38 H38 G39 H39 G40 H40 G41 H41 G42 H42 G43 H43 G44 H44 G45 H45 G46 H46 G47 H47 G48 H48 G49 H49 G50 H50 G51 H51 G52 H52 G53 H53 G54 H54 G55 H55 G56 H56 G57 H57 G58 H58 G59 H59 G60 H60 G61 H61 G62 H62 G63 H63 G64 H64 G65 H65 G66 H66 G67 H67 G68 H68 G69 H69 G70 H70 G71 H71 G72 H72 G73 H73 G74 H74 G75 H75 G76 H76 G77 H77 G78 H78 G79 H79 G80 H80 G81 H81 G82 H82 G83 H83 G84 H84 G85 H85 G86 H86 G87 H87 G88 H88 G89 H89 G90 H90 G91 H91 G92 H92 G93 H93 G94 H94 G95 H95 G96 H96 G97 H97 G98 H98 G99 H99 G100 H100 G101 H101 G102 H102 G103 H103 G104 H104 G105 H105 G106 H106 G107 H107 G108 H108 G109 H109 G110 H110 G111 H111 G112 H112 G113 H113 G114 H114 G115 H115 G116 H116 G117 H117 G118 H118 G119 H119 G120 H120 G121 H121 G122 H122 G123 H123 G124 H124 G125 H125 G126 H126 G127 H127 G128 H128 G129 H129 G130 H130 G131 H131 G132 H132 G133 H133 G134 H134 G135 H135 G136 H136 G137 H137 G138 H138 G139 H139 G140 H140 G141 H141 G142 H142 G143 H143 G144 H144 G145 H145 G146 H146 G147 H147 G148 H148 G149 H149 G150 H150 G151 H151 G152 H152 G153 H153 G154 H154 G155 H155 G156 H156 G157 H157 G158 H158 G159 H159 G160 H160 G161 H161 G162 H162 G163 H163 G164 H164 G165 H165 G166 H166 G167 H167 G168 H168 G169 H169 G170 H170 G171 H171 G172 H172 G173 H173 G174 H174 G175 H175 G176 H176 G177 H177 G178 H178 G179 H179 G180 H180 G181 H181 G182 H182 G183 H183 G184 H184 G185 H185 G186 H186 G187 H187 G188 H188 G189 H189 G190 H190 G191 H191 G192 H192 G193 H193 G194 H194 G195 H195 G196 H196 G197 H197 G198 H198 G199 H199 G200 H200 G201 H201 G202 H202 G203 H203 G204 H204 G205 H205 G206 H206 G207 H207 G208 H208 G209 H209 G210 H210 G211 H211 G212 H212 G213 H213 G214 H214 G215 H215 G216 H216 G217 H217 G218 H218 G219 H219 G220 H220 G221 H221 G222 H222 G223 H223 G224 H224 G225 H225 G226 H226 G227 H227 G228 H228 G229 H229 G230 H230 G231 H231 G232 H232 G233 H233 G234 H234 G235 H235 G236 H236 G237 H237 G238 H238 G239 H239 G240 H240">
    <cfRule type="cellIs" dxfId="7" priority="1" stopIfTrue="1" operator="greaterThan">
      <formula>0</formula>
    </cfRule>
    <cfRule type="cellIs" dxfId="6" priority="2"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workbookViewId="0">
      <pane ySplit="1" topLeftCell="A2" activePane="bottomLeft" state="frozen"/>
      <selection pane="bottomLeft" activeCell="A2" sqref="A2"/>
    </sheetView>
  </sheetViews>
  <sheetFormatPr defaultColWidth="17.140625" defaultRowHeight="12.75" customHeight="1" x14ac:dyDescent="0.2"/>
  <cols>
    <col min="1" max="1" width="18.42578125" customWidth="1"/>
    <col min="2" max="2" width="9.7109375" customWidth="1"/>
    <col min="3" max="3" width="9.28515625" customWidth="1"/>
    <col min="4" max="4" width="14.5703125" customWidth="1"/>
    <col min="5" max="5" width="7.28515625" customWidth="1"/>
    <col min="6" max="6" width="7.5703125" customWidth="1"/>
  </cols>
  <sheetData>
    <row r="1" spans="1:7" ht="12.75" customHeight="1" x14ac:dyDescent="0.2">
      <c r="A1" s="31" t="s">
        <v>256</v>
      </c>
      <c r="B1" s="141" t="s">
        <v>257</v>
      </c>
      <c r="C1" s="147" t="s">
        <v>27</v>
      </c>
      <c r="D1" s="149" t="s">
        <v>258</v>
      </c>
      <c r="E1" s="149" t="s">
        <v>32</v>
      </c>
      <c r="F1" s="149" t="s">
        <v>33</v>
      </c>
      <c r="G1" s="105" t="s">
        <v>35</v>
      </c>
    </row>
    <row r="2" spans="1:7" ht="12.75" customHeight="1" x14ac:dyDescent="0.2">
      <c r="A2" s="38" t="s">
        <v>233</v>
      </c>
      <c r="B2" s="38" t="s">
        <v>130</v>
      </c>
      <c r="C2" s="123" t="s">
        <v>663</v>
      </c>
      <c r="D2" s="123">
        <v>680</v>
      </c>
      <c r="E2" s="123">
        <v>18</v>
      </c>
      <c r="F2" s="123">
        <v>14</v>
      </c>
      <c r="G2" s="111">
        <v>47.000031999999997</v>
      </c>
    </row>
    <row r="3" spans="1:7" ht="12.75" customHeight="1" x14ac:dyDescent="0.2">
      <c r="A3" s="38" t="s">
        <v>231</v>
      </c>
      <c r="B3" s="38" t="s">
        <v>222</v>
      </c>
      <c r="C3" s="123" t="s">
        <v>663</v>
      </c>
      <c r="D3" s="38">
        <v>654</v>
      </c>
      <c r="E3" s="38">
        <v>15</v>
      </c>
      <c r="F3" s="38">
        <v>17</v>
      </c>
      <c r="G3" s="111">
        <v>36.500031999999997</v>
      </c>
    </row>
    <row r="4" spans="1:7" ht="12.75" customHeight="1" x14ac:dyDescent="0.2">
      <c r="A4" s="38" t="s">
        <v>236</v>
      </c>
      <c r="B4" s="38" t="s">
        <v>237</v>
      </c>
      <c r="C4" s="123" t="s">
        <v>663</v>
      </c>
      <c r="D4" s="38">
        <v>574</v>
      </c>
      <c r="E4" s="38">
        <v>14</v>
      </c>
      <c r="F4" s="38">
        <v>16</v>
      </c>
      <c r="G4" s="111">
        <v>34.000030000000002</v>
      </c>
    </row>
    <row r="5" spans="1:7" ht="12.75" customHeight="1" x14ac:dyDescent="0.2">
      <c r="A5" s="38" t="s">
        <v>249</v>
      </c>
      <c r="B5" s="38" t="s">
        <v>47</v>
      </c>
      <c r="C5" s="123" t="s">
        <v>663</v>
      </c>
      <c r="D5" s="38">
        <v>638</v>
      </c>
      <c r="E5" s="38">
        <v>12</v>
      </c>
      <c r="F5" s="38">
        <v>6</v>
      </c>
      <c r="G5" s="111">
        <v>33.000017999999997</v>
      </c>
    </row>
    <row r="6" spans="1:7" ht="12.75" customHeight="1" x14ac:dyDescent="0.2">
      <c r="A6" s="38" t="s">
        <v>177</v>
      </c>
      <c r="B6" s="38" t="s">
        <v>97</v>
      </c>
      <c r="C6" s="123" t="s">
        <v>663</v>
      </c>
      <c r="D6" s="38">
        <v>733</v>
      </c>
      <c r="E6" s="38">
        <v>10</v>
      </c>
      <c r="F6" s="38">
        <v>8</v>
      </c>
      <c r="G6" s="111">
        <v>26.000018000000001</v>
      </c>
    </row>
    <row r="7" spans="1:7" ht="12.75" customHeight="1" x14ac:dyDescent="0.2">
      <c r="A7" s="38" t="s">
        <v>48</v>
      </c>
      <c r="B7" s="38" t="s">
        <v>49</v>
      </c>
      <c r="C7" s="123" t="s">
        <v>663</v>
      </c>
      <c r="D7" s="38">
        <v>643</v>
      </c>
      <c r="E7" s="38">
        <v>9</v>
      </c>
      <c r="F7" s="38">
        <v>9</v>
      </c>
      <c r="G7" s="111">
        <v>22.500018000000001</v>
      </c>
    </row>
    <row r="8" spans="1:7" ht="12.75" customHeight="1" x14ac:dyDescent="0.2">
      <c r="A8" s="38" t="s">
        <v>196</v>
      </c>
      <c r="B8" s="38" t="s">
        <v>132</v>
      </c>
      <c r="C8" s="123" t="s">
        <v>663</v>
      </c>
      <c r="D8" s="38">
        <v>772</v>
      </c>
      <c r="E8" s="38">
        <v>9</v>
      </c>
      <c r="F8" s="38">
        <v>11</v>
      </c>
      <c r="G8" s="111">
        <v>21.500019999999999</v>
      </c>
    </row>
    <row r="9" spans="1:7" ht="12.75" customHeight="1" x14ac:dyDescent="0.2">
      <c r="A9" s="38" t="s">
        <v>54</v>
      </c>
      <c r="B9" s="38" t="s">
        <v>55</v>
      </c>
      <c r="C9" s="123" t="s">
        <v>663</v>
      </c>
      <c r="D9" s="38">
        <v>733</v>
      </c>
      <c r="E9" s="38">
        <v>8</v>
      </c>
      <c r="F9" s="38">
        <v>7</v>
      </c>
      <c r="G9" s="111">
        <v>20.500015000000001</v>
      </c>
    </row>
    <row r="10" spans="1:7" ht="12.75" customHeight="1" x14ac:dyDescent="0.2">
      <c r="A10" s="38" t="s">
        <v>60</v>
      </c>
      <c r="B10" s="38" t="s">
        <v>61</v>
      </c>
      <c r="C10" s="123" t="s">
        <v>663</v>
      </c>
      <c r="D10" s="38">
        <v>568</v>
      </c>
      <c r="E10" s="38">
        <v>8</v>
      </c>
      <c r="F10" s="38">
        <v>7</v>
      </c>
      <c r="G10" s="111">
        <v>20.500015000000001</v>
      </c>
    </row>
    <row r="11" spans="1:7" ht="12.75" customHeight="1" x14ac:dyDescent="0.2">
      <c r="A11" s="38" t="s">
        <v>109</v>
      </c>
      <c r="B11" s="38" t="s">
        <v>104</v>
      </c>
      <c r="C11" s="123" t="s">
        <v>663</v>
      </c>
      <c r="D11" s="38">
        <v>727</v>
      </c>
      <c r="E11" s="38">
        <v>8</v>
      </c>
      <c r="F11" s="38">
        <v>10</v>
      </c>
      <c r="G11" s="111">
        <v>19.000018000000001</v>
      </c>
    </row>
    <row r="12" spans="1:7" ht="12.75" customHeight="1" x14ac:dyDescent="0.2">
      <c r="A12" s="38" t="s">
        <v>178</v>
      </c>
      <c r="B12" s="38" t="s">
        <v>179</v>
      </c>
      <c r="C12" s="123" t="s">
        <v>663</v>
      </c>
      <c r="D12" s="38">
        <v>503</v>
      </c>
      <c r="E12" s="38">
        <v>6</v>
      </c>
      <c r="F12" s="38">
        <v>2</v>
      </c>
      <c r="G12" s="111">
        <v>17.000008000000001</v>
      </c>
    </row>
    <row r="13" spans="1:7" ht="12.75" customHeight="1" x14ac:dyDescent="0.2">
      <c r="A13" s="38" t="s">
        <v>165</v>
      </c>
      <c r="B13" s="38" t="s">
        <v>100</v>
      </c>
      <c r="C13" s="123" t="s">
        <v>663</v>
      </c>
      <c r="D13" s="38">
        <v>530</v>
      </c>
      <c r="E13" s="38">
        <v>6</v>
      </c>
      <c r="F13" s="38">
        <v>7</v>
      </c>
      <c r="G13" s="111">
        <v>14.500012999999999</v>
      </c>
    </row>
    <row r="14" spans="1:7" ht="12.75" customHeight="1" x14ac:dyDescent="0.2">
      <c r="A14" s="38" t="s">
        <v>242</v>
      </c>
      <c r="B14" s="38" t="s">
        <v>243</v>
      </c>
      <c r="C14" s="123" t="s">
        <v>663</v>
      </c>
      <c r="D14" s="38">
        <v>671</v>
      </c>
      <c r="E14" s="38">
        <v>4</v>
      </c>
      <c r="F14" s="38">
        <v>0</v>
      </c>
      <c r="G14" s="111">
        <v>12.000004000000001</v>
      </c>
    </row>
    <row r="15" spans="1:7" ht="12.75" customHeight="1" x14ac:dyDescent="0.2">
      <c r="A15" s="38" t="s">
        <v>123</v>
      </c>
      <c r="B15" s="38" t="s">
        <v>124</v>
      </c>
      <c r="C15" s="123" t="s">
        <v>663</v>
      </c>
      <c r="D15" s="38">
        <v>724</v>
      </c>
      <c r="E15" s="38">
        <v>4</v>
      </c>
      <c r="F15" s="38">
        <v>2</v>
      </c>
      <c r="G15" s="111">
        <v>11.000006000000001</v>
      </c>
    </row>
    <row r="16" spans="1:7" ht="12.75" customHeight="1" x14ac:dyDescent="0.2">
      <c r="A16" s="38" t="s">
        <v>213</v>
      </c>
      <c r="B16" s="38" t="s">
        <v>104</v>
      </c>
      <c r="C16" s="123" t="s">
        <v>663</v>
      </c>
      <c r="D16" s="38">
        <v>575</v>
      </c>
      <c r="E16" s="38">
        <v>3</v>
      </c>
      <c r="F16" s="38">
        <v>1</v>
      </c>
      <c r="G16" s="111">
        <v>8.5000040000000006</v>
      </c>
    </row>
    <row r="17" spans="1:7" ht="12.75" customHeight="1" x14ac:dyDescent="0.2">
      <c r="A17" s="38" t="s">
        <v>220</v>
      </c>
      <c r="B17" s="38" t="s">
        <v>221</v>
      </c>
      <c r="C17" s="123" t="s">
        <v>663</v>
      </c>
      <c r="D17" s="38">
        <v>560</v>
      </c>
      <c r="E17" s="38">
        <v>3</v>
      </c>
      <c r="F17" s="38">
        <v>1</v>
      </c>
      <c r="G17" s="111">
        <v>8.5000040000000006</v>
      </c>
    </row>
    <row r="18" spans="1:7" ht="12.75" customHeight="1" x14ac:dyDescent="0.2">
      <c r="A18" s="38" t="s">
        <v>40</v>
      </c>
      <c r="B18" s="38" t="s">
        <v>41</v>
      </c>
      <c r="C18" s="123" t="s">
        <v>663</v>
      </c>
      <c r="D18" s="38">
        <v>630</v>
      </c>
      <c r="E18" s="38">
        <v>4</v>
      </c>
      <c r="F18" s="38">
        <v>9</v>
      </c>
      <c r="G18" s="111">
        <v>7.500013</v>
      </c>
    </row>
    <row r="19" spans="1:7" ht="12.75" customHeight="1" x14ac:dyDescent="0.2">
      <c r="A19" s="38" t="s">
        <v>250</v>
      </c>
      <c r="B19" s="38" t="s">
        <v>251</v>
      </c>
      <c r="C19" s="123" t="s">
        <v>663</v>
      </c>
      <c r="D19" s="38">
        <v>556</v>
      </c>
      <c r="E19" s="38">
        <v>2</v>
      </c>
      <c r="F19" s="38">
        <v>0</v>
      </c>
      <c r="G19" s="111">
        <v>6.0000020000000003</v>
      </c>
    </row>
    <row r="20" spans="1:7" ht="12.75" customHeight="1" x14ac:dyDescent="0.2">
      <c r="A20" s="38" t="s">
        <v>209</v>
      </c>
      <c r="B20" s="38" t="s">
        <v>210</v>
      </c>
      <c r="C20" s="123" t="s">
        <v>663</v>
      </c>
      <c r="D20" s="38">
        <v>513</v>
      </c>
      <c r="E20" s="38">
        <v>2</v>
      </c>
      <c r="F20" s="38">
        <v>5</v>
      </c>
      <c r="G20" s="111">
        <v>3.5000070000000001</v>
      </c>
    </row>
    <row r="21" spans="1:7" ht="12.75" customHeight="1" x14ac:dyDescent="0.2">
      <c r="A21" s="38" t="s">
        <v>52</v>
      </c>
      <c r="B21" s="38" t="s">
        <v>53</v>
      </c>
      <c r="C21" s="123" t="s">
        <v>663</v>
      </c>
      <c r="D21" s="38">
        <v>601</v>
      </c>
      <c r="E21" s="38">
        <v>1</v>
      </c>
      <c r="F21" s="38">
        <v>0</v>
      </c>
      <c r="G21" s="111">
        <v>3.0000010000000001</v>
      </c>
    </row>
    <row r="22" spans="1:7" ht="12.75" customHeight="1" x14ac:dyDescent="0.2">
      <c r="A22" s="38" t="s">
        <v>56</v>
      </c>
      <c r="B22" s="38" t="s">
        <v>57</v>
      </c>
      <c r="C22" s="123" t="s">
        <v>663</v>
      </c>
      <c r="D22" s="38">
        <v>764</v>
      </c>
      <c r="E22" s="38">
        <v>1</v>
      </c>
      <c r="F22" s="38">
        <v>0</v>
      </c>
      <c r="G22" s="111">
        <v>3.0000010000000001</v>
      </c>
    </row>
    <row r="23" spans="1:7" ht="12.75" customHeight="1" x14ac:dyDescent="0.2">
      <c r="A23" s="38" t="s">
        <v>247</v>
      </c>
      <c r="B23" s="38" t="s">
        <v>248</v>
      </c>
      <c r="C23" s="123" t="s">
        <v>663</v>
      </c>
      <c r="D23" s="38">
        <v>533</v>
      </c>
      <c r="E23" s="38">
        <v>1</v>
      </c>
      <c r="F23" s="38">
        <v>0</v>
      </c>
      <c r="G23" s="111">
        <v>3.0000010000000001</v>
      </c>
    </row>
    <row r="24" spans="1:7" ht="12.75" customHeight="1" x14ac:dyDescent="0.2">
      <c r="A24" s="38" t="s">
        <v>121</v>
      </c>
      <c r="B24" s="38" t="s">
        <v>122</v>
      </c>
      <c r="C24" s="123" t="s">
        <v>663</v>
      </c>
      <c r="D24" s="38">
        <v>703</v>
      </c>
      <c r="E24" s="38">
        <v>1</v>
      </c>
      <c r="F24" s="38">
        <v>1</v>
      </c>
      <c r="G24" s="111">
        <v>2.5000019999999998</v>
      </c>
    </row>
    <row r="25" spans="1:7" ht="12.75" customHeight="1" x14ac:dyDescent="0.2">
      <c r="A25" s="38" t="s">
        <v>141</v>
      </c>
      <c r="B25" s="38" t="s">
        <v>142</v>
      </c>
      <c r="C25" s="123" t="s">
        <v>663</v>
      </c>
      <c r="D25" s="38">
        <v>623</v>
      </c>
      <c r="E25" s="38">
        <v>1</v>
      </c>
      <c r="F25" s="38">
        <v>2</v>
      </c>
      <c r="G25" s="111">
        <v>2.000003</v>
      </c>
    </row>
    <row r="26" spans="1:7" ht="12.75" customHeight="1" x14ac:dyDescent="0.2">
      <c r="A26" s="38" t="s">
        <v>194</v>
      </c>
      <c r="B26" s="38" t="s">
        <v>195</v>
      </c>
      <c r="C26" s="123" t="s">
        <v>663</v>
      </c>
      <c r="D26" s="38">
        <v>569</v>
      </c>
      <c r="E26" s="38">
        <v>1</v>
      </c>
      <c r="F26" s="38">
        <v>4</v>
      </c>
      <c r="G26" s="111">
        <v>1.000005</v>
      </c>
    </row>
    <row r="27" spans="1:7" ht="12.75" customHeight="1" x14ac:dyDescent="0.2">
      <c r="A27" s="38" t="s">
        <v>36</v>
      </c>
      <c r="B27" s="38" t="s">
        <v>37</v>
      </c>
      <c r="C27" s="123" t="s">
        <v>663</v>
      </c>
      <c r="D27" s="38">
        <v>547</v>
      </c>
      <c r="E27" s="38">
        <v>0</v>
      </c>
      <c r="F27" s="38">
        <v>0</v>
      </c>
      <c r="G27" s="111">
        <v>0</v>
      </c>
    </row>
    <row r="28" spans="1:7" ht="12.75" customHeight="1" x14ac:dyDescent="0.2">
      <c r="A28" s="38" t="s">
        <v>38</v>
      </c>
      <c r="B28" s="38" t="s">
        <v>39</v>
      </c>
      <c r="C28" s="123" t="s">
        <v>663</v>
      </c>
      <c r="D28" s="38">
        <v>694</v>
      </c>
      <c r="E28" s="38">
        <v>0</v>
      </c>
      <c r="F28" s="38">
        <v>0</v>
      </c>
      <c r="G28" s="111">
        <v>0</v>
      </c>
    </row>
    <row r="29" spans="1:7" ht="12.75" customHeight="1" x14ac:dyDescent="0.2">
      <c r="A29" s="38" t="s">
        <v>42</v>
      </c>
      <c r="B29" s="38" t="s">
        <v>43</v>
      </c>
      <c r="C29" s="123" t="s">
        <v>663</v>
      </c>
      <c r="D29" s="38">
        <v>692</v>
      </c>
      <c r="E29" s="38">
        <v>0</v>
      </c>
      <c r="F29" s="38">
        <v>0</v>
      </c>
      <c r="G29" s="111">
        <v>0</v>
      </c>
    </row>
    <row r="30" spans="1:7" ht="12.75" customHeight="1" x14ac:dyDescent="0.2">
      <c r="A30" s="38" t="s">
        <v>44</v>
      </c>
      <c r="B30" s="38" t="s">
        <v>45</v>
      </c>
      <c r="C30" s="123" t="s">
        <v>663</v>
      </c>
      <c r="D30" s="38">
        <v>640</v>
      </c>
      <c r="E30" s="38">
        <v>0</v>
      </c>
      <c r="F30" s="38">
        <v>0</v>
      </c>
      <c r="G30" s="111">
        <v>0</v>
      </c>
    </row>
    <row r="31" spans="1:7" ht="12.75" customHeight="1" x14ac:dyDescent="0.2">
      <c r="A31" s="38" t="s">
        <v>46</v>
      </c>
      <c r="B31" s="38" t="s">
        <v>47</v>
      </c>
      <c r="C31" s="123" t="s">
        <v>663</v>
      </c>
      <c r="D31" s="38">
        <v>648</v>
      </c>
      <c r="E31" s="38">
        <v>0</v>
      </c>
      <c r="F31" s="38">
        <v>0</v>
      </c>
      <c r="G31" s="111">
        <v>0</v>
      </c>
    </row>
    <row r="32" spans="1:7" ht="12.75" customHeight="1" x14ac:dyDescent="0.2">
      <c r="A32" s="38" t="s">
        <v>50</v>
      </c>
      <c r="B32" s="38" t="s">
        <v>51</v>
      </c>
      <c r="C32" s="123" t="s">
        <v>663</v>
      </c>
      <c r="D32" s="38">
        <v>598</v>
      </c>
      <c r="E32" s="38">
        <v>0</v>
      </c>
      <c r="F32" s="38">
        <v>0</v>
      </c>
      <c r="G32" s="111">
        <v>0</v>
      </c>
    </row>
    <row r="33" spans="1:7" ht="12.75" customHeight="1" x14ac:dyDescent="0.2">
      <c r="A33" s="38" t="s">
        <v>58</v>
      </c>
      <c r="B33" s="38" t="s">
        <v>59</v>
      </c>
      <c r="C33" s="123" t="s">
        <v>663</v>
      </c>
      <c r="D33" s="38">
        <v>528</v>
      </c>
      <c r="E33" s="38">
        <v>0</v>
      </c>
      <c r="F33" s="38">
        <v>0</v>
      </c>
      <c r="G33" s="111">
        <v>0</v>
      </c>
    </row>
    <row r="34" spans="1:7" ht="12.75" customHeight="1" x14ac:dyDescent="0.2">
      <c r="A34" s="38" t="s">
        <v>62</v>
      </c>
      <c r="B34" s="38" t="s">
        <v>63</v>
      </c>
      <c r="C34" s="123" t="s">
        <v>663</v>
      </c>
      <c r="D34" s="38">
        <v>700</v>
      </c>
      <c r="E34" s="38">
        <v>0</v>
      </c>
      <c r="F34" s="38">
        <v>0</v>
      </c>
      <c r="G34" s="111">
        <v>0</v>
      </c>
    </row>
    <row r="35" spans="1:7" ht="12.75" customHeight="1" x14ac:dyDescent="0.2">
      <c r="A35" s="38" t="s">
        <v>64</v>
      </c>
      <c r="B35" s="38" t="s">
        <v>65</v>
      </c>
      <c r="C35" s="123" t="s">
        <v>663</v>
      </c>
      <c r="D35" s="38">
        <v>589</v>
      </c>
      <c r="E35" s="38">
        <v>0</v>
      </c>
      <c r="F35" s="38">
        <v>0</v>
      </c>
      <c r="G35" s="111">
        <v>0</v>
      </c>
    </row>
    <row r="36" spans="1:7" ht="12.75" customHeight="1" x14ac:dyDescent="0.2">
      <c r="A36" s="38" t="s">
        <v>66</v>
      </c>
      <c r="B36" s="38" t="s">
        <v>67</v>
      </c>
      <c r="C36" s="123" t="s">
        <v>663</v>
      </c>
      <c r="D36" s="38">
        <v>621</v>
      </c>
      <c r="E36" s="38">
        <v>0</v>
      </c>
      <c r="F36" s="38">
        <v>0</v>
      </c>
      <c r="G36" s="111">
        <v>0</v>
      </c>
    </row>
    <row r="37" spans="1:7" ht="12.75" customHeight="1" x14ac:dyDescent="0.2">
      <c r="A37" s="38" t="s">
        <v>68</v>
      </c>
      <c r="B37" s="38" t="s">
        <v>69</v>
      </c>
      <c r="C37" s="123" t="s">
        <v>663</v>
      </c>
      <c r="D37" s="38">
        <v>560</v>
      </c>
      <c r="E37" s="38">
        <v>0</v>
      </c>
      <c r="F37" s="38">
        <v>0</v>
      </c>
      <c r="G37" s="111">
        <v>0</v>
      </c>
    </row>
    <row r="38" spans="1:7" x14ac:dyDescent="0.2">
      <c r="A38" s="38" t="s">
        <v>70</v>
      </c>
      <c r="B38" s="38" t="s">
        <v>71</v>
      </c>
      <c r="C38" s="123" t="s">
        <v>663</v>
      </c>
      <c r="D38" s="38">
        <v>489</v>
      </c>
      <c r="E38" s="38">
        <v>0</v>
      </c>
      <c r="F38" s="38">
        <v>0</v>
      </c>
      <c r="G38" s="111">
        <v>0</v>
      </c>
    </row>
    <row r="39" spans="1:7" x14ac:dyDescent="0.2">
      <c r="A39" s="38" t="s">
        <v>72</v>
      </c>
      <c r="B39" s="38" t="s">
        <v>73</v>
      </c>
      <c r="C39" s="123" t="s">
        <v>663</v>
      </c>
      <c r="D39" s="38">
        <v>640</v>
      </c>
      <c r="E39" s="38">
        <v>0</v>
      </c>
      <c r="F39" s="38">
        <v>0</v>
      </c>
      <c r="G39" s="111">
        <v>0</v>
      </c>
    </row>
    <row r="40" spans="1:7" x14ac:dyDescent="0.2">
      <c r="A40" s="38" t="s">
        <v>74</v>
      </c>
      <c r="B40" s="38" t="s">
        <v>69</v>
      </c>
      <c r="C40" s="123" t="s">
        <v>663</v>
      </c>
      <c r="D40" s="38">
        <v>503</v>
      </c>
      <c r="E40" s="38">
        <v>0</v>
      </c>
      <c r="F40" s="38">
        <v>0</v>
      </c>
      <c r="G40" s="111">
        <v>0</v>
      </c>
    </row>
    <row r="41" spans="1:7" x14ac:dyDescent="0.2">
      <c r="A41" s="38" t="s">
        <v>75</v>
      </c>
      <c r="B41" s="38" t="s">
        <v>76</v>
      </c>
      <c r="C41" s="123" t="s">
        <v>663</v>
      </c>
      <c r="D41" s="38">
        <v>533</v>
      </c>
      <c r="E41" s="38">
        <v>0</v>
      </c>
      <c r="F41" s="38">
        <v>0</v>
      </c>
      <c r="G41" s="111">
        <v>0</v>
      </c>
    </row>
    <row r="42" spans="1:7" x14ac:dyDescent="0.2">
      <c r="A42" s="38" t="s">
        <v>77</v>
      </c>
      <c r="B42" s="38" t="s">
        <v>78</v>
      </c>
      <c r="C42" s="123" t="s">
        <v>663</v>
      </c>
      <c r="D42" s="38">
        <v>606</v>
      </c>
      <c r="E42" s="38">
        <v>0</v>
      </c>
      <c r="F42" s="38">
        <v>0</v>
      </c>
      <c r="G42" s="111">
        <v>0</v>
      </c>
    </row>
    <row r="43" spans="1:7" x14ac:dyDescent="0.2">
      <c r="A43" s="38" t="s">
        <v>79</v>
      </c>
      <c r="B43" s="38" t="s">
        <v>80</v>
      </c>
      <c r="C43" s="123" t="s">
        <v>663</v>
      </c>
      <c r="D43" s="38">
        <v>553</v>
      </c>
      <c r="E43" s="38">
        <v>0</v>
      </c>
      <c r="F43" s="38">
        <v>0</v>
      </c>
      <c r="G43" s="111">
        <v>0</v>
      </c>
    </row>
    <row r="44" spans="1:7" x14ac:dyDescent="0.2">
      <c r="A44" s="38" t="s">
        <v>83</v>
      </c>
      <c r="B44" s="38" t="s">
        <v>84</v>
      </c>
      <c r="C44" s="123" t="s">
        <v>663</v>
      </c>
      <c r="D44" s="38">
        <v>633</v>
      </c>
      <c r="E44" s="38">
        <v>0</v>
      </c>
      <c r="F44" s="38">
        <v>0</v>
      </c>
      <c r="G44" s="111">
        <v>0</v>
      </c>
    </row>
    <row r="45" spans="1:7" x14ac:dyDescent="0.2">
      <c r="A45" s="38" t="s">
        <v>85</v>
      </c>
      <c r="B45" s="38" t="s">
        <v>47</v>
      </c>
      <c r="C45" s="123" t="s">
        <v>663</v>
      </c>
      <c r="D45" s="38">
        <v>630</v>
      </c>
      <c r="E45" s="38">
        <v>0</v>
      </c>
      <c r="F45" s="38">
        <v>0</v>
      </c>
      <c r="G45" s="111">
        <v>0</v>
      </c>
    </row>
    <row r="46" spans="1:7" x14ac:dyDescent="0.2">
      <c r="A46" s="38" t="s">
        <v>86</v>
      </c>
      <c r="B46" s="38" t="s">
        <v>87</v>
      </c>
      <c r="C46" s="123" t="s">
        <v>663</v>
      </c>
      <c r="D46" s="38">
        <v>623</v>
      </c>
      <c r="E46" s="38">
        <v>0</v>
      </c>
      <c r="F46" s="38">
        <v>0</v>
      </c>
      <c r="G46" s="111">
        <v>0</v>
      </c>
    </row>
    <row r="47" spans="1:7" x14ac:dyDescent="0.2">
      <c r="A47" s="38" t="s">
        <v>90</v>
      </c>
      <c r="B47" s="38" t="s">
        <v>91</v>
      </c>
      <c r="C47" s="123" t="s">
        <v>663</v>
      </c>
      <c r="D47" s="38">
        <v>517</v>
      </c>
      <c r="E47" s="38">
        <v>0</v>
      </c>
      <c r="F47" s="38">
        <v>0</v>
      </c>
      <c r="G47" s="111">
        <v>0</v>
      </c>
    </row>
    <row r="48" spans="1:7" x14ac:dyDescent="0.2">
      <c r="A48" s="38" t="s">
        <v>92</v>
      </c>
      <c r="B48" s="38" t="s">
        <v>93</v>
      </c>
      <c r="C48" s="123" t="s">
        <v>663</v>
      </c>
      <c r="D48" s="38">
        <v>596</v>
      </c>
      <c r="E48" s="38">
        <v>0</v>
      </c>
      <c r="F48" s="38">
        <v>0</v>
      </c>
      <c r="G48" s="111">
        <v>0</v>
      </c>
    </row>
    <row r="49" spans="1:7" x14ac:dyDescent="0.2">
      <c r="A49" s="38" t="s">
        <v>94</v>
      </c>
      <c r="B49" s="38" t="s">
        <v>43</v>
      </c>
      <c r="C49" s="123" t="s">
        <v>663</v>
      </c>
      <c r="D49" s="38">
        <v>570</v>
      </c>
      <c r="E49" s="38">
        <v>0</v>
      </c>
      <c r="F49" s="38">
        <v>0</v>
      </c>
      <c r="G49" s="111">
        <v>0</v>
      </c>
    </row>
    <row r="50" spans="1:7" x14ac:dyDescent="0.2">
      <c r="A50" s="38" t="s">
        <v>95</v>
      </c>
      <c r="B50" s="38" t="s">
        <v>96</v>
      </c>
      <c r="C50" s="123" t="s">
        <v>663</v>
      </c>
      <c r="D50" s="38">
        <v>535</v>
      </c>
      <c r="E50" s="38">
        <v>0</v>
      </c>
      <c r="F50" s="38">
        <v>0</v>
      </c>
      <c r="G50" s="111">
        <v>0</v>
      </c>
    </row>
    <row r="51" spans="1:7" x14ac:dyDescent="0.2">
      <c r="A51" s="38" t="s">
        <v>97</v>
      </c>
      <c r="B51" s="38" t="s">
        <v>98</v>
      </c>
      <c r="C51" s="123" t="s">
        <v>663</v>
      </c>
      <c r="D51" s="38">
        <v>427</v>
      </c>
      <c r="E51" s="38">
        <v>0</v>
      </c>
      <c r="F51" s="38">
        <v>0</v>
      </c>
      <c r="G51" s="111">
        <v>0</v>
      </c>
    </row>
    <row r="52" spans="1:7" x14ac:dyDescent="0.2">
      <c r="A52" s="38" t="s">
        <v>101</v>
      </c>
      <c r="B52" s="38" t="s">
        <v>102</v>
      </c>
      <c r="C52" s="123" t="s">
        <v>663</v>
      </c>
      <c r="D52" s="38">
        <v>617</v>
      </c>
      <c r="E52" s="38">
        <v>0</v>
      </c>
      <c r="F52" s="38">
        <v>0</v>
      </c>
      <c r="G52" s="111">
        <v>0</v>
      </c>
    </row>
    <row r="53" spans="1:7" x14ac:dyDescent="0.2">
      <c r="A53" s="38" t="s">
        <v>103</v>
      </c>
      <c r="B53" s="38" t="s">
        <v>104</v>
      </c>
      <c r="C53" s="123" t="s">
        <v>663</v>
      </c>
      <c r="D53" s="38">
        <v>546</v>
      </c>
      <c r="E53" s="38">
        <v>0</v>
      </c>
      <c r="F53" s="38">
        <v>0</v>
      </c>
      <c r="G53" s="111">
        <v>0</v>
      </c>
    </row>
    <row r="54" spans="1:7" x14ac:dyDescent="0.2">
      <c r="A54" s="38" t="s">
        <v>105</v>
      </c>
      <c r="B54" s="38" t="s">
        <v>106</v>
      </c>
      <c r="C54" s="123" t="s">
        <v>663</v>
      </c>
      <c r="D54" s="38">
        <v>527</v>
      </c>
      <c r="E54" s="38">
        <v>0</v>
      </c>
      <c r="F54" s="38">
        <v>0</v>
      </c>
      <c r="G54" s="111">
        <v>0</v>
      </c>
    </row>
    <row r="55" spans="1:7" x14ac:dyDescent="0.2">
      <c r="A55" s="38" t="s">
        <v>107</v>
      </c>
      <c r="B55" s="38" t="s">
        <v>108</v>
      </c>
      <c r="C55" s="123" t="s">
        <v>663</v>
      </c>
      <c r="D55" s="38">
        <v>598</v>
      </c>
      <c r="E55" s="38">
        <v>0</v>
      </c>
      <c r="F55" s="38">
        <v>0</v>
      </c>
      <c r="G55" s="111">
        <v>0</v>
      </c>
    </row>
    <row r="56" spans="1:7" x14ac:dyDescent="0.2">
      <c r="A56" s="38" t="s">
        <v>110</v>
      </c>
      <c r="B56" s="38" t="s">
        <v>63</v>
      </c>
      <c r="C56" s="123" t="s">
        <v>663</v>
      </c>
      <c r="D56" s="38">
        <v>554</v>
      </c>
      <c r="E56" s="38">
        <v>0</v>
      </c>
      <c r="F56" s="38">
        <v>0</v>
      </c>
      <c r="G56" s="111">
        <v>0</v>
      </c>
    </row>
    <row r="57" spans="1:7" x14ac:dyDescent="0.2">
      <c r="A57" s="38" t="s">
        <v>111</v>
      </c>
      <c r="B57" s="38" t="s">
        <v>112</v>
      </c>
      <c r="C57" s="123" t="s">
        <v>663</v>
      </c>
      <c r="D57" s="38">
        <v>550</v>
      </c>
      <c r="E57" s="38">
        <v>0</v>
      </c>
      <c r="F57" s="38">
        <v>0</v>
      </c>
      <c r="G57" s="111">
        <v>0</v>
      </c>
    </row>
    <row r="58" spans="1:7" x14ac:dyDescent="0.2">
      <c r="A58" s="38" t="s">
        <v>113</v>
      </c>
      <c r="B58" s="38" t="s">
        <v>114</v>
      </c>
      <c r="C58" s="123" t="s">
        <v>663</v>
      </c>
      <c r="D58" s="38">
        <v>621</v>
      </c>
      <c r="E58" s="38">
        <v>0</v>
      </c>
      <c r="F58" s="38">
        <v>0</v>
      </c>
      <c r="G58" s="111">
        <v>0</v>
      </c>
    </row>
    <row r="59" spans="1:7" x14ac:dyDescent="0.2">
      <c r="A59" s="38" t="s">
        <v>115</v>
      </c>
      <c r="B59" s="38" t="s">
        <v>116</v>
      </c>
      <c r="C59" s="123" t="s">
        <v>663</v>
      </c>
      <c r="D59" s="38">
        <v>579</v>
      </c>
      <c r="E59" s="38">
        <v>0</v>
      </c>
      <c r="F59" s="38">
        <v>0</v>
      </c>
      <c r="G59" s="111">
        <v>0</v>
      </c>
    </row>
    <row r="60" spans="1:7" x14ac:dyDescent="0.2">
      <c r="A60" s="38" t="s">
        <v>117</v>
      </c>
      <c r="B60" s="38" t="s">
        <v>118</v>
      </c>
      <c r="C60" s="123" t="s">
        <v>663</v>
      </c>
      <c r="D60" s="38">
        <v>623</v>
      </c>
      <c r="E60" s="38">
        <v>0</v>
      </c>
      <c r="F60" s="38">
        <v>0</v>
      </c>
      <c r="G60" s="111">
        <v>0</v>
      </c>
    </row>
    <row r="61" spans="1:7" x14ac:dyDescent="0.2">
      <c r="A61" s="38" t="s">
        <v>119</v>
      </c>
      <c r="B61" s="38" t="s">
        <v>120</v>
      </c>
      <c r="C61" s="123" t="s">
        <v>663</v>
      </c>
      <c r="D61" s="38">
        <v>573</v>
      </c>
      <c r="E61" s="38">
        <v>0</v>
      </c>
      <c r="F61" s="38">
        <v>0</v>
      </c>
      <c r="G61" s="111">
        <v>0</v>
      </c>
    </row>
    <row r="62" spans="1:7" x14ac:dyDescent="0.2">
      <c r="A62" s="38" t="s">
        <v>125</v>
      </c>
      <c r="B62" s="38" t="s">
        <v>126</v>
      </c>
      <c r="C62" s="123" t="s">
        <v>663</v>
      </c>
      <c r="D62" s="38">
        <v>548</v>
      </c>
      <c r="E62" s="38">
        <v>0</v>
      </c>
      <c r="F62" s="38">
        <v>0</v>
      </c>
      <c r="G62" s="111">
        <v>0</v>
      </c>
    </row>
    <row r="63" spans="1:7" x14ac:dyDescent="0.2">
      <c r="A63" s="38" t="s">
        <v>127</v>
      </c>
      <c r="B63" s="38" t="s">
        <v>128</v>
      </c>
      <c r="C63" s="123" t="s">
        <v>663</v>
      </c>
      <c r="D63" s="38">
        <v>510</v>
      </c>
      <c r="E63" s="38">
        <v>0</v>
      </c>
      <c r="F63" s="38">
        <v>0</v>
      </c>
      <c r="G63" s="111">
        <v>0</v>
      </c>
    </row>
    <row r="64" spans="1:7" x14ac:dyDescent="0.2">
      <c r="A64" s="38" t="s">
        <v>129</v>
      </c>
      <c r="B64" s="38" t="s">
        <v>130</v>
      </c>
      <c r="C64" s="123" t="s">
        <v>663</v>
      </c>
      <c r="D64" s="38">
        <v>678</v>
      </c>
      <c r="E64" s="38">
        <v>0</v>
      </c>
      <c r="F64" s="38">
        <v>0</v>
      </c>
      <c r="G64" s="111">
        <v>0</v>
      </c>
    </row>
    <row r="65" spans="1:7" x14ac:dyDescent="0.2">
      <c r="A65" s="38" t="s">
        <v>133</v>
      </c>
      <c r="B65" s="38" t="s">
        <v>134</v>
      </c>
      <c r="C65" s="123" t="s">
        <v>663</v>
      </c>
      <c r="D65" s="38">
        <v>485</v>
      </c>
      <c r="E65" s="38">
        <v>0</v>
      </c>
      <c r="F65" s="38">
        <v>0</v>
      </c>
      <c r="G65" s="111">
        <v>0</v>
      </c>
    </row>
    <row r="66" spans="1:7" x14ac:dyDescent="0.2">
      <c r="A66" s="38" t="s">
        <v>127</v>
      </c>
      <c r="B66" s="38" t="s">
        <v>135</v>
      </c>
      <c r="C66" s="123" t="s">
        <v>663</v>
      </c>
      <c r="D66" s="38">
        <v>591</v>
      </c>
      <c r="E66" s="38">
        <v>0</v>
      </c>
      <c r="F66" s="38">
        <v>0</v>
      </c>
      <c r="G66" s="111">
        <v>0</v>
      </c>
    </row>
    <row r="67" spans="1:7" x14ac:dyDescent="0.2">
      <c r="A67" s="38" t="s">
        <v>136</v>
      </c>
      <c r="B67" s="38" t="s">
        <v>137</v>
      </c>
      <c r="C67" s="123" t="s">
        <v>663</v>
      </c>
      <c r="D67" s="38">
        <v>553</v>
      </c>
      <c r="E67" s="38">
        <v>0</v>
      </c>
      <c r="F67" s="38">
        <v>0</v>
      </c>
      <c r="G67" s="111">
        <v>0</v>
      </c>
    </row>
    <row r="68" spans="1:7" x14ac:dyDescent="0.2">
      <c r="A68" s="38" t="s">
        <v>138</v>
      </c>
      <c r="B68" s="38" t="s">
        <v>139</v>
      </c>
      <c r="C68" s="123" t="s">
        <v>663</v>
      </c>
      <c r="D68" s="38">
        <v>629</v>
      </c>
      <c r="E68" s="38">
        <v>0</v>
      </c>
      <c r="F68" s="38">
        <v>0</v>
      </c>
      <c r="G68" s="111">
        <v>0</v>
      </c>
    </row>
    <row r="69" spans="1:7" x14ac:dyDescent="0.2">
      <c r="A69" s="38" t="s">
        <v>140</v>
      </c>
      <c r="B69" s="38" t="s">
        <v>106</v>
      </c>
      <c r="C69" s="123" t="s">
        <v>663</v>
      </c>
      <c r="D69" s="38">
        <v>496</v>
      </c>
      <c r="E69" s="38">
        <v>0</v>
      </c>
      <c r="F69" s="38">
        <v>0</v>
      </c>
      <c r="G69" s="111">
        <v>0</v>
      </c>
    </row>
    <row r="70" spans="1:7" x14ac:dyDescent="0.2">
      <c r="A70" s="38" t="s">
        <v>143</v>
      </c>
      <c r="B70" s="38" t="s">
        <v>144</v>
      </c>
      <c r="C70" s="123" t="s">
        <v>663</v>
      </c>
      <c r="D70" s="38">
        <v>613</v>
      </c>
      <c r="E70" s="38">
        <v>0</v>
      </c>
      <c r="F70" s="38">
        <v>0</v>
      </c>
      <c r="G70" s="111">
        <v>0</v>
      </c>
    </row>
    <row r="71" spans="1:7" x14ac:dyDescent="0.2">
      <c r="A71" s="38" t="s">
        <v>145</v>
      </c>
      <c r="B71" s="38" t="s">
        <v>130</v>
      </c>
      <c r="C71" s="123" t="s">
        <v>663</v>
      </c>
      <c r="D71" s="38">
        <v>528</v>
      </c>
      <c r="E71" s="38">
        <v>0</v>
      </c>
      <c r="F71" s="38">
        <v>0</v>
      </c>
      <c r="G71" s="111">
        <v>0</v>
      </c>
    </row>
    <row r="72" spans="1:7" x14ac:dyDescent="0.2">
      <c r="A72" s="38" t="s">
        <v>146</v>
      </c>
      <c r="B72" s="38" t="s">
        <v>147</v>
      </c>
      <c r="C72" s="123" t="s">
        <v>663</v>
      </c>
      <c r="D72" s="38">
        <v>685</v>
      </c>
      <c r="E72" s="38">
        <v>0</v>
      </c>
      <c r="F72" s="38">
        <v>0</v>
      </c>
      <c r="G72" s="111">
        <v>0</v>
      </c>
    </row>
    <row r="73" spans="1:7" x14ac:dyDescent="0.2">
      <c r="A73" s="38" t="s">
        <v>148</v>
      </c>
      <c r="B73" s="38" t="s">
        <v>149</v>
      </c>
      <c r="C73" s="123" t="s">
        <v>663</v>
      </c>
      <c r="D73" s="38">
        <v>531</v>
      </c>
      <c r="E73" s="38">
        <v>0</v>
      </c>
      <c r="F73" s="38">
        <v>0</v>
      </c>
      <c r="G73" s="111">
        <v>0</v>
      </c>
    </row>
    <row r="74" spans="1:7" x14ac:dyDescent="0.2">
      <c r="A74" s="38" t="s">
        <v>150</v>
      </c>
      <c r="B74" s="38" t="s">
        <v>151</v>
      </c>
      <c r="C74" s="123" t="s">
        <v>663</v>
      </c>
      <c r="D74" s="38">
        <v>557</v>
      </c>
      <c r="E74" s="38">
        <v>0</v>
      </c>
      <c r="F74" s="38">
        <v>0</v>
      </c>
      <c r="G74" s="111">
        <v>0</v>
      </c>
    </row>
    <row r="75" spans="1:7" x14ac:dyDescent="0.2">
      <c r="A75" s="38" t="s">
        <v>152</v>
      </c>
      <c r="B75" s="38" t="s">
        <v>153</v>
      </c>
      <c r="C75" s="123" t="s">
        <v>663</v>
      </c>
      <c r="D75" s="38">
        <v>494</v>
      </c>
      <c r="E75" s="38">
        <v>0</v>
      </c>
      <c r="F75" s="38">
        <v>0</v>
      </c>
      <c r="G75" s="111">
        <v>0</v>
      </c>
    </row>
    <row r="76" spans="1:7" x14ac:dyDescent="0.2">
      <c r="A76" s="38" t="s">
        <v>154</v>
      </c>
      <c r="B76" s="38" t="s">
        <v>155</v>
      </c>
      <c r="C76" s="123" t="s">
        <v>663</v>
      </c>
      <c r="D76" s="38">
        <v>563</v>
      </c>
      <c r="E76" s="38">
        <v>0</v>
      </c>
      <c r="F76" s="38">
        <v>0</v>
      </c>
      <c r="G76" s="111">
        <v>0</v>
      </c>
    </row>
    <row r="77" spans="1:7" x14ac:dyDescent="0.2">
      <c r="A77" s="38" t="s">
        <v>156</v>
      </c>
      <c r="B77" s="38" t="s">
        <v>157</v>
      </c>
      <c r="C77" s="123" t="s">
        <v>663</v>
      </c>
      <c r="D77" s="38">
        <v>550</v>
      </c>
      <c r="E77" s="38">
        <v>0</v>
      </c>
      <c r="F77" s="38">
        <v>0</v>
      </c>
      <c r="G77" s="111">
        <v>0</v>
      </c>
    </row>
    <row r="78" spans="1:7" x14ac:dyDescent="0.2">
      <c r="A78" s="38" t="s">
        <v>158</v>
      </c>
      <c r="B78" s="38" t="s">
        <v>159</v>
      </c>
      <c r="C78" s="123" t="s">
        <v>663</v>
      </c>
      <c r="D78" s="38">
        <v>534</v>
      </c>
      <c r="E78" s="38">
        <v>0</v>
      </c>
      <c r="F78" s="38">
        <v>0</v>
      </c>
      <c r="G78" s="111">
        <v>0</v>
      </c>
    </row>
    <row r="79" spans="1:7" x14ac:dyDescent="0.2">
      <c r="A79" s="38" t="s">
        <v>160</v>
      </c>
      <c r="B79" s="38" t="s">
        <v>161</v>
      </c>
      <c r="C79" s="123" t="s">
        <v>663</v>
      </c>
      <c r="D79" s="38">
        <v>578</v>
      </c>
      <c r="E79" s="38">
        <v>0</v>
      </c>
      <c r="F79" s="38">
        <v>0</v>
      </c>
      <c r="G79" s="111">
        <v>0</v>
      </c>
    </row>
    <row r="80" spans="1:7" x14ac:dyDescent="0.2">
      <c r="A80" s="38" t="s">
        <v>75</v>
      </c>
      <c r="B80" s="38" t="s">
        <v>162</v>
      </c>
      <c r="C80" s="123" t="s">
        <v>663</v>
      </c>
      <c r="D80" s="38">
        <v>437</v>
      </c>
      <c r="E80" s="38">
        <v>0</v>
      </c>
      <c r="F80" s="38">
        <v>0</v>
      </c>
      <c r="G80" s="111">
        <v>0</v>
      </c>
    </row>
    <row r="81" spans="1:7" x14ac:dyDescent="0.2">
      <c r="A81" s="38" t="s">
        <v>163</v>
      </c>
      <c r="B81" s="38" t="s">
        <v>164</v>
      </c>
      <c r="C81" s="123" t="s">
        <v>663</v>
      </c>
      <c r="D81" s="38">
        <v>539</v>
      </c>
      <c r="E81" s="38">
        <v>0</v>
      </c>
      <c r="F81" s="38">
        <v>0</v>
      </c>
      <c r="G81" s="111">
        <v>0</v>
      </c>
    </row>
    <row r="82" spans="1:7" x14ac:dyDescent="0.2">
      <c r="A82" s="38" t="s">
        <v>166</v>
      </c>
      <c r="B82" s="38" t="s">
        <v>167</v>
      </c>
      <c r="C82" s="123" t="s">
        <v>663</v>
      </c>
      <c r="D82" s="38">
        <v>660</v>
      </c>
      <c r="E82" s="38">
        <v>0</v>
      </c>
      <c r="F82" s="38">
        <v>0</v>
      </c>
      <c r="G82" s="111">
        <v>0</v>
      </c>
    </row>
    <row r="83" spans="1:7" x14ac:dyDescent="0.2">
      <c r="A83" s="38" t="s">
        <v>168</v>
      </c>
      <c r="B83" s="38" t="s">
        <v>169</v>
      </c>
      <c r="C83" s="123" t="s">
        <v>663</v>
      </c>
      <c r="D83" s="38">
        <v>518</v>
      </c>
      <c r="E83" s="38">
        <v>0</v>
      </c>
      <c r="F83" s="38">
        <v>0</v>
      </c>
      <c r="G83" s="111">
        <v>0</v>
      </c>
    </row>
    <row r="84" spans="1:7" x14ac:dyDescent="0.2">
      <c r="A84" s="38" t="s">
        <v>170</v>
      </c>
      <c r="B84" s="38" t="s">
        <v>100</v>
      </c>
      <c r="C84" s="123" t="s">
        <v>663</v>
      </c>
      <c r="D84" s="38">
        <v>597</v>
      </c>
      <c r="E84" s="38">
        <v>0</v>
      </c>
      <c r="F84" s="38">
        <v>0</v>
      </c>
      <c r="G84" s="111">
        <v>0</v>
      </c>
    </row>
    <row r="85" spans="1:7" x14ac:dyDescent="0.2">
      <c r="A85" s="38" t="s">
        <v>171</v>
      </c>
      <c r="B85" s="38" t="s">
        <v>172</v>
      </c>
      <c r="C85" s="123" t="s">
        <v>663</v>
      </c>
      <c r="D85" s="38">
        <v>557</v>
      </c>
      <c r="E85" s="38">
        <v>0</v>
      </c>
      <c r="F85" s="38">
        <v>0</v>
      </c>
      <c r="G85" s="111">
        <v>0</v>
      </c>
    </row>
    <row r="86" spans="1:7" x14ac:dyDescent="0.2">
      <c r="A86" s="38" t="s">
        <v>173</v>
      </c>
      <c r="B86" s="38" t="s">
        <v>174</v>
      </c>
      <c r="C86" s="123" t="s">
        <v>663</v>
      </c>
      <c r="D86" s="38">
        <v>514</v>
      </c>
      <c r="E86" s="38">
        <v>0</v>
      </c>
      <c r="F86" s="38">
        <v>0</v>
      </c>
      <c r="G86" s="111">
        <v>0</v>
      </c>
    </row>
    <row r="87" spans="1:7" x14ac:dyDescent="0.2">
      <c r="A87" s="38" t="s">
        <v>175</v>
      </c>
      <c r="B87" s="38" t="s">
        <v>176</v>
      </c>
      <c r="C87" s="123" t="s">
        <v>663</v>
      </c>
      <c r="D87" s="38">
        <v>632</v>
      </c>
      <c r="E87" s="38">
        <v>0</v>
      </c>
      <c r="F87" s="38">
        <v>0</v>
      </c>
      <c r="G87" s="111">
        <v>0</v>
      </c>
    </row>
    <row r="88" spans="1:7" x14ac:dyDescent="0.2">
      <c r="A88" s="38" t="s">
        <v>180</v>
      </c>
      <c r="B88" s="38" t="s">
        <v>67</v>
      </c>
      <c r="C88" s="123" t="s">
        <v>663</v>
      </c>
      <c r="D88" s="38">
        <v>650</v>
      </c>
      <c r="E88" s="38">
        <v>0</v>
      </c>
      <c r="F88" s="38">
        <v>0</v>
      </c>
      <c r="G88" s="111">
        <v>0</v>
      </c>
    </row>
    <row r="89" spans="1:7" x14ac:dyDescent="0.2">
      <c r="A89" s="38" t="s">
        <v>181</v>
      </c>
      <c r="B89" s="38" t="s">
        <v>182</v>
      </c>
      <c r="C89" s="123" t="s">
        <v>663</v>
      </c>
      <c r="D89" s="38">
        <v>553</v>
      </c>
      <c r="E89" s="38">
        <v>0</v>
      </c>
      <c r="F89" s="38">
        <v>0</v>
      </c>
      <c r="G89" s="111">
        <v>0</v>
      </c>
    </row>
    <row r="90" spans="1:7" x14ac:dyDescent="0.2">
      <c r="A90" s="38" t="s">
        <v>183</v>
      </c>
      <c r="B90" s="38" t="s">
        <v>184</v>
      </c>
      <c r="C90" s="123" t="s">
        <v>663</v>
      </c>
      <c r="D90" s="38">
        <v>583</v>
      </c>
      <c r="E90" s="38">
        <v>0</v>
      </c>
      <c r="F90" s="38">
        <v>0</v>
      </c>
      <c r="G90" s="111">
        <v>0</v>
      </c>
    </row>
    <row r="91" spans="1:7" x14ac:dyDescent="0.2">
      <c r="A91" s="38" t="s">
        <v>183</v>
      </c>
      <c r="B91" s="38" t="s">
        <v>185</v>
      </c>
      <c r="C91" s="123" t="s">
        <v>663</v>
      </c>
      <c r="D91" s="38">
        <v>490</v>
      </c>
      <c r="E91" s="38">
        <v>0</v>
      </c>
      <c r="F91" s="38">
        <v>0</v>
      </c>
      <c r="G91" s="111">
        <v>0</v>
      </c>
    </row>
    <row r="92" spans="1:7" x14ac:dyDescent="0.2">
      <c r="A92" s="38" t="s">
        <v>186</v>
      </c>
      <c r="B92" s="38" t="s">
        <v>187</v>
      </c>
      <c r="C92" s="123" t="s">
        <v>663</v>
      </c>
      <c r="D92" s="38">
        <v>547</v>
      </c>
      <c r="E92" s="38">
        <v>0</v>
      </c>
      <c r="F92" s="38">
        <v>0</v>
      </c>
      <c r="G92" s="111">
        <v>0</v>
      </c>
    </row>
    <row r="93" spans="1:7" x14ac:dyDescent="0.2">
      <c r="A93" s="38" t="s">
        <v>188</v>
      </c>
      <c r="B93" s="38" t="s">
        <v>189</v>
      </c>
      <c r="C93" s="123" t="s">
        <v>663</v>
      </c>
      <c r="D93" s="38">
        <v>567</v>
      </c>
      <c r="E93" s="38">
        <v>0</v>
      </c>
      <c r="F93" s="38">
        <v>0</v>
      </c>
      <c r="G93" s="111">
        <v>0</v>
      </c>
    </row>
    <row r="94" spans="1:7" x14ac:dyDescent="0.2">
      <c r="A94" s="38" t="s">
        <v>190</v>
      </c>
      <c r="B94" s="38" t="s">
        <v>191</v>
      </c>
      <c r="C94" s="123" t="s">
        <v>663</v>
      </c>
      <c r="D94" s="38">
        <v>400</v>
      </c>
      <c r="E94" s="38">
        <v>0</v>
      </c>
      <c r="F94" s="38">
        <v>0</v>
      </c>
      <c r="G94" s="111">
        <v>0</v>
      </c>
    </row>
    <row r="95" spans="1:7" x14ac:dyDescent="0.2">
      <c r="A95" s="38" t="s">
        <v>192</v>
      </c>
      <c r="B95" s="38" t="s">
        <v>193</v>
      </c>
      <c r="C95" s="123" t="s">
        <v>663</v>
      </c>
      <c r="D95" s="38">
        <v>679</v>
      </c>
      <c r="E95" s="38">
        <v>0</v>
      </c>
      <c r="F95" s="38">
        <v>0</v>
      </c>
      <c r="G95" s="111">
        <v>0</v>
      </c>
    </row>
    <row r="96" spans="1:7" x14ac:dyDescent="0.2">
      <c r="A96" s="38" t="s">
        <v>197</v>
      </c>
      <c r="B96" s="38" t="s">
        <v>198</v>
      </c>
      <c r="C96" s="123" t="s">
        <v>663</v>
      </c>
      <c r="D96" s="38">
        <v>515</v>
      </c>
      <c r="E96" s="38">
        <v>0</v>
      </c>
      <c r="F96" s="38">
        <v>0</v>
      </c>
      <c r="G96" s="111">
        <v>0</v>
      </c>
    </row>
    <row r="97" spans="1:7" x14ac:dyDescent="0.2">
      <c r="A97" s="38" t="s">
        <v>199</v>
      </c>
      <c r="B97" s="38" t="s">
        <v>200</v>
      </c>
      <c r="C97" s="123" t="s">
        <v>663</v>
      </c>
      <c r="D97" s="38">
        <v>554</v>
      </c>
      <c r="E97" s="38">
        <v>0</v>
      </c>
      <c r="F97" s="38">
        <v>0</v>
      </c>
      <c r="G97" s="111">
        <v>0</v>
      </c>
    </row>
    <row r="98" spans="1:7" x14ac:dyDescent="0.2">
      <c r="A98" s="38" t="s">
        <v>203</v>
      </c>
      <c r="B98" s="38" t="s">
        <v>204</v>
      </c>
      <c r="C98" s="123" t="s">
        <v>663</v>
      </c>
      <c r="D98" s="38">
        <v>571</v>
      </c>
      <c r="E98" s="38">
        <v>0</v>
      </c>
      <c r="F98" s="38">
        <v>0</v>
      </c>
      <c r="G98" s="111">
        <v>0</v>
      </c>
    </row>
    <row r="99" spans="1:7" x14ac:dyDescent="0.2">
      <c r="A99" s="38" t="s">
        <v>205</v>
      </c>
      <c r="B99" s="38" t="s">
        <v>206</v>
      </c>
      <c r="C99" s="123" t="s">
        <v>663</v>
      </c>
      <c r="D99" s="38">
        <v>471</v>
      </c>
      <c r="E99" s="38">
        <v>0</v>
      </c>
      <c r="F99" s="38">
        <v>0</v>
      </c>
      <c r="G99" s="111">
        <v>0</v>
      </c>
    </row>
    <row r="100" spans="1:7" x14ac:dyDescent="0.2">
      <c r="A100" s="38" t="s">
        <v>207</v>
      </c>
      <c r="B100" s="38" t="s">
        <v>208</v>
      </c>
      <c r="C100" s="123" t="s">
        <v>663</v>
      </c>
      <c r="D100" s="38">
        <v>457</v>
      </c>
      <c r="E100" s="38">
        <v>0</v>
      </c>
      <c r="F100" s="38">
        <v>0</v>
      </c>
      <c r="G100" s="111">
        <v>0</v>
      </c>
    </row>
    <row r="101" spans="1:7" x14ac:dyDescent="0.2">
      <c r="A101" s="38" t="s">
        <v>211</v>
      </c>
      <c r="B101" s="38" t="s">
        <v>212</v>
      </c>
      <c r="C101" s="123" t="s">
        <v>663</v>
      </c>
      <c r="D101" s="38">
        <v>425</v>
      </c>
      <c r="E101" s="38">
        <v>0</v>
      </c>
      <c r="F101" s="38">
        <v>0</v>
      </c>
      <c r="G101" s="111">
        <v>0</v>
      </c>
    </row>
    <row r="102" spans="1:7" x14ac:dyDescent="0.2">
      <c r="A102" s="38" t="s">
        <v>216</v>
      </c>
      <c r="B102" s="38" t="s">
        <v>217</v>
      </c>
      <c r="C102" s="123" t="s">
        <v>663</v>
      </c>
      <c r="D102" s="38">
        <v>603</v>
      </c>
      <c r="E102" s="38">
        <v>0</v>
      </c>
      <c r="F102" s="38">
        <v>0</v>
      </c>
      <c r="G102" s="111">
        <v>0</v>
      </c>
    </row>
    <row r="103" spans="1:7" x14ac:dyDescent="0.2">
      <c r="A103" s="38" t="s">
        <v>222</v>
      </c>
      <c r="B103" s="38" t="s">
        <v>223</v>
      </c>
      <c r="C103" s="123" t="s">
        <v>663</v>
      </c>
      <c r="D103" s="38">
        <v>701</v>
      </c>
      <c r="E103" s="38">
        <v>0</v>
      </c>
      <c r="F103" s="38">
        <v>0</v>
      </c>
      <c r="G103" s="111">
        <v>0</v>
      </c>
    </row>
    <row r="104" spans="1:7" x14ac:dyDescent="0.2">
      <c r="A104" s="38" t="s">
        <v>224</v>
      </c>
      <c r="B104" s="38" t="s">
        <v>45</v>
      </c>
      <c r="C104" s="123" t="s">
        <v>663</v>
      </c>
      <c r="D104" s="38">
        <v>543</v>
      </c>
      <c r="E104" s="38">
        <v>0</v>
      </c>
      <c r="F104" s="38">
        <v>0</v>
      </c>
      <c r="G104" s="111">
        <v>0</v>
      </c>
    </row>
    <row r="105" spans="1:7" x14ac:dyDescent="0.2">
      <c r="A105" s="38" t="s">
        <v>225</v>
      </c>
      <c r="B105" s="38" t="s">
        <v>226</v>
      </c>
      <c r="C105" s="123" t="s">
        <v>663</v>
      </c>
      <c r="D105" s="38">
        <v>690</v>
      </c>
      <c r="E105" s="38">
        <v>0</v>
      </c>
      <c r="F105" s="38">
        <v>0</v>
      </c>
      <c r="G105" s="111">
        <v>0</v>
      </c>
    </row>
    <row r="106" spans="1:7" x14ac:dyDescent="0.2">
      <c r="A106" s="38" t="s">
        <v>227</v>
      </c>
      <c r="B106" s="38" t="s">
        <v>228</v>
      </c>
      <c r="C106" s="123" t="s">
        <v>663</v>
      </c>
      <c r="D106" s="38">
        <v>546</v>
      </c>
      <c r="E106" s="38">
        <v>0</v>
      </c>
      <c r="F106" s="38">
        <v>0</v>
      </c>
      <c r="G106" s="111">
        <v>0</v>
      </c>
    </row>
    <row r="107" spans="1:7" x14ac:dyDescent="0.2">
      <c r="A107" s="38" t="s">
        <v>229</v>
      </c>
      <c r="B107" s="38" t="s">
        <v>230</v>
      </c>
      <c r="C107" s="123" t="s">
        <v>663</v>
      </c>
      <c r="D107" s="38">
        <v>497</v>
      </c>
      <c r="E107" s="38">
        <v>0</v>
      </c>
      <c r="F107" s="38">
        <v>0</v>
      </c>
      <c r="G107" s="111">
        <v>0</v>
      </c>
    </row>
    <row r="108" spans="1:7" x14ac:dyDescent="0.2">
      <c r="A108" s="38" t="s">
        <v>222</v>
      </c>
      <c r="B108" s="38" t="s">
        <v>232</v>
      </c>
      <c r="C108" s="123" t="s">
        <v>663</v>
      </c>
      <c r="D108" s="38">
        <v>594</v>
      </c>
      <c r="E108" s="38">
        <v>0</v>
      </c>
      <c r="F108" s="38">
        <v>0</v>
      </c>
      <c r="G108" s="111">
        <v>0</v>
      </c>
    </row>
    <row r="109" spans="1:7" x14ac:dyDescent="0.2">
      <c r="A109" s="38" t="s">
        <v>234</v>
      </c>
      <c r="B109" s="38" t="s">
        <v>235</v>
      </c>
      <c r="C109" s="123" t="s">
        <v>663</v>
      </c>
      <c r="D109" s="38">
        <v>603</v>
      </c>
      <c r="E109" s="38">
        <v>0</v>
      </c>
      <c r="F109" s="38">
        <v>0</v>
      </c>
      <c r="G109" s="111">
        <v>0</v>
      </c>
    </row>
    <row r="110" spans="1:7" x14ac:dyDescent="0.2">
      <c r="A110" s="38" t="s">
        <v>238</v>
      </c>
      <c r="B110" s="38" t="s">
        <v>239</v>
      </c>
      <c r="C110" s="123" t="s">
        <v>663</v>
      </c>
      <c r="D110" s="38">
        <v>544</v>
      </c>
      <c r="E110" s="38">
        <v>0</v>
      </c>
      <c r="F110" s="38">
        <v>0</v>
      </c>
      <c r="G110" s="111">
        <v>0</v>
      </c>
    </row>
    <row r="111" spans="1:7" x14ac:dyDescent="0.2">
      <c r="A111" s="38" t="s">
        <v>240</v>
      </c>
      <c r="B111" s="38" t="s">
        <v>241</v>
      </c>
      <c r="C111" s="123" t="s">
        <v>663</v>
      </c>
      <c r="D111" s="38">
        <v>757</v>
      </c>
      <c r="E111" s="38">
        <v>0</v>
      </c>
      <c r="F111" s="38">
        <v>0</v>
      </c>
      <c r="G111" s="111">
        <v>0</v>
      </c>
    </row>
    <row r="112" spans="1:7" x14ac:dyDescent="0.2">
      <c r="A112" s="38" t="s">
        <v>244</v>
      </c>
      <c r="B112" s="38" t="s">
        <v>235</v>
      </c>
      <c r="C112" s="123" t="s">
        <v>663</v>
      </c>
      <c r="D112" s="38">
        <v>553</v>
      </c>
      <c r="E112" s="38">
        <v>0</v>
      </c>
      <c r="F112" s="38">
        <v>0</v>
      </c>
      <c r="G112" s="111">
        <v>0</v>
      </c>
    </row>
    <row r="113" spans="1:7" x14ac:dyDescent="0.2">
      <c r="A113" s="38" t="s">
        <v>252</v>
      </c>
      <c r="B113" s="38" t="s">
        <v>253</v>
      </c>
      <c r="C113" s="123" t="s">
        <v>663</v>
      </c>
      <c r="D113" s="38">
        <v>510</v>
      </c>
      <c r="E113" s="38">
        <v>0</v>
      </c>
      <c r="F113" s="38">
        <v>0</v>
      </c>
      <c r="G113" s="111">
        <v>0</v>
      </c>
    </row>
    <row r="114" spans="1:7" x14ac:dyDescent="0.2">
      <c r="A114" s="38" t="s">
        <v>81</v>
      </c>
      <c r="B114" s="38" t="s">
        <v>82</v>
      </c>
      <c r="C114" s="123" t="s">
        <v>663</v>
      </c>
      <c r="D114" s="38">
        <v>453</v>
      </c>
      <c r="E114" s="38">
        <v>0</v>
      </c>
      <c r="F114" s="38">
        <v>1</v>
      </c>
      <c r="G114" s="111">
        <v>-0.49999900000000003</v>
      </c>
    </row>
    <row r="115" spans="1:7" x14ac:dyDescent="0.2">
      <c r="A115" s="38" t="s">
        <v>88</v>
      </c>
      <c r="B115" s="38" t="s">
        <v>89</v>
      </c>
      <c r="C115" s="123" t="s">
        <v>663</v>
      </c>
      <c r="D115" s="38">
        <v>554</v>
      </c>
      <c r="E115" s="38">
        <v>0</v>
      </c>
      <c r="F115" s="38">
        <v>1</v>
      </c>
      <c r="G115" s="111">
        <v>-0.49999900000000003</v>
      </c>
    </row>
    <row r="116" spans="1:7" x14ac:dyDescent="0.2">
      <c r="A116" s="38" t="s">
        <v>99</v>
      </c>
      <c r="B116" s="38" t="s">
        <v>100</v>
      </c>
      <c r="C116" s="123" t="s">
        <v>663</v>
      </c>
      <c r="D116" s="38">
        <v>538</v>
      </c>
      <c r="E116" s="38">
        <v>0</v>
      </c>
      <c r="F116" s="38">
        <v>1</v>
      </c>
      <c r="G116" s="111">
        <v>-0.49999900000000003</v>
      </c>
    </row>
    <row r="117" spans="1:7" x14ac:dyDescent="0.2">
      <c r="A117" s="38" t="s">
        <v>201</v>
      </c>
      <c r="B117" s="38" t="s">
        <v>202</v>
      </c>
      <c r="C117" s="123" t="s">
        <v>663</v>
      </c>
      <c r="D117" s="38">
        <v>656</v>
      </c>
      <c r="E117" s="38">
        <v>0</v>
      </c>
      <c r="F117" s="38">
        <v>1</v>
      </c>
      <c r="G117" s="111">
        <v>-0.49999900000000003</v>
      </c>
    </row>
    <row r="118" spans="1:7" x14ac:dyDescent="0.2">
      <c r="A118" s="38" t="s">
        <v>214</v>
      </c>
      <c r="B118" s="38" t="s">
        <v>215</v>
      </c>
      <c r="C118" s="123" t="s">
        <v>663</v>
      </c>
      <c r="D118" s="38">
        <v>505</v>
      </c>
      <c r="E118" s="38">
        <v>0</v>
      </c>
      <c r="F118" s="38">
        <v>1</v>
      </c>
      <c r="G118" s="111">
        <v>-0.49999900000000003</v>
      </c>
    </row>
    <row r="119" spans="1:7" x14ac:dyDescent="0.2">
      <c r="A119" s="38" t="s">
        <v>218</v>
      </c>
      <c r="B119" s="38" t="s">
        <v>219</v>
      </c>
      <c r="C119" s="123" t="s">
        <v>663</v>
      </c>
      <c r="D119" s="38">
        <v>494</v>
      </c>
      <c r="E119" s="38">
        <v>0</v>
      </c>
      <c r="F119" s="38">
        <v>1</v>
      </c>
      <c r="G119" s="111">
        <v>-0.49999900000000003</v>
      </c>
    </row>
    <row r="120" spans="1:7" x14ac:dyDescent="0.2">
      <c r="A120" s="38" t="s">
        <v>245</v>
      </c>
      <c r="B120" s="38" t="s">
        <v>246</v>
      </c>
      <c r="C120" s="123" t="s">
        <v>663</v>
      </c>
      <c r="D120" s="38">
        <v>487</v>
      </c>
      <c r="E120" s="38">
        <v>0</v>
      </c>
      <c r="F120" s="38">
        <v>1</v>
      </c>
      <c r="G120" s="111">
        <v>-0.49999900000000003</v>
      </c>
    </row>
    <row r="121" spans="1:7" x14ac:dyDescent="0.2">
      <c r="A121" s="38" t="s">
        <v>254</v>
      </c>
      <c r="B121" s="38" t="s">
        <v>114</v>
      </c>
      <c r="C121" s="123" t="s">
        <v>663</v>
      </c>
      <c r="D121" s="38">
        <v>397</v>
      </c>
      <c r="E121" s="38">
        <v>0</v>
      </c>
      <c r="F121" s="38">
        <v>1</v>
      </c>
      <c r="G121" s="111">
        <v>-0.49999900000000003</v>
      </c>
    </row>
    <row r="122" spans="1:7" x14ac:dyDescent="0.2">
      <c r="A122" s="38" t="s">
        <v>131</v>
      </c>
      <c r="B122" s="38" t="s">
        <v>132</v>
      </c>
      <c r="C122" s="123" t="s">
        <v>663</v>
      </c>
      <c r="D122" s="38">
        <v>659</v>
      </c>
      <c r="E122" s="38">
        <v>0</v>
      </c>
      <c r="F122" s="38">
        <v>2</v>
      </c>
      <c r="G122" s="111">
        <v>-0.99999800000000005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cfRule type="cellIs" dxfId="5" priority="1" stopIfTrue="1" operator="greaterThan">
      <formula>2</formula>
    </cfRule>
    <cfRule type="cellIs" dxfId="4" priority="2" stopIfTrue="1" operator="lessThan">
      <formula>-1</formula>
    </cfRule>
  </conditionalFormatting>
  <conditionalFormatting sqref="C1 C2 E2 F2 C3 C4 C5 C6 C7 C8 C9 C10 C11 C12 C13 C14 C15 C16 C17 C18 C19 C20 C21 C22 C23 C24 C25 C26 C27 C28 C29 C30 C31 C32 C33 C34 C35 C36 C37 C38 C39 C40">
    <cfRule type="cellIs" dxfId="3" priority="3" stopIfTrue="1" operator="less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
  <sheetViews>
    <sheetView workbookViewId="0">
      <pane ySplit="1" topLeftCell="A2" activePane="bottomLeft" state="frozen"/>
      <selection pane="bottomLeft" activeCell="E2" sqref="E2"/>
    </sheetView>
  </sheetViews>
  <sheetFormatPr defaultColWidth="17.140625" defaultRowHeight="12.75" customHeight="1" x14ac:dyDescent="0.2"/>
  <cols>
    <col min="2" max="2" width="12.28515625" customWidth="1"/>
    <col min="3" max="3" width="6.42578125" customWidth="1"/>
    <col min="4" max="4" width="4.7109375" customWidth="1"/>
    <col min="5" max="5" width="7.5703125" customWidth="1"/>
    <col min="6" max="6" width="8.28515625" customWidth="1"/>
  </cols>
  <sheetData>
    <row r="1" spans="1:6" ht="12.75" customHeight="1" x14ac:dyDescent="0.2">
      <c r="A1" s="132" t="s">
        <v>25</v>
      </c>
      <c r="B1" s="107" t="s">
        <v>26</v>
      </c>
      <c r="C1" s="46" t="s">
        <v>259</v>
      </c>
      <c r="D1" s="46" t="s">
        <v>260</v>
      </c>
      <c r="E1" s="46" t="s">
        <v>261</v>
      </c>
      <c r="F1" s="35" t="s">
        <v>262</v>
      </c>
    </row>
    <row r="2" spans="1:6" ht="12.75" customHeight="1" x14ac:dyDescent="0.2">
      <c r="A2" s="30" t="s">
        <v>54</v>
      </c>
      <c r="B2" s="28" t="s">
        <v>55</v>
      </c>
      <c r="C2" s="28" t="s">
        <v>664</v>
      </c>
      <c r="D2" s="28">
        <v>62</v>
      </c>
      <c r="E2" s="28">
        <v>69.2</v>
      </c>
      <c r="F2" s="32">
        <v>0.89595375722543402</v>
      </c>
    </row>
    <row r="3" spans="1:6" ht="12.75" customHeight="1" x14ac:dyDescent="0.2">
      <c r="A3" s="30" t="s">
        <v>123</v>
      </c>
      <c r="B3" s="28" t="s">
        <v>124</v>
      </c>
      <c r="C3" s="28" t="s">
        <v>665</v>
      </c>
      <c r="D3" s="28">
        <v>40</v>
      </c>
      <c r="E3" s="28">
        <v>68.08</v>
      </c>
      <c r="F3" s="32">
        <v>0.58754406580493501</v>
      </c>
    </row>
    <row r="4" spans="1:6" ht="12.75" customHeight="1" x14ac:dyDescent="0.2">
      <c r="A4" s="30" t="s">
        <v>165</v>
      </c>
      <c r="B4" s="28" t="s">
        <v>100</v>
      </c>
      <c r="C4" s="28" t="s">
        <v>666</v>
      </c>
      <c r="D4" s="28">
        <v>14</v>
      </c>
      <c r="E4" s="28">
        <v>24.64</v>
      </c>
      <c r="F4" s="32">
        <v>0.56818181818181801</v>
      </c>
    </row>
    <row r="5" spans="1:6" ht="12.75" customHeight="1" x14ac:dyDescent="0.2">
      <c r="A5" s="30" t="s">
        <v>40</v>
      </c>
      <c r="B5" s="28" t="s">
        <v>41</v>
      </c>
      <c r="C5" s="28" t="s">
        <v>667</v>
      </c>
      <c r="D5" s="28">
        <v>24</v>
      </c>
      <c r="E5" s="28">
        <v>42.8</v>
      </c>
      <c r="F5" s="32">
        <v>0.56074766355140204</v>
      </c>
    </row>
    <row r="6" spans="1:6" ht="12.75" customHeight="1" x14ac:dyDescent="0.2">
      <c r="A6" s="30" t="s">
        <v>196</v>
      </c>
      <c r="B6" s="28" t="s">
        <v>132</v>
      </c>
      <c r="C6" s="28" t="s">
        <v>668</v>
      </c>
      <c r="D6" s="28">
        <v>56</v>
      </c>
      <c r="E6" s="28">
        <v>101.68</v>
      </c>
      <c r="F6" s="32">
        <v>0.55074744295830003</v>
      </c>
    </row>
    <row r="7" spans="1:6" ht="12.75" customHeight="1" x14ac:dyDescent="0.2">
      <c r="A7" s="30" t="s">
        <v>233</v>
      </c>
      <c r="B7" s="28" t="s">
        <v>130</v>
      </c>
      <c r="C7" s="28" t="s">
        <v>669</v>
      </c>
      <c r="D7" s="28">
        <v>25</v>
      </c>
      <c r="E7" s="28">
        <v>46.24</v>
      </c>
      <c r="F7" s="32">
        <v>0.54065743944636702</v>
      </c>
    </row>
    <row r="8" spans="1:6" ht="12.75" customHeight="1" x14ac:dyDescent="0.2">
      <c r="A8" s="30" t="s">
        <v>249</v>
      </c>
      <c r="B8" s="28" t="s">
        <v>47</v>
      </c>
      <c r="C8" s="28" t="s">
        <v>670</v>
      </c>
      <c r="D8" s="28">
        <v>16</v>
      </c>
      <c r="E8" s="28">
        <v>30.8</v>
      </c>
      <c r="F8" s="32">
        <v>0.51948051948051899</v>
      </c>
    </row>
    <row r="9" spans="1:6" ht="12.75" customHeight="1" x14ac:dyDescent="0.2">
      <c r="A9" s="30" t="s">
        <v>109</v>
      </c>
      <c r="B9" s="28" t="s">
        <v>104</v>
      </c>
      <c r="C9" s="28" t="s">
        <v>671</v>
      </c>
      <c r="D9" s="28">
        <v>36</v>
      </c>
      <c r="E9" s="28">
        <v>76.48</v>
      </c>
      <c r="F9" s="32">
        <v>0.47071129707113002</v>
      </c>
    </row>
    <row r="10" spans="1:6" ht="12.75" customHeight="1" x14ac:dyDescent="0.2">
      <c r="A10" s="30" t="s">
        <v>177</v>
      </c>
      <c r="B10" s="28" t="s">
        <v>97</v>
      </c>
      <c r="C10" s="28" t="s">
        <v>672</v>
      </c>
      <c r="D10" s="28">
        <v>33</v>
      </c>
      <c r="E10" s="28">
        <v>73.12</v>
      </c>
      <c r="F10" s="32">
        <v>0.45131291028446402</v>
      </c>
    </row>
    <row r="11" spans="1:6" ht="12.75" customHeight="1" x14ac:dyDescent="0.2">
      <c r="A11" s="30" t="s">
        <v>213</v>
      </c>
      <c r="B11" s="28" t="s">
        <v>104</v>
      </c>
      <c r="C11" s="28" t="s">
        <v>673</v>
      </c>
      <c r="D11" s="28">
        <v>12</v>
      </c>
      <c r="E11" s="28">
        <v>28.28</v>
      </c>
      <c r="F11" s="32">
        <v>0.42432814710042399</v>
      </c>
    </row>
    <row r="12" spans="1:6" ht="12.75" customHeight="1" x14ac:dyDescent="0.2">
      <c r="A12" s="30" t="s">
        <v>209</v>
      </c>
      <c r="B12" s="28" t="s">
        <v>210</v>
      </c>
      <c r="C12" s="28" t="s">
        <v>674</v>
      </c>
      <c r="D12" s="28">
        <v>10</v>
      </c>
      <c r="E12" s="28">
        <v>23.76</v>
      </c>
      <c r="F12" s="32">
        <v>0.42087542087542101</v>
      </c>
    </row>
    <row r="13" spans="1:6" ht="12.75" customHeight="1" x14ac:dyDescent="0.2">
      <c r="A13" s="30" t="s">
        <v>52</v>
      </c>
      <c r="B13" s="28" t="s">
        <v>53</v>
      </c>
      <c r="C13" s="28" t="s">
        <v>675</v>
      </c>
      <c r="D13" s="28">
        <v>13</v>
      </c>
      <c r="E13" s="28">
        <v>31.76</v>
      </c>
      <c r="F13" s="32">
        <v>0.40931989924433299</v>
      </c>
    </row>
    <row r="14" spans="1:6" ht="12.75" customHeight="1" x14ac:dyDescent="0.2">
      <c r="A14" s="30" t="s">
        <v>60</v>
      </c>
      <c r="B14" s="28" t="s">
        <v>61</v>
      </c>
      <c r="C14" s="28" t="s">
        <v>676</v>
      </c>
      <c r="D14" s="28">
        <v>11</v>
      </c>
      <c r="E14" s="28">
        <v>27.8</v>
      </c>
      <c r="F14" s="32">
        <v>0.39568345323741</v>
      </c>
    </row>
    <row r="15" spans="1:6" ht="12.75" customHeight="1" x14ac:dyDescent="0.2">
      <c r="A15" s="30" t="s">
        <v>231</v>
      </c>
      <c r="B15" s="28" t="s">
        <v>222</v>
      </c>
      <c r="C15" s="28" t="s">
        <v>677</v>
      </c>
      <c r="D15" s="28">
        <v>19</v>
      </c>
      <c r="E15" s="28">
        <v>49.6</v>
      </c>
      <c r="F15" s="32">
        <v>0.38306451612903197</v>
      </c>
    </row>
    <row r="16" spans="1:6" ht="12.75" customHeight="1" x14ac:dyDescent="0.2">
      <c r="A16" s="30" t="s">
        <v>194</v>
      </c>
      <c r="B16" s="28" t="s">
        <v>195</v>
      </c>
      <c r="C16" s="28" t="s">
        <v>678</v>
      </c>
      <c r="D16" s="28">
        <v>10</v>
      </c>
      <c r="E16" s="28">
        <v>29.36</v>
      </c>
      <c r="F16" s="32">
        <v>0.34059945504087202</v>
      </c>
    </row>
    <row r="17" spans="1:6" ht="12.75" customHeight="1" x14ac:dyDescent="0.2">
      <c r="A17" s="30" t="s">
        <v>236</v>
      </c>
      <c r="B17" s="28" t="s">
        <v>237</v>
      </c>
      <c r="C17" s="28" t="s">
        <v>679</v>
      </c>
      <c r="D17" s="28">
        <v>10</v>
      </c>
      <c r="E17" s="28">
        <v>29.6</v>
      </c>
      <c r="F17" s="32">
        <v>0.337837837837838</v>
      </c>
    </row>
    <row r="18" spans="1:6" ht="12.75" customHeight="1" x14ac:dyDescent="0.2">
      <c r="A18" s="30" t="s">
        <v>48</v>
      </c>
      <c r="B18" s="28" t="s">
        <v>49</v>
      </c>
      <c r="C18" s="28" t="s">
        <v>680</v>
      </c>
      <c r="D18" s="28">
        <v>14</v>
      </c>
      <c r="E18" s="28">
        <v>42.32</v>
      </c>
      <c r="F18" s="32">
        <v>0.33081285444234398</v>
      </c>
    </row>
    <row r="19" spans="1:6" ht="12.75" customHeight="1" x14ac:dyDescent="0.2">
      <c r="A19" s="30" t="s">
        <v>242</v>
      </c>
      <c r="B19" s="28" t="s">
        <v>243</v>
      </c>
      <c r="C19" s="28" t="s">
        <v>681</v>
      </c>
      <c r="D19" s="28">
        <v>15</v>
      </c>
      <c r="E19" s="28">
        <v>46.52</v>
      </c>
      <c r="F19" s="32">
        <v>0.32244196044711998</v>
      </c>
    </row>
    <row r="20" spans="1:6" ht="12.75" customHeight="1" x14ac:dyDescent="0.2">
      <c r="A20" s="30" t="s">
        <v>141</v>
      </c>
      <c r="B20" s="28" t="s">
        <v>142</v>
      </c>
      <c r="C20" s="28" t="s">
        <v>682</v>
      </c>
      <c r="D20" s="28">
        <v>11</v>
      </c>
      <c r="E20" s="28">
        <v>38.24</v>
      </c>
      <c r="F20" s="32">
        <v>0.28765690376568998</v>
      </c>
    </row>
    <row r="21" spans="1:6" ht="12.75" customHeight="1" x14ac:dyDescent="0.2">
      <c r="A21" s="30" t="s">
        <v>178</v>
      </c>
      <c r="B21" s="28" t="s">
        <v>179</v>
      </c>
      <c r="C21" s="28" t="s">
        <v>683</v>
      </c>
      <c r="D21" s="28">
        <v>5</v>
      </c>
      <c r="E21" s="28">
        <v>21.64</v>
      </c>
      <c r="F21" s="32">
        <v>0.23105360443622899</v>
      </c>
    </row>
    <row r="22" spans="1:6" ht="12.75" customHeight="1" x14ac:dyDescent="0.2">
      <c r="A22" s="30" t="s">
        <v>121</v>
      </c>
      <c r="B22" s="28" t="s">
        <v>122</v>
      </c>
      <c r="C22" s="28" t="s">
        <v>684</v>
      </c>
      <c r="D22" s="28">
        <v>12</v>
      </c>
      <c r="E22" s="28">
        <v>59.68</v>
      </c>
      <c r="F22" s="32">
        <v>0.20107238605898101</v>
      </c>
    </row>
    <row r="23" spans="1:6" ht="12.75" customHeight="1" x14ac:dyDescent="0.2">
      <c r="A23" s="30" t="s">
        <v>36</v>
      </c>
      <c r="B23" s="28" t="s">
        <v>37</v>
      </c>
      <c r="C23" s="28" t="s">
        <v>685</v>
      </c>
      <c r="D23" s="28">
        <v>0</v>
      </c>
      <c r="E23" s="28">
        <v>25.76</v>
      </c>
      <c r="F23" s="32">
        <v>0</v>
      </c>
    </row>
    <row r="24" spans="1:6" ht="12.75" customHeight="1" x14ac:dyDescent="0.2">
      <c r="A24" s="30" t="s">
        <v>38</v>
      </c>
      <c r="B24" s="28" t="s">
        <v>39</v>
      </c>
      <c r="C24" s="28" t="s">
        <v>686</v>
      </c>
      <c r="D24" s="28">
        <v>0</v>
      </c>
      <c r="E24" s="28">
        <v>56.32</v>
      </c>
      <c r="F24" s="32">
        <v>0</v>
      </c>
    </row>
    <row r="25" spans="1:6" ht="12.75" customHeight="1" x14ac:dyDescent="0.2">
      <c r="A25" s="30" t="s">
        <v>42</v>
      </c>
      <c r="B25" s="28" t="s">
        <v>43</v>
      </c>
      <c r="C25" s="28" t="s">
        <v>687</v>
      </c>
      <c r="D25" s="28">
        <v>0</v>
      </c>
      <c r="E25" s="28">
        <v>55.76</v>
      </c>
      <c r="F25" s="32">
        <v>0</v>
      </c>
    </row>
    <row r="26" spans="1:6" ht="12.75" customHeight="1" x14ac:dyDescent="0.2">
      <c r="A26" s="30" t="s">
        <v>44</v>
      </c>
      <c r="B26" s="28" t="s">
        <v>45</v>
      </c>
      <c r="C26" s="28" t="s">
        <v>688</v>
      </c>
      <c r="D26" s="28">
        <v>0</v>
      </c>
      <c r="E26" s="28">
        <v>41.6</v>
      </c>
      <c r="F26" s="32">
        <v>0</v>
      </c>
    </row>
    <row r="27" spans="1:6" ht="12.75" customHeight="1" x14ac:dyDescent="0.2">
      <c r="A27" s="30" t="s">
        <v>46</v>
      </c>
      <c r="B27" s="28" t="s">
        <v>47</v>
      </c>
      <c r="C27" s="28" t="s">
        <v>689</v>
      </c>
      <c r="D27" s="28">
        <v>0</v>
      </c>
      <c r="E27" s="28">
        <v>43.52</v>
      </c>
      <c r="F27" s="32">
        <v>0</v>
      </c>
    </row>
    <row r="28" spans="1:6" ht="12.75" customHeight="1" x14ac:dyDescent="0.2">
      <c r="A28" s="30" t="s">
        <v>50</v>
      </c>
      <c r="B28" s="28" t="s">
        <v>51</v>
      </c>
      <c r="C28" s="28" t="s">
        <v>675</v>
      </c>
      <c r="D28" s="28">
        <v>0</v>
      </c>
      <c r="E28" s="28">
        <v>31.76</v>
      </c>
      <c r="F28" s="32">
        <v>0</v>
      </c>
    </row>
    <row r="29" spans="1:6" ht="12.75" customHeight="1" x14ac:dyDescent="0.2">
      <c r="A29" s="30" t="s">
        <v>56</v>
      </c>
      <c r="B29" s="28" t="s">
        <v>57</v>
      </c>
      <c r="C29" s="28" t="s">
        <v>690</v>
      </c>
      <c r="D29" s="28">
        <v>0</v>
      </c>
      <c r="E29" s="28">
        <v>92.16</v>
      </c>
      <c r="F29" s="32">
        <v>0</v>
      </c>
    </row>
    <row r="30" spans="1:6" ht="12.75" customHeight="1" x14ac:dyDescent="0.2">
      <c r="A30" s="30" t="s">
        <v>58</v>
      </c>
      <c r="B30" s="28" t="s">
        <v>59</v>
      </c>
      <c r="C30" s="28" t="s">
        <v>691</v>
      </c>
      <c r="D30" s="28">
        <v>0</v>
      </c>
      <c r="E30" s="28">
        <v>24.24</v>
      </c>
      <c r="F30" s="32">
        <v>0</v>
      </c>
    </row>
    <row r="31" spans="1:6" ht="12.75" customHeight="1" x14ac:dyDescent="0.2">
      <c r="A31" s="30" t="s">
        <v>62</v>
      </c>
      <c r="B31" s="28" t="s">
        <v>63</v>
      </c>
      <c r="C31" s="28" t="s">
        <v>692</v>
      </c>
      <c r="D31" s="28">
        <v>0</v>
      </c>
      <c r="E31" s="28">
        <v>58</v>
      </c>
      <c r="F31" s="32">
        <v>0</v>
      </c>
    </row>
    <row r="32" spans="1:6" ht="12.75" customHeight="1" x14ac:dyDescent="0.2">
      <c r="A32" s="30" t="s">
        <v>64</v>
      </c>
      <c r="B32" s="28" t="s">
        <v>65</v>
      </c>
      <c r="C32" s="28" t="s">
        <v>693</v>
      </c>
      <c r="D32" s="28">
        <v>0</v>
      </c>
      <c r="E32" s="28">
        <v>30.68</v>
      </c>
      <c r="F32" s="32">
        <v>0</v>
      </c>
    </row>
    <row r="33" spans="1:6" ht="12.75" customHeight="1" x14ac:dyDescent="0.2">
      <c r="A33" s="30" t="s">
        <v>66</v>
      </c>
      <c r="B33" s="28" t="s">
        <v>67</v>
      </c>
      <c r="C33" s="28" t="s">
        <v>694</v>
      </c>
      <c r="D33" s="28">
        <v>0</v>
      </c>
      <c r="E33" s="28">
        <v>37.04</v>
      </c>
      <c r="F33" s="32">
        <v>0</v>
      </c>
    </row>
    <row r="34" spans="1:6" ht="12.75" customHeight="1" x14ac:dyDescent="0.2">
      <c r="A34" s="30" t="s">
        <v>68</v>
      </c>
      <c r="B34" s="28" t="s">
        <v>69</v>
      </c>
      <c r="C34" s="28" t="s">
        <v>695</v>
      </c>
      <c r="D34" s="28">
        <v>0</v>
      </c>
      <c r="E34" s="28">
        <v>27.2</v>
      </c>
      <c r="F34" s="32">
        <v>0</v>
      </c>
    </row>
    <row r="35" spans="1:6" ht="12.75" customHeight="1" x14ac:dyDescent="0.2">
      <c r="A35" s="30" t="s">
        <v>70</v>
      </c>
      <c r="B35" s="28" t="s">
        <v>71</v>
      </c>
      <c r="C35" s="28" t="s">
        <v>696</v>
      </c>
      <c r="D35" s="28">
        <v>0</v>
      </c>
      <c r="E35" s="28">
        <v>21.56</v>
      </c>
      <c r="F35" s="32">
        <v>0</v>
      </c>
    </row>
    <row r="36" spans="1:6" ht="12.75" customHeight="1" x14ac:dyDescent="0.2">
      <c r="A36" s="30" t="s">
        <v>72</v>
      </c>
      <c r="B36" s="28" t="s">
        <v>73</v>
      </c>
      <c r="C36" s="28" t="s">
        <v>688</v>
      </c>
      <c r="D36" s="28">
        <v>0</v>
      </c>
      <c r="E36" s="28">
        <v>41.6</v>
      </c>
      <c r="F36" s="32">
        <v>0</v>
      </c>
    </row>
    <row r="37" spans="1:6" ht="12.75" customHeight="1" x14ac:dyDescent="0.2">
      <c r="A37" s="30" t="s">
        <v>74</v>
      </c>
      <c r="B37" s="28" t="s">
        <v>69</v>
      </c>
      <c r="C37" s="28" t="s">
        <v>697</v>
      </c>
      <c r="D37" s="28">
        <v>0</v>
      </c>
      <c r="E37" s="28">
        <v>22.24</v>
      </c>
      <c r="F37" s="32">
        <v>0</v>
      </c>
    </row>
    <row r="38" spans="1:6" x14ac:dyDescent="0.2">
      <c r="A38" s="30" t="s">
        <v>75</v>
      </c>
      <c r="B38" s="28" t="s">
        <v>76</v>
      </c>
      <c r="C38" s="28" t="s">
        <v>666</v>
      </c>
      <c r="D38" s="28">
        <v>0</v>
      </c>
      <c r="E38" s="28">
        <v>24.64</v>
      </c>
      <c r="F38" s="32">
        <v>0</v>
      </c>
    </row>
    <row r="39" spans="1:6" x14ac:dyDescent="0.2">
      <c r="A39" s="30" t="s">
        <v>77</v>
      </c>
      <c r="B39" s="28" t="s">
        <v>78</v>
      </c>
      <c r="C39" s="28" t="s">
        <v>698</v>
      </c>
      <c r="D39" s="28">
        <v>0</v>
      </c>
      <c r="E39" s="28">
        <v>33.44</v>
      </c>
      <c r="F39" s="32">
        <v>0</v>
      </c>
    </row>
    <row r="40" spans="1:6" x14ac:dyDescent="0.2">
      <c r="A40" s="30" t="s">
        <v>79</v>
      </c>
      <c r="B40" s="28" t="s">
        <v>80</v>
      </c>
      <c r="C40" s="28" t="s">
        <v>699</v>
      </c>
      <c r="D40" s="28">
        <v>0</v>
      </c>
      <c r="E40" s="28">
        <v>26.36</v>
      </c>
      <c r="F40" s="32">
        <v>0</v>
      </c>
    </row>
    <row r="41" spans="1:6" x14ac:dyDescent="0.2">
      <c r="A41" s="30" t="s">
        <v>81</v>
      </c>
      <c r="B41" s="28" t="s">
        <v>82</v>
      </c>
      <c r="C41" s="28" t="s">
        <v>700</v>
      </c>
      <c r="D41" s="28">
        <v>0</v>
      </c>
      <c r="E41" s="28">
        <v>20.239999999999998</v>
      </c>
      <c r="F41" s="32">
        <v>0</v>
      </c>
    </row>
    <row r="42" spans="1:6" x14ac:dyDescent="0.2">
      <c r="A42" s="30" t="s">
        <v>83</v>
      </c>
      <c r="B42" s="28" t="s">
        <v>84</v>
      </c>
      <c r="C42" s="28" t="s">
        <v>701</v>
      </c>
      <c r="D42" s="28">
        <v>0</v>
      </c>
      <c r="E42" s="28">
        <v>39.92</v>
      </c>
      <c r="F42" s="32">
        <v>0</v>
      </c>
    </row>
    <row r="43" spans="1:6" x14ac:dyDescent="0.2">
      <c r="A43" s="30" t="s">
        <v>85</v>
      </c>
      <c r="B43" s="28" t="s">
        <v>47</v>
      </c>
      <c r="C43" s="28" t="s">
        <v>702</v>
      </c>
      <c r="D43" s="28">
        <v>0</v>
      </c>
      <c r="E43" s="28">
        <v>39.200000000000003</v>
      </c>
      <c r="F43" s="32">
        <v>0</v>
      </c>
    </row>
    <row r="44" spans="1:6" x14ac:dyDescent="0.2">
      <c r="A44" s="30" t="s">
        <v>86</v>
      </c>
      <c r="B44" s="28" t="s">
        <v>87</v>
      </c>
      <c r="C44" s="28" t="s">
        <v>703</v>
      </c>
      <c r="D44" s="28">
        <v>0</v>
      </c>
      <c r="E44" s="28">
        <v>37.520000000000003</v>
      </c>
      <c r="F44" s="32">
        <v>0</v>
      </c>
    </row>
    <row r="45" spans="1:6" x14ac:dyDescent="0.2">
      <c r="A45" s="30" t="s">
        <v>88</v>
      </c>
      <c r="B45" s="28" t="s">
        <v>89</v>
      </c>
      <c r="C45" s="28" t="s">
        <v>704</v>
      </c>
      <c r="D45" s="28">
        <v>0</v>
      </c>
      <c r="E45" s="28">
        <v>26.84</v>
      </c>
      <c r="F45" s="32">
        <v>0</v>
      </c>
    </row>
    <row r="46" spans="1:6" x14ac:dyDescent="0.2">
      <c r="A46" s="30" t="s">
        <v>90</v>
      </c>
      <c r="B46" s="28" t="s">
        <v>91</v>
      </c>
      <c r="C46" s="28" t="s">
        <v>705</v>
      </c>
      <c r="D46" s="28">
        <v>0</v>
      </c>
      <c r="E46" s="28">
        <v>23.36</v>
      </c>
      <c r="F46" s="32">
        <v>0</v>
      </c>
    </row>
    <row r="47" spans="1:6" x14ac:dyDescent="0.2">
      <c r="A47" s="30" t="s">
        <v>92</v>
      </c>
      <c r="B47" s="28" t="s">
        <v>93</v>
      </c>
      <c r="C47" s="28" t="s">
        <v>706</v>
      </c>
      <c r="D47" s="28">
        <v>0</v>
      </c>
      <c r="E47" s="28">
        <v>31.52</v>
      </c>
      <c r="F47" s="32">
        <v>0</v>
      </c>
    </row>
    <row r="48" spans="1:6" x14ac:dyDescent="0.2">
      <c r="A48" s="30" t="s">
        <v>94</v>
      </c>
      <c r="B48" s="28" t="s">
        <v>43</v>
      </c>
      <c r="C48" s="28" t="s">
        <v>707</v>
      </c>
      <c r="D48" s="28">
        <v>0</v>
      </c>
      <c r="E48" s="28">
        <v>28.4</v>
      </c>
      <c r="F48" s="32">
        <v>0</v>
      </c>
    </row>
    <row r="49" spans="1:6" x14ac:dyDescent="0.2">
      <c r="A49" s="30" t="s">
        <v>95</v>
      </c>
      <c r="B49" s="28" t="s">
        <v>96</v>
      </c>
      <c r="C49" s="28" t="s">
        <v>708</v>
      </c>
      <c r="D49" s="28">
        <v>0</v>
      </c>
      <c r="E49" s="28">
        <v>24.8</v>
      </c>
      <c r="F49" s="32">
        <v>0</v>
      </c>
    </row>
    <row r="50" spans="1:6" x14ac:dyDescent="0.2">
      <c r="A50" s="30" t="s">
        <v>97</v>
      </c>
      <c r="B50" s="28" t="s">
        <v>98</v>
      </c>
      <c r="C50" s="28" t="s">
        <v>709</v>
      </c>
      <c r="D50" s="28">
        <v>0</v>
      </c>
      <c r="E50" s="28">
        <v>19.079999999999998</v>
      </c>
      <c r="F50" s="32">
        <v>0</v>
      </c>
    </row>
    <row r="51" spans="1:6" x14ac:dyDescent="0.2">
      <c r="A51" s="30" t="s">
        <v>99</v>
      </c>
      <c r="B51" s="28" t="s">
        <v>100</v>
      </c>
      <c r="C51" s="28" t="s">
        <v>710</v>
      </c>
      <c r="D51" s="28">
        <v>0</v>
      </c>
      <c r="E51" s="28">
        <v>25.28</v>
      </c>
      <c r="F51" s="32">
        <v>0</v>
      </c>
    </row>
    <row r="52" spans="1:6" x14ac:dyDescent="0.2">
      <c r="A52" s="30" t="s">
        <v>101</v>
      </c>
      <c r="B52" s="28" t="s">
        <v>102</v>
      </c>
      <c r="C52" s="28" t="s">
        <v>711</v>
      </c>
      <c r="D52" s="28">
        <v>0</v>
      </c>
      <c r="E52" s="28">
        <v>36.08</v>
      </c>
      <c r="F52" s="32">
        <v>0</v>
      </c>
    </row>
    <row r="53" spans="1:6" x14ac:dyDescent="0.2">
      <c r="A53" s="30" t="s">
        <v>103</v>
      </c>
      <c r="B53" s="28" t="s">
        <v>104</v>
      </c>
      <c r="C53" s="28" t="s">
        <v>712</v>
      </c>
      <c r="D53" s="28">
        <v>0</v>
      </c>
      <c r="E53" s="28">
        <v>25.68</v>
      </c>
      <c r="F53" s="32">
        <v>0</v>
      </c>
    </row>
    <row r="54" spans="1:6" x14ac:dyDescent="0.2">
      <c r="A54" s="30" t="s">
        <v>105</v>
      </c>
      <c r="B54" s="28" t="s">
        <v>106</v>
      </c>
      <c r="C54" s="28" t="s">
        <v>713</v>
      </c>
      <c r="D54" s="28">
        <v>0</v>
      </c>
      <c r="E54" s="28">
        <v>24.16</v>
      </c>
      <c r="F54" s="32">
        <v>0</v>
      </c>
    </row>
    <row r="55" spans="1:6" x14ac:dyDescent="0.2">
      <c r="A55" s="30" t="s">
        <v>107</v>
      </c>
      <c r="B55" s="28" t="s">
        <v>108</v>
      </c>
      <c r="C55" s="28" t="s">
        <v>675</v>
      </c>
      <c r="D55" s="28">
        <v>0</v>
      </c>
      <c r="E55" s="28">
        <v>31.76</v>
      </c>
      <c r="F55" s="32">
        <v>0</v>
      </c>
    </row>
    <row r="56" spans="1:6" x14ac:dyDescent="0.2">
      <c r="A56" s="30" t="s">
        <v>110</v>
      </c>
      <c r="B56" s="28" t="s">
        <v>63</v>
      </c>
      <c r="C56" s="28" t="s">
        <v>714</v>
      </c>
      <c r="D56" s="28">
        <v>0</v>
      </c>
      <c r="E56" s="28">
        <v>26.48</v>
      </c>
      <c r="F56" s="32">
        <v>0</v>
      </c>
    </row>
    <row r="57" spans="1:6" x14ac:dyDescent="0.2">
      <c r="A57" s="30" t="s">
        <v>111</v>
      </c>
      <c r="B57" s="28" t="s">
        <v>112</v>
      </c>
      <c r="C57" s="28" t="s">
        <v>715</v>
      </c>
      <c r="D57" s="28">
        <v>0</v>
      </c>
      <c r="E57" s="28">
        <v>26</v>
      </c>
      <c r="F57" s="32">
        <v>0</v>
      </c>
    </row>
    <row r="58" spans="1:6" x14ac:dyDescent="0.2">
      <c r="A58" s="30" t="s">
        <v>113</v>
      </c>
      <c r="B58" s="28" t="s">
        <v>114</v>
      </c>
      <c r="C58" s="28" t="s">
        <v>694</v>
      </c>
      <c r="D58" s="28">
        <v>0</v>
      </c>
      <c r="E58" s="28">
        <v>37.04</v>
      </c>
      <c r="F58" s="32">
        <v>0</v>
      </c>
    </row>
    <row r="59" spans="1:6" x14ac:dyDescent="0.2">
      <c r="A59" s="30" t="s">
        <v>115</v>
      </c>
      <c r="B59" s="28" t="s">
        <v>116</v>
      </c>
      <c r="C59" s="28" t="s">
        <v>716</v>
      </c>
      <c r="D59" s="28">
        <v>0</v>
      </c>
      <c r="E59" s="28">
        <v>29.48</v>
      </c>
      <c r="F59" s="32">
        <v>0</v>
      </c>
    </row>
    <row r="60" spans="1:6" x14ac:dyDescent="0.2">
      <c r="A60" s="30" t="s">
        <v>117</v>
      </c>
      <c r="B60" s="28" t="s">
        <v>118</v>
      </c>
      <c r="C60" s="28" t="s">
        <v>703</v>
      </c>
      <c r="D60" s="28">
        <v>0</v>
      </c>
      <c r="E60" s="28">
        <v>37.520000000000003</v>
      </c>
      <c r="F60" s="32">
        <v>0</v>
      </c>
    </row>
    <row r="61" spans="1:6" x14ac:dyDescent="0.2">
      <c r="A61" s="30" t="s">
        <v>119</v>
      </c>
      <c r="B61" s="28" t="s">
        <v>120</v>
      </c>
      <c r="C61" s="28" t="s">
        <v>717</v>
      </c>
      <c r="D61" s="28">
        <v>0</v>
      </c>
      <c r="E61" s="28">
        <v>28.76</v>
      </c>
      <c r="F61" s="32">
        <v>0</v>
      </c>
    </row>
    <row r="62" spans="1:6" x14ac:dyDescent="0.2">
      <c r="A62" s="30" t="s">
        <v>125</v>
      </c>
      <c r="B62" s="28" t="s">
        <v>126</v>
      </c>
      <c r="C62" s="28" t="s">
        <v>718</v>
      </c>
      <c r="D62" s="28">
        <v>0</v>
      </c>
      <c r="E62" s="28">
        <v>25.84</v>
      </c>
      <c r="F62" s="32">
        <v>0</v>
      </c>
    </row>
    <row r="63" spans="1:6" x14ac:dyDescent="0.2">
      <c r="A63" s="30" t="s">
        <v>127</v>
      </c>
      <c r="B63" s="28" t="s">
        <v>128</v>
      </c>
      <c r="C63" s="28" t="s">
        <v>719</v>
      </c>
      <c r="D63" s="28">
        <v>0</v>
      </c>
      <c r="E63" s="28">
        <v>22.8</v>
      </c>
      <c r="F63" s="32">
        <v>0</v>
      </c>
    </row>
    <row r="64" spans="1:6" x14ac:dyDescent="0.2">
      <c r="A64" s="30" t="s">
        <v>129</v>
      </c>
      <c r="B64" s="28" t="s">
        <v>130</v>
      </c>
      <c r="C64" s="28" t="s">
        <v>720</v>
      </c>
      <c r="D64" s="28">
        <v>0</v>
      </c>
      <c r="E64" s="28">
        <v>51.84</v>
      </c>
      <c r="F64" s="32">
        <v>0</v>
      </c>
    </row>
    <row r="65" spans="1:6" x14ac:dyDescent="0.2">
      <c r="A65" s="30" t="s">
        <v>131</v>
      </c>
      <c r="B65" s="28" t="s">
        <v>132</v>
      </c>
      <c r="C65" s="28" t="s">
        <v>721</v>
      </c>
      <c r="D65" s="28">
        <v>0</v>
      </c>
      <c r="E65" s="28">
        <v>48.2</v>
      </c>
      <c r="F65" s="32">
        <v>0</v>
      </c>
    </row>
    <row r="66" spans="1:6" x14ac:dyDescent="0.2">
      <c r="A66" s="30" t="s">
        <v>133</v>
      </c>
      <c r="B66" s="28" t="s">
        <v>134</v>
      </c>
      <c r="C66" s="28" t="s">
        <v>722</v>
      </c>
      <c r="D66" s="28">
        <v>0</v>
      </c>
      <c r="E66" s="28">
        <v>21.4</v>
      </c>
      <c r="F66" s="32">
        <v>0</v>
      </c>
    </row>
    <row r="67" spans="1:6" x14ac:dyDescent="0.2">
      <c r="A67" s="30" t="s">
        <v>127</v>
      </c>
      <c r="B67" s="28" t="s">
        <v>135</v>
      </c>
      <c r="C67" s="28" t="s">
        <v>723</v>
      </c>
      <c r="D67" s="28">
        <v>0</v>
      </c>
      <c r="E67" s="28">
        <v>30.92</v>
      </c>
      <c r="F67" s="32">
        <v>0</v>
      </c>
    </row>
    <row r="68" spans="1:6" x14ac:dyDescent="0.2">
      <c r="A68" s="30" t="s">
        <v>136</v>
      </c>
      <c r="B68" s="28" t="s">
        <v>137</v>
      </c>
      <c r="C68" s="28" t="s">
        <v>699</v>
      </c>
      <c r="D68" s="28">
        <v>0</v>
      </c>
      <c r="E68" s="28">
        <v>26.36</v>
      </c>
      <c r="F68" s="32">
        <v>0</v>
      </c>
    </row>
    <row r="69" spans="1:6" x14ac:dyDescent="0.2">
      <c r="A69" s="30" t="s">
        <v>138</v>
      </c>
      <c r="B69" s="28" t="s">
        <v>139</v>
      </c>
      <c r="C69" s="28" t="s">
        <v>724</v>
      </c>
      <c r="D69" s="28">
        <v>0</v>
      </c>
      <c r="E69" s="28">
        <v>38.96</v>
      </c>
      <c r="F69" s="32">
        <v>0</v>
      </c>
    </row>
    <row r="70" spans="1:6" x14ac:dyDescent="0.2">
      <c r="A70" s="30" t="s">
        <v>140</v>
      </c>
      <c r="B70" s="28" t="s">
        <v>106</v>
      </c>
      <c r="C70" s="28" t="s">
        <v>725</v>
      </c>
      <c r="D70" s="28">
        <v>0</v>
      </c>
      <c r="E70" s="28">
        <v>21.84</v>
      </c>
      <c r="F70" s="32">
        <v>0</v>
      </c>
    </row>
    <row r="71" spans="1:6" x14ac:dyDescent="0.2">
      <c r="A71" s="30" t="s">
        <v>143</v>
      </c>
      <c r="B71" s="28" t="s">
        <v>144</v>
      </c>
      <c r="C71" s="28" t="s">
        <v>726</v>
      </c>
      <c r="D71" s="28">
        <v>0</v>
      </c>
      <c r="E71" s="28">
        <v>35.119999999999997</v>
      </c>
      <c r="F71" s="32">
        <v>0</v>
      </c>
    </row>
    <row r="72" spans="1:6" x14ac:dyDescent="0.2">
      <c r="A72" s="30" t="s">
        <v>145</v>
      </c>
      <c r="B72" s="28" t="s">
        <v>130</v>
      </c>
      <c r="C72" s="28" t="s">
        <v>691</v>
      </c>
      <c r="D72" s="28">
        <v>0</v>
      </c>
      <c r="E72" s="28">
        <v>24.24</v>
      </c>
      <c r="F72" s="32">
        <v>0</v>
      </c>
    </row>
    <row r="73" spans="1:6" x14ac:dyDescent="0.2">
      <c r="A73" s="30" t="s">
        <v>146</v>
      </c>
      <c r="B73" s="28" t="s">
        <v>147</v>
      </c>
      <c r="C73" s="28" t="s">
        <v>727</v>
      </c>
      <c r="D73" s="28">
        <v>0</v>
      </c>
      <c r="E73" s="28">
        <v>53.8</v>
      </c>
      <c r="F73" s="32">
        <v>0</v>
      </c>
    </row>
    <row r="74" spans="1:6" x14ac:dyDescent="0.2">
      <c r="A74" s="30" t="s">
        <v>148</v>
      </c>
      <c r="B74" s="28" t="s">
        <v>149</v>
      </c>
      <c r="C74" s="28" t="s">
        <v>728</v>
      </c>
      <c r="D74" s="28">
        <v>0</v>
      </c>
      <c r="E74" s="28">
        <v>24.48</v>
      </c>
      <c r="F74" s="32">
        <v>0</v>
      </c>
    </row>
    <row r="75" spans="1:6" x14ac:dyDescent="0.2">
      <c r="A75" s="30" t="s">
        <v>150</v>
      </c>
      <c r="B75" s="28" t="s">
        <v>151</v>
      </c>
      <c r="C75" s="28" t="s">
        <v>704</v>
      </c>
      <c r="D75" s="28">
        <v>0</v>
      </c>
      <c r="E75" s="28">
        <v>26.84</v>
      </c>
      <c r="F75" s="32">
        <v>0</v>
      </c>
    </row>
    <row r="76" spans="1:6" x14ac:dyDescent="0.2">
      <c r="A76" s="30" t="s">
        <v>152</v>
      </c>
      <c r="B76" s="28" t="s">
        <v>153</v>
      </c>
      <c r="C76" s="28" t="s">
        <v>729</v>
      </c>
      <c r="D76" s="28">
        <v>0</v>
      </c>
      <c r="E76" s="28">
        <v>21.76</v>
      </c>
      <c r="F76" s="32">
        <v>0</v>
      </c>
    </row>
    <row r="77" spans="1:6" x14ac:dyDescent="0.2">
      <c r="A77" s="30" t="s">
        <v>154</v>
      </c>
      <c r="B77" s="28" t="s">
        <v>155</v>
      </c>
      <c r="C77" s="28" t="s">
        <v>730</v>
      </c>
      <c r="D77" s="28">
        <v>0</v>
      </c>
      <c r="E77" s="28">
        <v>27.56</v>
      </c>
      <c r="F77" s="32">
        <v>0</v>
      </c>
    </row>
    <row r="78" spans="1:6" x14ac:dyDescent="0.2">
      <c r="A78" s="30" t="s">
        <v>156</v>
      </c>
      <c r="B78" s="28" t="s">
        <v>157</v>
      </c>
      <c r="C78" s="28" t="s">
        <v>715</v>
      </c>
      <c r="D78" s="28">
        <v>0</v>
      </c>
      <c r="E78" s="28">
        <v>26</v>
      </c>
      <c r="F78" s="32">
        <v>0</v>
      </c>
    </row>
    <row r="79" spans="1:6" x14ac:dyDescent="0.2">
      <c r="A79" s="30" t="s">
        <v>158</v>
      </c>
      <c r="B79" s="28" t="s">
        <v>159</v>
      </c>
      <c r="C79" s="28" t="s">
        <v>731</v>
      </c>
      <c r="D79" s="28">
        <v>0</v>
      </c>
      <c r="E79" s="28">
        <v>24.72</v>
      </c>
      <c r="F79" s="32">
        <v>0</v>
      </c>
    </row>
    <row r="80" spans="1:6" x14ac:dyDescent="0.2">
      <c r="A80" s="30" t="s">
        <v>160</v>
      </c>
      <c r="B80" s="28" t="s">
        <v>161</v>
      </c>
      <c r="C80" s="28" t="s">
        <v>678</v>
      </c>
      <c r="D80" s="28">
        <v>0</v>
      </c>
      <c r="E80" s="28">
        <v>29.36</v>
      </c>
      <c r="F80" s="32">
        <v>0</v>
      </c>
    </row>
    <row r="81" spans="1:6" x14ac:dyDescent="0.2">
      <c r="A81" s="30" t="s">
        <v>75</v>
      </c>
      <c r="B81" s="28" t="s">
        <v>162</v>
      </c>
      <c r="C81" s="28" t="s">
        <v>732</v>
      </c>
      <c r="D81" s="28">
        <v>0</v>
      </c>
      <c r="E81" s="28">
        <v>19.48</v>
      </c>
      <c r="F81" s="32">
        <v>0</v>
      </c>
    </row>
    <row r="82" spans="1:6" x14ac:dyDescent="0.2">
      <c r="A82" s="30" t="s">
        <v>163</v>
      </c>
      <c r="B82" s="28" t="s">
        <v>164</v>
      </c>
      <c r="C82" s="28" t="s">
        <v>733</v>
      </c>
      <c r="D82" s="28">
        <v>0</v>
      </c>
      <c r="E82" s="28">
        <v>25.12</v>
      </c>
      <c r="F82" s="32">
        <v>0</v>
      </c>
    </row>
    <row r="83" spans="1:6" x14ac:dyDescent="0.2">
      <c r="A83" s="30" t="s">
        <v>166</v>
      </c>
      <c r="B83" s="28" t="s">
        <v>167</v>
      </c>
      <c r="C83" s="28" t="s">
        <v>734</v>
      </c>
      <c r="D83" s="28">
        <v>0</v>
      </c>
      <c r="E83" s="28">
        <v>46.8</v>
      </c>
      <c r="F83" s="32">
        <v>0</v>
      </c>
    </row>
    <row r="84" spans="1:6" x14ac:dyDescent="0.2">
      <c r="A84" s="30" t="s">
        <v>168</v>
      </c>
      <c r="B84" s="28" t="s">
        <v>169</v>
      </c>
      <c r="C84" s="28" t="s">
        <v>735</v>
      </c>
      <c r="D84" s="28">
        <v>0</v>
      </c>
      <c r="E84" s="28">
        <v>23.44</v>
      </c>
      <c r="F84" s="32">
        <v>0</v>
      </c>
    </row>
    <row r="85" spans="1:6" x14ac:dyDescent="0.2">
      <c r="A85" s="30" t="s">
        <v>170</v>
      </c>
      <c r="B85" s="28" t="s">
        <v>100</v>
      </c>
      <c r="C85" s="28" t="s">
        <v>736</v>
      </c>
      <c r="D85" s="28">
        <v>0</v>
      </c>
      <c r="E85" s="28">
        <v>31.64</v>
      </c>
      <c r="F85" s="32">
        <v>0</v>
      </c>
    </row>
    <row r="86" spans="1:6" x14ac:dyDescent="0.2">
      <c r="A86" s="30" t="s">
        <v>171</v>
      </c>
      <c r="B86" s="28" t="s">
        <v>172</v>
      </c>
      <c r="C86" s="28" t="s">
        <v>704</v>
      </c>
      <c r="D86" s="28">
        <v>0</v>
      </c>
      <c r="E86" s="28">
        <v>26.84</v>
      </c>
      <c r="F86" s="32">
        <v>0</v>
      </c>
    </row>
    <row r="87" spans="1:6" x14ac:dyDescent="0.2">
      <c r="A87" s="30" t="s">
        <v>173</v>
      </c>
      <c r="B87" s="28" t="s">
        <v>174</v>
      </c>
      <c r="C87" s="28" t="s">
        <v>737</v>
      </c>
      <c r="D87" s="28">
        <v>0</v>
      </c>
      <c r="E87" s="28">
        <v>23.12</v>
      </c>
      <c r="F87" s="32">
        <v>0</v>
      </c>
    </row>
    <row r="88" spans="1:6" x14ac:dyDescent="0.2">
      <c r="A88" s="30" t="s">
        <v>175</v>
      </c>
      <c r="B88" s="28" t="s">
        <v>176</v>
      </c>
      <c r="C88" s="28" t="s">
        <v>738</v>
      </c>
      <c r="D88" s="28">
        <v>0</v>
      </c>
      <c r="E88" s="28">
        <v>39.68</v>
      </c>
      <c r="F88" s="32">
        <v>0</v>
      </c>
    </row>
    <row r="89" spans="1:6" x14ac:dyDescent="0.2">
      <c r="A89" s="30" t="s">
        <v>180</v>
      </c>
      <c r="B89" s="28" t="s">
        <v>67</v>
      </c>
      <c r="C89" s="28" t="s">
        <v>739</v>
      </c>
      <c r="D89" s="28">
        <v>0</v>
      </c>
      <c r="E89" s="28">
        <v>44</v>
      </c>
      <c r="F89" s="32">
        <v>0</v>
      </c>
    </row>
    <row r="90" spans="1:6" x14ac:dyDescent="0.2">
      <c r="A90" s="30" t="s">
        <v>181</v>
      </c>
      <c r="B90" s="28" t="s">
        <v>182</v>
      </c>
      <c r="C90" s="28" t="s">
        <v>699</v>
      </c>
      <c r="D90" s="28">
        <v>0</v>
      </c>
      <c r="E90" s="28">
        <v>26.36</v>
      </c>
      <c r="F90" s="32">
        <v>0</v>
      </c>
    </row>
    <row r="91" spans="1:6" x14ac:dyDescent="0.2">
      <c r="A91" s="30" t="s">
        <v>183</v>
      </c>
      <c r="B91" s="28" t="s">
        <v>184</v>
      </c>
      <c r="C91" s="28" t="s">
        <v>740</v>
      </c>
      <c r="D91" s="28">
        <v>0</v>
      </c>
      <c r="E91" s="28">
        <v>29.96</v>
      </c>
      <c r="F91" s="32">
        <v>0</v>
      </c>
    </row>
    <row r="92" spans="1:6" x14ac:dyDescent="0.2">
      <c r="A92" s="30" t="s">
        <v>183</v>
      </c>
      <c r="B92" s="28" t="s">
        <v>185</v>
      </c>
      <c r="C92" s="28" t="s">
        <v>741</v>
      </c>
      <c r="D92" s="28">
        <v>0</v>
      </c>
      <c r="E92" s="28">
        <v>21.6</v>
      </c>
      <c r="F92" s="32">
        <v>0</v>
      </c>
    </row>
    <row r="93" spans="1:6" x14ac:dyDescent="0.2">
      <c r="A93" s="30" t="s">
        <v>186</v>
      </c>
      <c r="B93" s="28" t="s">
        <v>187</v>
      </c>
      <c r="C93" s="28" t="s">
        <v>685</v>
      </c>
      <c r="D93" s="28">
        <v>0</v>
      </c>
      <c r="E93" s="28">
        <v>25.76</v>
      </c>
      <c r="F93" s="32">
        <v>0</v>
      </c>
    </row>
    <row r="94" spans="1:6" x14ac:dyDescent="0.2">
      <c r="A94" s="30" t="s">
        <v>188</v>
      </c>
      <c r="B94" s="28" t="s">
        <v>189</v>
      </c>
      <c r="C94" s="28" t="s">
        <v>742</v>
      </c>
      <c r="D94" s="28">
        <v>0</v>
      </c>
      <c r="E94" s="28">
        <v>28.04</v>
      </c>
      <c r="F94" s="32">
        <v>0</v>
      </c>
    </row>
    <row r="95" spans="1:6" x14ac:dyDescent="0.2">
      <c r="A95" s="30" t="s">
        <v>190</v>
      </c>
      <c r="B95" s="28" t="s">
        <v>191</v>
      </c>
      <c r="C95" s="28" t="s">
        <v>743</v>
      </c>
      <c r="D95" s="28">
        <v>0</v>
      </c>
      <c r="E95" s="28">
        <v>18</v>
      </c>
      <c r="F95" s="32">
        <v>0</v>
      </c>
    </row>
    <row r="96" spans="1:6" x14ac:dyDescent="0.2">
      <c r="A96" s="30" t="s">
        <v>192</v>
      </c>
      <c r="B96" s="28" t="s">
        <v>193</v>
      </c>
      <c r="C96" s="28" t="s">
        <v>744</v>
      </c>
      <c r="D96" s="28">
        <v>0</v>
      </c>
      <c r="E96" s="28">
        <v>52.12</v>
      </c>
      <c r="F96" s="32">
        <v>0</v>
      </c>
    </row>
    <row r="97" spans="1:6" x14ac:dyDescent="0.2">
      <c r="A97" s="30" t="s">
        <v>197</v>
      </c>
      <c r="B97" s="28" t="s">
        <v>198</v>
      </c>
      <c r="C97" s="28" t="s">
        <v>745</v>
      </c>
      <c r="D97" s="28">
        <v>0</v>
      </c>
      <c r="E97" s="28">
        <v>23.2</v>
      </c>
      <c r="F97" s="32">
        <v>0</v>
      </c>
    </row>
    <row r="98" spans="1:6" x14ac:dyDescent="0.2">
      <c r="A98" s="30" t="s">
        <v>199</v>
      </c>
      <c r="B98" s="28" t="s">
        <v>200</v>
      </c>
      <c r="C98" s="28" t="s">
        <v>714</v>
      </c>
      <c r="D98" s="28">
        <v>0</v>
      </c>
      <c r="E98" s="28">
        <v>26.48</v>
      </c>
      <c r="F98" s="32">
        <v>0</v>
      </c>
    </row>
    <row r="99" spans="1:6" x14ac:dyDescent="0.2">
      <c r="A99" s="30" t="s">
        <v>201</v>
      </c>
      <c r="B99" s="28" t="s">
        <v>202</v>
      </c>
      <c r="C99" s="28" t="s">
        <v>681</v>
      </c>
      <c r="D99" s="28">
        <v>0</v>
      </c>
      <c r="E99" s="28">
        <v>46.52</v>
      </c>
      <c r="F99" s="32">
        <v>0</v>
      </c>
    </row>
    <row r="100" spans="1:6" x14ac:dyDescent="0.2">
      <c r="A100" s="30" t="s">
        <v>203</v>
      </c>
      <c r="B100" s="28" t="s">
        <v>204</v>
      </c>
      <c r="C100" s="28" t="s">
        <v>746</v>
      </c>
      <c r="D100" s="28">
        <v>0</v>
      </c>
      <c r="E100" s="28">
        <v>28.52</v>
      </c>
      <c r="F100" s="32">
        <v>0</v>
      </c>
    </row>
    <row r="101" spans="1:6" x14ac:dyDescent="0.2">
      <c r="A101" s="30" t="s">
        <v>205</v>
      </c>
      <c r="B101" s="28" t="s">
        <v>206</v>
      </c>
      <c r="C101" s="28" t="s">
        <v>747</v>
      </c>
      <c r="D101" s="28">
        <v>0</v>
      </c>
      <c r="E101" s="28">
        <v>20.84</v>
      </c>
      <c r="F101" s="32">
        <v>0</v>
      </c>
    </row>
    <row r="102" spans="1:6" x14ac:dyDescent="0.2">
      <c r="A102" s="30" t="s">
        <v>207</v>
      </c>
      <c r="B102" s="28" t="s">
        <v>208</v>
      </c>
      <c r="C102" s="28" t="s">
        <v>748</v>
      </c>
      <c r="D102" s="28">
        <v>0</v>
      </c>
      <c r="E102" s="28">
        <v>20.28</v>
      </c>
      <c r="F102" s="32">
        <v>0</v>
      </c>
    </row>
    <row r="103" spans="1:6" x14ac:dyDescent="0.2">
      <c r="A103" s="30" t="s">
        <v>211</v>
      </c>
      <c r="B103" s="28" t="s">
        <v>212</v>
      </c>
      <c r="C103" s="28" t="s">
        <v>749</v>
      </c>
      <c r="D103" s="28">
        <v>0</v>
      </c>
      <c r="E103" s="28">
        <v>19</v>
      </c>
      <c r="F103" s="32">
        <v>0</v>
      </c>
    </row>
    <row r="104" spans="1:6" x14ac:dyDescent="0.2">
      <c r="A104" s="30" t="s">
        <v>214</v>
      </c>
      <c r="B104" s="28" t="s">
        <v>215</v>
      </c>
      <c r="C104" s="28" t="s">
        <v>750</v>
      </c>
      <c r="D104" s="28">
        <v>0</v>
      </c>
      <c r="E104" s="28">
        <v>22.64</v>
      </c>
      <c r="F104" s="32">
        <v>0</v>
      </c>
    </row>
    <row r="105" spans="1:6" x14ac:dyDescent="0.2">
      <c r="A105" s="30" t="s">
        <v>216</v>
      </c>
      <c r="B105" s="28" t="s">
        <v>217</v>
      </c>
      <c r="C105" s="28" t="s">
        <v>751</v>
      </c>
      <c r="D105" s="28">
        <v>0</v>
      </c>
      <c r="E105" s="28">
        <v>32.72</v>
      </c>
      <c r="F105" s="32">
        <v>0</v>
      </c>
    </row>
    <row r="106" spans="1:6" x14ac:dyDescent="0.2">
      <c r="A106" s="30" t="s">
        <v>218</v>
      </c>
      <c r="B106" s="28" t="s">
        <v>219</v>
      </c>
      <c r="C106" s="28" t="s">
        <v>752</v>
      </c>
      <c r="D106" s="28">
        <v>0</v>
      </c>
      <c r="E106" s="28">
        <v>21.88</v>
      </c>
      <c r="F106" s="32">
        <v>0</v>
      </c>
    </row>
    <row r="107" spans="1:6" x14ac:dyDescent="0.2">
      <c r="A107" s="30" t="s">
        <v>220</v>
      </c>
      <c r="B107" s="28" t="s">
        <v>221</v>
      </c>
      <c r="C107" s="28" t="s">
        <v>714</v>
      </c>
      <c r="D107" s="28">
        <v>0</v>
      </c>
      <c r="E107" s="28">
        <v>26.48</v>
      </c>
      <c r="F107" s="32">
        <v>0</v>
      </c>
    </row>
    <row r="108" spans="1:6" x14ac:dyDescent="0.2">
      <c r="A108" s="30" t="s">
        <v>222</v>
      </c>
      <c r="B108" s="28" t="s">
        <v>223</v>
      </c>
      <c r="C108" s="28" t="s">
        <v>753</v>
      </c>
      <c r="D108" s="28">
        <v>0</v>
      </c>
      <c r="E108" s="28">
        <v>58.56</v>
      </c>
      <c r="F108" s="32">
        <v>0</v>
      </c>
    </row>
    <row r="109" spans="1:6" x14ac:dyDescent="0.2">
      <c r="A109" s="30" t="s">
        <v>224</v>
      </c>
      <c r="B109" s="28" t="s">
        <v>45</v>
      </c>
      <c r="C109" s="28" t="s">
        <v>754</v>
      </c>
      <c r="D109" s="28">
        <v>0</v>
      </c>
      <c r="E109" s="28">
        <v>25.44</v>
      </c>
      <c r="F109" s="32">
        <v>0</v>
      </c>
    </row>
    <row r="110" spans="1:6" x14ac:dyDescent="0.2">
      <c r="A110" s="30" t="s">
        <v>225</v>
      </c>
      <c r="B110" s="28" t="s">
        <v>226</v>
      </c>
      <c r="C110" s="28" t="s">
        <v>755</v>
      </c>
      <c r="D110" s="28">
        <v>0</v>
      </c>
      <c r="E110" s="28">
        <v>55.2</v>
      </c>
      <c r="F110" s="32">
        <v>0</v>
      </c>
    </row>
    <row r="111" spans="1:6" x14ac:dyDescent="0.2">
      <c r="A111" s="30" t="s">
        <v>227</v>
      </c>
      <c r="B111" s="28" t="s">
        <v>228</v>
      </c>
      <c r="C111" s="28" t="s">
        <v>712</v>
      </c>
      <c r="D111" s="28">
        <v>0</v>
      </c>
      <c r="E111" s="28">
        <v>25.68</v>
      </c>
      <c r="F111" s="32">
        <v>0</v>
      </c>
    </row>
    <row r="112" spans="1:6" x14ac:dyDescent="0.2">
      <c r="A112" s="30" t="s">
        <v>229</v>
      </c>
      <c r="B112" s="28" t="s">
        <v>230</v>
      </c>
      <c r="C112" s="28" t="s">
        <v>752</v>
      </c>
      <c r="D112" s="28">
        <v>0</v>
      </c>
      <c r="E112" s="28">
        <v>21.88</v>
      </c>
      <c r="F112" s="32">
        <v>0</v>
      </c>
    </row>
    <row r="113" spans="1:6" x14ac:dyDescent="0.2">
      <c r="A113" s="30" t="s">
        <v>222</v>
      </c>
      <c r="B113" s="28" t="s">
        <v>232</v>
      </c>
      <c r="C113" s="28" t="s">
        <v>756</v>
      </c>
      <c r="D113" s="28">
        <v>0</v>
      </c>
      <c r="E113" s="28">
        <v>31.28</v>
      </c>
      <c r="F113" s="32">
        <v>0</v>
      </c>
    </row>
    <row r="114" spans="1:6" x14ac:dyDescent="0.2">
      <c r="A114" s="30" t="s">
        <v>234</v>
      </c>
      <c r="B114" s="28" t="s">
        <v>235</v>
      </c>
      <c r="C114" s="28" t="s">
        <v>751</v>
      </c>
      <c r="D114" s="28">
        <v>0</v>
      </c>
      <c r="E114" s="28">
        <v>32.72</v>
      </c>
      <c r="F114" s="32">
        <v>0</v>
      </c>
    </row>
    <row r="115" spans="1:6" x14ac:dyDescent="0.2">
      <c r="A115" s="30" t="s">
        <v>238</v>
      </c>
      <c r="B115" s="28" t="s">
        <v>239</v>
      </c>
      <c r="C115" s="28" t="s">
        <v>757</v>
      </c>
      <c r="D115" s="28">
        <v>0</v>
      </c>
      <c r="E115" s="28">
        <v>25.52</v>
      </c>
      <c r="F115" s="32">
        <v>0</v>
      </c>
    </row>
    <row r="116" spans="1:6" x14ac:dyDescent="0.2">
      <c r="A116" s="30" t="s">
        <v>240</v>
      </c>
      <c r="B116" s="28" t="s">
        <v>241</v>
      </c>
      <c r="C116" s="28" t="s">
        <v>758</v>
      </c>
      <c r="D116" s="28">
        <v>0</v>
      </c>
      <c r="E116" s="28">
        <v>89.92</v>
      </c>
      <c r="F116" s="32">
        <v>0</v>
      </c>
    </row>
    <row r="117" spans="1:6" x14ac:dyDescent="0.2">
      <c r="A117" s="30" t="s">
        <v>244</v>
      </c>
      <c r="B117" s="28" t="s">
        <v>235</v>
      </c>
      <c r="C117" s="28" t="s">
        <v>699</v>
      </c>
      <c r="D117" s="28">
        <v>0</v>
      </c>
      <c r="E117" s="28">
        <v>26.36</v>
      </c>
      <c r="F117" s="32">
        <v>0</v>
      </c>
    </row>
    <row r="118" spans="1:6" x14ac:dyDescent="0.2">
      <c r="A118" s="30" t="s">
        <v>245</v>
      </c>
      <c r="B118" s="28" t="s">
        <v>246</v>
      </c>
      <c r="C118" s="28" t="s">
        <v>741</v>
      </c>
      <c r="D118" s="28">
        <v>0</v>
      </c>
      <c r="E118" s="28">
        <v>21.6</v>
      </c>
      <c r="F118" s="32">
        <v>0</v>
      </c>
    </row>
    <row r="119" spans="1:6" x14ac:dyDescent="0.2">
      <c r="A119" s="30" t="s">
        <v>247</v>
      </c>
      <c r="B119" s="28" t="s">
        <v>248</v>
      </c>
      <c r="C119" s="28" t="s">
        <v>759</v>
      </c>
      <c r="D119" s="28">
        <v>0</v>
      </c>
      <c r="E119" s="28">
        <v>24.4</v>
      </c>
      <c r="F119" s="32">
        <v>0</v>
      </c>
    </row>
    <row r="120" spans="1:6" x14ac:dyDescent="0.2">
      <c r="A120" s="30" t="s">
        <v>250</v>
      </c>
      <c r="B120" s="28" t="s">
        <v>251</v>
      </c>
      <c r="C120" s="28" t="s">
        <v>715</v>
      </c>
      <c r="D120" s="28">
        <v>0</v>
      </c>
      <c r="E120" s="28">
        <v>26</v>
      </c>
      <c r="F120" s="32">
        <v>0</v>
      </c>
    </row>
    <row r="121" spans="1:6" x14ac:dyDescent="0.2">
      <c r="A121" s="30" t="s">
        <v>252</v>
      </c>
      <c r="B121" s="28" t="s">
        <v>253</v>
      </c>
      <c r="C121" s="28" t="s">
        <v>719</v>
      </c>
      <c r="D121" s="28">
        <v>0</v>
      </c>
      <c r="E121" s="28">
        <v>22.8</v>
      </c>
      <c r="F121" s="32">
        <v>0</v>
      </c>
    </row>
    <row r="122" spans="1:6" x14ac:dyDescent="0.2">
      <c r="A122" s="30" t="s">
        <v>254</v>
      </c>
      <c r="B122" s="28" t="s">
        <v>114</v>
      </c>
      <c r="C122" s="28" t="s">
        <v>743</v>
      </c>
      <c r="D122" s="28">
        <v>0</v>
      </c>
      <c r="E122" s="28">
        <v>18</v>
      </c>
      <c r="F122" s="32">
        <v>0</v>
      </c>
    </row>
    <row r="123" spans="1:6" ht="51" x14ac:dyDescent="0.2">
      <c r="A123" s="30"/>
      <c r="B123" s="28"/>
      <c r="C123" s="28"/>
      <c r="D123" s="28"/>
      <c r="E123" s="28" t="s">
        <v>760</v>
      </c>
      <c r="F123" s="32" t="s">
        <v>760</v>
      </c>
    </row>
    <row r="124" spans="1:6" ht="51" x14ac:dyDescent="0.2">
      <c r="A124" s="30"/>
      <c r="B124" s="28"/>
      <c r="C124" s="28"/>
      <c r="D124" s="28"/>
      <c r="E124" s="28" t="s">
        <v>760</v>
      </c>
      <c r="F124" s="32" t="s">
        <v>760</v>
      </c>
    </row>
    <row r="125" spans="1:6" ht="51" x14ac:dyDescent="0.2">
      <c r="A125" s="30"/>
      <c r="B125" s="28"/>
      <c r="C125" s="28"/>
      <c r="D125" s="28"/>
      <c r="E125" s="28" t="s">
        <v>760</v>
      </c>
      <c r="F125" s="32" t="s">
        <v>760</v>
      </c>
    </row>
    <row r="126" spans="1:6" ht="51" x14ac:dyDescent="0.2">
      <c r="A126" s="30"/>
      <c r="B126" s="28"/>
      <c r="C126" s="28"/>
      <c r="D126" s="28"/>
      <c r="E126" s="28" t="s">
        <v>760</v>
      </c>
      <c r="F126" s="32" t="s">
        <v>760</v>
      </c>
    </row>
    <row r="127" spans="1:6" ht="51" x14ac:dyDescent="0.2">
      <c r="A127" s="30"/>
      <c r="B127" s="28"/>
      <c r="C127" s="28"/>
      <c r="D127" s="28"/>
      <c r="E127" s="28" t="s">
        <v>760</v>
      </c>
      <c r="F127" s="32" t="s">
        <v>760</v>
      </c>
    </row>
    <row r="128" spans="1:6" ht="51" x14ac:dyDescent="0.2">
      <c r="A128" s="30"/>
      <c r="B128" s="28"/>
      <c r="C128" s="28"/>
      <c r="D128" s="28"/>
      <c r="E128" s="28" t="s">
        <v>760</v>
      </c>
      <c r="F128" s="32" t="s">
        <v>760</v>
      </c>
    </row>
    <row r="129" spans="1:6" ht="51" x14ac:dyDescent="0.2">
      <c r="A129" s="30"/>
      <c r="B129" s="28"/>
      <c r="C129" s="28"/>
      <c r="D129" s="28"/>
      <c r="E129" s="28" t="s">
        <v>760</v>
      </c>
      <c r="F129" s="32" t="s">
        <v>760</v>
      </c>
    </row>
    <row r="130" spans="1:6" ht="51" x14ac:dyDescent="0.2">
      <c r="A130" s="30"/>
      <c r="B130" s="28"/>
      <c r="C130" s="28"/>
      <c r="D130" s="28"/>
      <c r="E130" s="28" t="s">
        <v>760</v>
      </c>
      <c r="F130" s="32" t="s">
        <v>760</v>
      </c>
    </row>
    <row r="131" spans="1:6" ht="51" x14ac:dyDescent="0.2">
      <c r="A131" s="30"/>
      <c r="B131" s="28"/>
      <c r="C131" s="28"/>
      <c r="D131" s="28"/>
      <c r="E131" s="28" t="s">
        <v>760</v>
      </c>
      <c r="F131" s="32" t="s">
        <v>760</v>
      </c>
    </row>
    <row r="132" spans="1:6" ht="51" x14ac:dyDescent="0.2">
      <c r="A132" s="30"/>
      <c r="B132" s="28"/>
      <c r="C132" s="28"/>
      <c r="D132" s="28"/>
      <c r="E132" s="28" t="s">
        <v>760</v>
      </c>
      <c r="F132" s="32" t="s">
        <v>760</v>
      </c>
    </row>
    <row r="133" spans="1:6" ht="51" x14ac:dyDescent="0.2">
      <c r="A133" s="30"/>
      <c r="B133" s="28"/>
      <c r="C133" s="28"/>
      <c r="D133" s="28"/>
      <c r="E133" s="28" t="s">
        <v>760</v>
      </c>
      <c r="F133" s="32" t="s">
        <v>760</v>
      </c>
    </row>
    <row r="134" spans="1:6" ht="51" x14ac:dyDescent="0.2">
      <c r="A134" s="30"/>
      <c r="B134" s="28"/>
      <c r="C134" s="28"/>
      <c r="D134" s="28"/>
      <c r="E134" s="28" t="s">
        <v>760</v>
      </c>
      <c r="F134" s="32" t="s">
        <v>760</v>
      </c>
    </row>
    <row r="135" spans="1:6" ht="51" x14ac:dyDescent="0.2">
      <c r="A135" s="30"/>
      <c r="B135" s="28"/>
      <c r="C135" s="28"/>
      <c r="D135" s="28"/>
      <c r="E135" s="28" t="s">
        <v>760</v>
      </c>
      <c r="F135" s="32" t="s">
        <v>760</v>
      </c>
    </row>
    <row r="136" spans="1:6" ht="51" x14ac:dyDescent="0.2">
      <c r="A136" s="30"/>
      <c r="B136" s="28"/>
      <c r="C136" s="28"/>
      <c r="D136" s="28"/>
      <c r="E136" s="28" t="s">
        <v>760</v>
      </c>
      <c r="F136" s="32" t="s">
        <v>760</v>
      </c>
    </row>
    <row r="137" spans="1:6" ht="51" x14ac:dyDescent="0.2">
      <c r="A137" s="30"/>
      <c r="B137" s="28"/>
      <c r="C137" s="28"/>
      <c r="D137" s="28"/>
      <c r="E137" s="28" t="s">
        <v>760</v>
      </c>
      <c r="F137" s="32" t="s">
        <v>760</v>
      </c>
    </row>
    <row r="138" spans="1:6" ht="51" x14ac:dyDescent="0.2">
      <c r="A138" s="30"/>
      <c r="B138" s="28"/>
      <c r="C138" s="28"/>
      <c r="D138" s="28"/>
      <c r="E138" s="28" t="s">
        <v>760</v>
      </c>
      <c r="F138" s="32" t="s">
        <v>760</v>
      </c>
    </row>
    <row r="139" spans="1:6" ht="51" x14ac:dyDescent="0.2">
      <c r="A139" s="30"/>
      <c r="B139" s="28"/>
      <c r="C139" s="28"/>
      <c r="D139" s="28"/>
      <c r="E139" s="28" t="s">
        <v>760</v>
      </c>
      <c r="F139" s="32" t="s">
        <v>760</v>
      </c>
    </row>
    <row r="140" spans="1:6" ht="51" x14ac:dyDescent="0.2">
      <c r="A140" s="30"/>
      <c r="B140" s="28"/>
      <c r="C140" s="28"/>
      <c r="D140" s="28"/>
      <c r="E140" s="28" t="s">
        <v>760</v>
      </c>
      <c r="F140" s="32" t="s">
        <v>760</v>
      </c>
    </row>
    <row r="141" spans="1:6" ht="51" x14ac:dyDescent="0.2">
      <c r="A141" s="30"/>
      <c r="B141" s="28"/>
      <c r="C141" s="28"/>
      <c r="D141" s="28"/>
      <c r="E141" s="28" t="s">
        <v>760</v>
      </c>
      <c r="F141" s="32" t="s">
        <v>760</v>
      </c>
    </row>
    <row r="142" spans="1:6" ht="51" x14ac:dyDescent="0.2">
      <c r="A142" s="30"/>
      <c r="B142" s="28"/>
      <c r="C142" s="28"/>
      <c r="D142" s="28"/>
      <c r="E142" s="28" t="s">
        <v>760</v>
      </c>
      <c r="F142" s="32" t="s">
        <v>760</v>
      </c>
    </row>
    <row r="143" spans="1:6" ht="51" x14ac:dyDescent="0.2">
      <c r="A143" s="30"/>
      <c r="B143" s="28"/>
      <c r="C143" s="28"/>
      <c r="D143" s="28"/>
      <c r="E143" s="28" t="s">
        <v>760</v>
      </c>
      <c r="F143" s="32" t="s">
        <v>760</v>
      </c>
    </row>
    <row r="144" spans="1:6" ht="51" x14ac:dyDescent="0.2">
      <c r="A144" s="30"/>
      <c r="B144" s="28"/>
      <c r="C144" s="28"/>
      <c r="D144" s="28"/>
      <c r="E144" s="28" t="s">
        <v>760</v>
      </c>
      <c r="F144" s="32" t="s">
        <v>760</v>
      </c>
    </row>
    <row r="145" spans="1:6" ht="51" x14ac:dyDescent="0.2">
      <c r="A145" s="30"/>
      <c r="B145" s="28"/>
      <c r="C145" s="28"/>
      <c r="D145" s="28"/>
      <c r="E145" s="28" t="s">
        <v>760</v>
      </c>
      <c r="F145" s="32" t="s">
        <v>760</v>
      </c>
    </row>
    <row r="146" spans="1:6" ht="51" x14ac:dyDescent="0.2">
      <c r="A146" s="30"/>
      <c r="B146" s="28"/>
      <c r="C146" s="28"/>
      <c r="D146" s="28"/>
      <c r="E146" s="28" t="s">
        <v>760</v>
      </c>
      <c r="F146" s="32" t="s">
        <v>760</v>
      </c>
    </row>
    <row r="147" spans="1:6" ht="51" x14ac:dyDescent="0.2">
      <c r="A147" s="30"/>
      <c r="B147" s="28"/>
      <c r="C147" s="28"/>
      <c r="D147" s="28"/>
      <c r="E147" s="28" t="s">
        <v>760</v>
      </c>
      <c r="F147" s="32" t="s">
        <v>760</v>
      </c>
    </row>
    <row r="148" spans="1:6" ht="51" x14ac:dyDescent="0.2">
      <c r="A148" s="30"/>
      <c r="B148" s="28"/>
      <c r="C148" s="28"/>
      <c r="D148" s="28"/>
      <c r="E148" s="28" t="s">
        <v>760</v>
      </c>
      <c r="F148" s="32" t="s">
        <v>760</v>
      </c>
    </row>
    <row r="149" spans="1:6" ht="51" x14ac:dyDescent="0.2">
      <c r="A149" s="30"/>
      <c r="B149" s="28"/>
      <c r="C149" s="28"/>
      <c r="D149" s="28"/>
      <c r="E149" s="28" t="s">
        <v>760</v>
      </c>
      <c r="F149" s="32" t="s">
        <v>760</v>
      </c>
    </row>
    <row r="150" spans="1:6" ht="51" x14ac:dyDescent="0.2">
      <c r="A150" s="30"/>
      <c r="B150" s="28"/>
      <c r="C150" s="28"/>
      <c r="D150" s="28"/>
      <c r="E150" s="28" t="s">
        <v>760</v>
      </c>
      <c r="F150" s="32" t="s">
        <v>760</v>
      </c>
    </row>
    <row r="151" spans="1:6" ht="51" x14ac:dyDescent="0.2">
      <c r="A151" s="30"/>
      <c r="B151" s="28"/>
      <c r="C151" s="28"/>
      <c r="D151" s="28"/>
      <c r="E151" s="28" t="s">
        <v>760</v>
      </c>
      <c r="F151" s="32" t="s">
        <v>760</v>
      </c>
    </row>
    <row r="152" spans="1:6" ht="51" x14ac:dyDescent="0.2">
      <c r="A152" s="30"/>
      <c r="B152" s="28"/>
      <c r="C152" s="28"/>
      <c r="D152" s="28"/>
      <c r="E152" s="28" t="s">
        <v>760</v>
      </c>
      <c r="F152" s="32" t="s">
        <v>760</v>
      </c>
    </row>
    <row r="153" spans="1:6" ht="51" x14ac:dyDescent="0.2">
      <c r="A153" s="30"/>
      <c r="B153" s="28"/>
      <c r="C153" s="28"/>
      <c r="D153" s="28"/>
      <c r="E153" s="28" t="s">
        <v>760</v>
      </c>
      <c r="F153" s="32" t="s">
        <v>760</v>
      </c>
    </row>
    <row r="154" spans="1:6" ht="51" x14ac:dyDescent="0.2">
      <c r="A154" s="30"/>
      <c r="B154" s="28"/>
      <c r="C154" s="28"/>
      <c r="D154" s="28"/>
      <c r="E154" s="28" t="s">
        <v>760</v>
      </c>
      <c r="F154" s="32" t="s">
        <v>760</v>
      </c>
    </row>
    <row r="155" spans="1:6" ht="51" x14ac:dyDescent="0.2">
      <c r="A155" s="30"/>
      <c r="B155" s="28"/>
      <c r="C155" s="28"/>
      <c r="D155" s="28"/>
      <c r="E155" s="28" t="s">
        <v>760</v>
      </c>
      <c r="F155" s="32" t="s">
        <v>760</v>
      </c>
    </row>
    <row r="156" spans="1:6" ht="51" x14ac:dyDescent="0.2">
      <c r="A156" s="30"/>
      <c r="B156" s="28"/>
      <c r="C156" s="28"/>
      <c r="D156" s="28"/>
      <c r="E156" s="28" t="s">
        <v>760</v>
      </c>
      <c r="F156" s="32" t="s">
        <v>760</v>
      </c>
    </row>
    <row r="157" spans="1:6" ht="51" x14ac:dyDescent="0.2">
      <c r="A157" s="30"/>
      <c r="B157" s="28"/>
      <c r="C157" s="28"/>
      <c r="D157" s="28"/>
      <c r="E157" s="28" t="s">
        <v>760</v>
      </c>
      <c r="F157" s="32" t="s">
        <v>760</v>
      </c>
    </row>
    <row r="158" spans="1:6" ht="51" x14ac:dyDescent="0.2">
      <c r="A158" s="30"/>
      <c r="B158" s="28"/>
      <c r="C158" s="28"/>
      <c r="D158" s="28"/>
      <c r="E158" s="28" t="s">
        <v>760</v>
      </c>
      <c r="F158" s="32" t="s">
        <v>760</v>
      </c>
    </row>
    <row r="159" spans="1:6" ht="51" x14ac:dyDescent="0.2">
      <c r="A159" s="30"/>
      <c r="B159" s="28"/>
      <c r="C159" s="28"/>
      <c r="D159" s="28"/>
      <c r="E159" s="28" t="s">
        <v>760</v>
      </c>
      <c r="F159" s="32" t="s">
        <v>760</v>
      </c>
    </row>
    <row r="160" spans="1:6" ht="51" x14ac:dyDescent="0.2">
      <c r="A160" s="30"/>
      <c r="B160" s="28"/>
      <c r="C160" s="28"/>
      <c r="D160" s="28"/>
      <c r="E160" s="28" t="s">
        <v>760</v>
      </c>
      <c r="F160" s="32" t="s">
        <v>760</v>
      </c>
    </row>
    <row r="161" spans="1:6" ht="51" x14ac:dyDescent="0.2">
      <c r="A161" s="30"/>
      <c r="B161" s="28"/>
      <c r="C161" s="28"/>
      <c r="D161" s="28"/>
      <c r="E161" s="28" t="s">
        <v>760</v>
      </c>
      <c r="F161" s="32" t="s">
        <v>760</v>
      </c>
    </row>
    <row r="162" spans="1:6" ht="51" x14ac:dyDescent="0.2">
      <c r="A162" s="30"/>
      <c r="B162" s="28"/>
      <c r="C162" s="28"/>
      <c r="D162" s="28"/>
      <c r="E162" s="28" t="s">
        <v>760</v>
      </c>
      <c r="F162" s="32" t="s">
        <v>760</v>
      </c>
    </row>
    <row r="163" spans="1:6" ht="51" x14ac:dyDescent="0.2">
      <c r="A163" s="30"/>
      <c r="B163" s="28"/>
      <c r="C163" s="28"/>
      <c r="D163" s="28"/>
      <c r="E163" s="28" t="s">
        <v>760</v>
      </c>
      <c r="F163" s="32" t="s">
        <v>760</v>
      </c>
    </row>
    <row r="164" spans="1:6" ht="51" x14ac:dyDescent="0.2">
      <c r="A164" s="30"/>
      <c r="B164" s="28"/>
      <c r="C164" s="28"/>
      <c r="D164" s="28"/>
      <c r="E164" s="28" t="s">
        <v>760</v>
      </c>
      <c r="F164" s="32" t="s">
        <v>760</v>
      </c>
    </row>
    <row r="165" spans="1:6" ht="51" x14ac:dyDescent="0.2">
      <c r="A165" s="30"/>
      <c r="B165" s="28"/>
      <c r="C165" s="28"/>
      <c r="D165" s="28"/>
      <c r="E165" s="28" t="s">
        <v>760</v>
      </c>
      <c r="F165" s="32" t="s">
        <v>760</v>
      </c>
    </row>
    <row r="166" spans="1:6" ht="51" x14ac:dyDescent="0.2">
      <c r="A166" s="30"/>
      <c r="B166" s="28"/>
      <c r="C166" s="28"/>
      <c r="D166" s="28"/>
      <c r="E166" s="28" t="s">
        <v>760</v>
      </c>
      <c r="F166" s="32" t="s">
        <v>760</v>
      </c>
    </row>
    <row r="167" spans="1:6" ht="51" x14ac:dyDescent="0.2">
      <c r="A167" s="30"/>
      <c r="B167" s="28"/>
      <c r="C167" s="28"/>
      <c r="D167" s="28"/>
      <c r="E167" s="28" t="s">
        <v>760</v>
      </c>
      <c r="F167" s="32" t="s">
        <v>760</v>
      </c>
    </row>
    <row r="168" spans="1:6" ht="51" x14ac:dyDescent="0.2">
      <c r="A168" s="30"/>
      <c r="B168" s="28"/>
      <c r="C168" s="28"/>
      <c r="D168" s="28"/>
      <c r="E168" s="28" t="s">
        <v>760</v>
      </c>
      <c r="F168" s="32" t="s">
        <v>760</v>
      </c>
    </row>
    <row r="169" spans="1:6" ht="51" x14ac:dyDescent="0.2">
      <c r="A169" s="30"/>
      <c r="B169" s="28"/>
      <c r="C169" s="28"/>
      <c r="D169" s="28"/>
      <c r="E169" s="28" t="s">
        <v>760</v>
      </c>
      <c r="F169" s="32" t="s">
        <v>760</v>
      </c>
    </row>
    <row r="170" spans="1:6" ht="51" x14ac:dyDescent="0.2">
      <c r="A170" s="30"/>
      <c r="B170" s="28"/>
      <c r="C170" s="28"/>
      <c r="D170" s="28"/>
      <c r="E170" s="28" t="s">
        <v>760</v>
      </c>
      <c r="F170" s="32" t="s">
        <v>760</v>
      </c>
    </row>
    <row r="171" spans="1:6" ht="51" x14ac:dyDescent="0.2">
      <c r="A171" s="30"/>
      <c r="B171" s="28"/>
      <c r="C171" s="28"/>
      <c r="D171" s="28"/>
      <c r="E171" s="28" t="s">
        <v>760</v>
      </c>
      <c r="F171" s="32" t="s">
        <v>760</v>
      </c>
    </row>
    <row r="172" spans="1:6" ht="51" x14ac:dyDescent="0.2">
      <c r="A172" s="30"/>
      <c r="B172" s="28"/>
      <c r="C172" s="28"/>
      <c r="D172" s="28"/>
      <c r="E172" s="28" t="s">
        <v>760</v>
      </c>
      <c r="F172" s="32" t="s">
        <v>760</v>
      </c>
    </row>
    <row r="173" spans="1:6" ht="51" x14ac:dyDescent="0.2">
      <c r="A173" s="30"/>
      <c r="B173" s="28"/>
      <c r="C173" s="28"/>
      <c r="D173" s="28"/>
      <c r="E173" s="28" t="s">
        <v>760</v>
      </c>
      <c r="F173" s="32" t="s">
        <v>760</v>
      </c>
    </row>
    <row r="174" spans="1:6" ht="51" x14ac:dyDescent="0.2">
      <c r="A174" s="30"/>
      <c r="B174" s="28"/>
      <c r="C174" s="28"/>
      <c r="D174" s="28"/>
      <c r="E174" s="28" t="s">
        <v>760</v>
      </c>
      <c r="F174" s="32" t="s">
        <v>760</v>
      </c>
    </row>
    <row r="175" spans="1:6" ht="51" x14ac:dyDescent="0.2">
      <c r="A175" s="30"/>
      <c r="B175" s="28"/>
      <c r="C175" s="28"/>
      <c r="D175" s="28"/>
      <c r="E175" s="28" t="s">
        <v>760</v>
      </c>
      <c r="F175" s="32" t="s">
        <v>760</v>
      </c>
    </row>
    <row r="176" spans="1:6" ht="51" x14ac:dyDescent="0.2">
      <c r="A176" s="30"/>
      <c r="B176" s="28"/>
      <c r="C176" s="28"/>
      <c r="D176" s="28"/>
      <c r="E176" s="28" t="s">
        <v>760</v>
      </c>
      <c r="F176" s="32" t="s">
        <v>760</v>
      </c>
    </row>
    <row r="177" spans="1:6" ht="51" x14ac:dyDescent="0.2">
      <c r="A177" s="30"/>
      <c r="B177" s="28"/>
      <c r="C177" s="28"/>
      <c r="D177" s="28"/>
      <c r="E177" s="28" t="s">
        <v>760</v>
      </c>
      <c r="F177" s="32" t="s">
        <v>760</v>
      </c>
    </row>
    <row r="178" spans="1:6" ht="51" x14ac:dyDescent="0.2">
      <c r="A178" s="30"/>
      <c r="B178" s="28"/>
      <c r="C178" s="28"/>
      <c r="D178" s="28"/>
      <c r="E178" s="28" t="s">
        <v>760</v>
      </c>
      <c r="F178" s="32" t="s">
        <v>760</v>
      </c>
    </row>
    <row r="179" spans="1:6" ht="51" x14ac:dyDescent="0.2">
      <c r="A179" s="30"/>
      <c r="B179" s="28"/>
      <c r="C179" s="28"/>
      <c r="D179" s="28"/>
      <c r="E179" s="28" t="s">
        <v>760</v>
      </c>
      <c r="F179" s="32" t="s">
        <v>760</v>
      </c>
    </row>
    <row r="180" spans="1:6" ht="51" x14ac:dyDescent="0.2">
      <c r="A180" s="30"/>
      <c r="B180" s="28"/>
      <c r="C180" s="28"/>
      <c r="D180" s="28"/>
      <c r="E180" s="28" t="s">
        <v>760</v>
      </c>
      <c r="F180" s="32" t="s">
        <v>760</v>
      </c>
    </row>
    <row r="181" spans="1:6" ht="51" x14ac:dyDescent="0.2">
      <c r="A181" s="30"/>
      <c r="B181" s="28"/>
      <c r="C181" s="28"/>
      <c r="D181" s="28"/>
      <c r="E181" s="28" t="s">
        <v>760</v>
      </c>
      <c r="F181" s="32" t="s">
        <v>760</v>
      </c>
    </row>
    <row r="182" spans="1:6" ht="51" x14ac:dyDescent="0.2">
      <c r="A182" s="30"/>
      <c r="B182" s="28"/>
      <c r="C182" s="28"/>
      <c r="D182" s="28"/>
      <c r="E182" s="28" t="s">
        <v>760</v>
      </c>
      <c r="F182" s="32" t="s">
        <v>760</v>
      </c>
    </row>
    <row r="183" spans="1:6" ht="51" x14ac:dyDescent="0.2">
      <c r="A183" s="30"/>
      <c r="B183" s="28"/>
      <c r="C183" s="28"/>
      <c r="D183" s="28"/>
      <c r="E183" s="28" t="s">
        <v>760</v>
      </c>
      <c r="F183" s="32" t="s">
        <v>760</v>
      </c>
    </row>
    <row r="184" spans="1:6" ht="51" x14ac:dyDescent="0.2">
      <c r="A184" s="30"/>
      <c r="B184" s="28"/>
      <c r="C184" s="28"/>
      <c r="D184" s="28"/>
      <c r="E184" s="28" t="s">
        <v>760</v>
      </c>
      <c r="F184" s="32" t="s">
        <v>760</v>
      </c>
    </row>
    <row r="185" spans="1:6" ht="51" x14ac:dyDescent="0.2">
      <c r="A185" s="30"/>
      <c r="B185" s="28"/>
      <c r="C185" s="28"/>
      <c r="D185" s="28"/>
      <c r="E185" s="28" t="s">
        <v>760</v>
      </c>
      <c r="F185" s="32" t="s">
        <v>760</v>
      </c>
    </row>
    <row r="186" spans="1:6" ht="51" x14ac:dyDescent="0.2">
      <c r="A186" s="30"/>
      <c r="B186" s="28"/>
      <c r="C186" s="28"/>
      <c r="D186" s="28"/>
      <c r="E186" s="28" t="s">
        <v>760</v>
      </c>
      <c r="F186" s="32" t="s">
        <v>760</v>
      </c>
    </row>
    <row r="187" spans="1:6" ht="51" x14ac:dyDescent="0.2">
      <c r="A187" s="30"/>
      <c r="B187" s="28"/>
      <c r="C187" s="28"/>
      <c r="D187" s="28"/>
      <c r="E187" s="28" t="s">
        <v>760</v>
      </c>
      <c r="F187" s="32" t="s">
        <v>760</v>
      </c>
    </row>
    <row r="188" spans="1:6" ht="51" x14ac:dyDescent="0.2">
      <c r="A188" s="30"/>
      <c r="B188" s="28"/>
      <c r="C188" s="28"/>
      <c r="D188" s="28"/>
      <c r="E188" s="28" t="s">
        <v>760</v>
      </c>
      <c r="F188" s="32" t="s">
        <v>760</v>
      </c>
    </row>
    <row r="189" spans="1:6" ht="51" x14ac:dyDescent="0.2">
      <c r="A189" s="30"/>
      <c r="B189" s="28"/>
      <c r="C189" s="28"/>
      <c r="D189" s="28"/>
      <c r="E189" s="28" t="s">
        <v>760</v>
      </c>
      <c r="F189" s="32" t="s">
        <v>760</v>
      </c>
    </row>
    <row r="190" spans="1:6" ht="51" x14ac:dyDescent="0.2">
      <c r="A190" s="30"/>
      <c r="B190" s="28"/>
      <c r="C190" s="28"/>
      <c r="D190" s="28"/>
      <c r="E190" s="28" t="s">
        <v>760</v>
      </c>
      <c r="F190" s="32" t="s">
        <v>760</v>
      </c>
    </row>
    <row r="191" spans="1:6" ht="51" x14ac:dyDescent="0.2">
      <c r="A191" s="30"/>
      <c r="B191" s="28"/>
      <c r="C191" s="28"/>
      <c r="D191" s="28"/>
      <c r="E191" s="28" t="s">
        <v>760</v>
      </c>
      <c r="F191" s="32" t="s">
        <v>760</v>
      </c>
    </row>
    <row r="192" spans="1:6" ht="51" x14ac:dyDescent="0.2">
      <c r="A192" s="30"/>
      <c r="B192" s="28"/>
      <c r="C192" s="28"/>
      <c r="D192" s="28"/>
      <c r="E192" s="28" t="s">
        <v>760</v>
      </c>
      <c r="F192" s="32" t="s">
        <v>760</v>
      </c>
    </row>
    <row r="193" spans="1:6" ht="51" x14ac:dyDescent="0.2">
      <c r="A193" s="30"/>
      <c r="B193" s="28"/>
      <c r="C193" s="28"/>
      <c r="D193" s="28"/>
      <c r="E193" s="28" t="s">
        <v>760</v>
      </c>
      <c r="F193" s="32" t="s">
        <v>760</v>
      </c>
    </row>
    <row r="194" spans="1:6" ht="51" x14ac:dyDescent="0.2">
      <c r="A194" s="30"/>
      <c r="B194" s="28"/>
      <c r="C194" s="28"/>
      <c r="D194" s="28"/>
      <c r="E194" s="28" t="s">
        <v>760</v>
      </c>
      <c r="F194" s="32" t="s">
        <v>760</v>
      </c>
    </row>
    <row r="195" spans="1:6" ht="51" x14ac:dyDescent="0.2">
      <c r="A195" s="30"/>
      <c r="B195" s="28"/>
      <c r="C195" s="28"/>
      <c r="D195" s="28"/>
      <c r="E195" s="28" t="s">
        <v>760</v>
      </c>
      <c r="F195" s="32" t="s">
        <v>760</v>
      </c>
    </row>
    <row r="196" spans="1:6" ht="51" x14ac:dyDescent="0.2">
      <c r="A196" s="30"/>
      <c r="B196" s="28"/>
      <c r="C196" s="28"/>
      <c r="D196" s="28"/>
      <c r="E196" s="28" t="s">
        <v>760</v>
      </c>
      <c r="F196" s="32" t="s">
        <v>760</v>
      </c>
    </row>
    <row r="197" spans="1:6" ht="51" x14ac:dyDescent="0.2">
      <c r="A197" s="30"/>
      <c r="B197" s="28"/>
      <c r="C197" s="28"/>
      <c r="D197" s="28"/>
      <c r="E197" s="28" t="s">
        <v>760</v>
      </c>
      <c r="F197" s="32" t="s">
        <v>760</v>
      </c>
    </row>
    <row r="198" spans="1:6" ht="51" x14ac:dyDescent="0.2">
      <c r="A198" s="30"/>
      <c r="B198" s="28"/>
      <c r="C198" s="28"/>
      <c r="D198" s="28"/>
      <c r="E198" s="28" t="s">
        <v>760</v>
      </c>
      <c r="F198" s="32" t="s">
        <v>760</v>
      </c>
    </row>
    <row r="199" spans="1:6" ht="51" x14ac:dyDescent="0.2">
      <c r="A199" s="30"/>
      <c r="B199" s="28"/>
      <c r="C199" s="28"/>
      <c r="D199" s="28"/>
      <c r="E199" s="28" t="s">
        <v>760</v>
      </c>
      <c r="F199" s="32" t="s">
        <v>760</v>
      </c>
    </row>
    <row r="200" spans="1:6" ht="51" x14ac:dyDescent="0.2">
      <c r="A200" s="30"/>
      <c r="B200" s="28"/>
      <c r="C200" s="28"/>
      <c r="D200" s="28"/>
      <c r="E200" s="28" t="s">
        <v>760</v>
      </c>
      <c r="F200" s="32" t="s">
        <v>760</v>
      </c>
    </row>
    <row r="201" spans="1:6" ht="51" x14ac:dyDescent="0.2">
      <c r="A201" s="30"/>
      <c r="B201" s="28"/>
      <c r="C201" s="28"/>
      <c r="D201" s="28"/>
      <c r="E201" s="28" t="s">
        <v>760</v>
      </c>
      <c r="F201" s="32" t="s">
        <v>760</v>
      </c>
    </row>
    <row r="202" spans="1:6" ht="51" x14ac:dyDescent="0.2">
      <c r="A202" s="30"/>
      <c r="B202" s="28"/>
      <c r="C202" s="28"/>
      <c r="D202" s="28"/>
      <c r="E202" s="28" t="s">
        <v>760</v>
      </c>
      <c r="F202" s="32" t="s">
        <v>760</v>
      </c>
    </row>
    <row r="203" spans="1:6" ht="51" x14ac:dyDescent="0.2">
      <c r="A203" s="30"/>
      <c r="B203" s="28"/>
      <c r="C203" s="28"/>
      <c r="D203" s="28"/>
      <c r="E203" s="28" t="s">
        <v>760</v>
      </c>
      <c r="F203" s="32" t="s">
        <v>760</v>
      </c>
    </row>
    <row r="204" spans="1:6" ht="51" x14ac:dyDescent="0.2">
      <c r="A204" s="30"/>
      <c r="B204" s="28"/>
      <c r="C204" s="28"/>
      <c r="D204" s="28"/>
      <c r="E204" s="28" t="s">
        <v>760</v>
      </c>
      <c r="F204" s="32" t="s">
        <v>760</v>
      </c>
    </row>
    <row r="205" spans="1:6" ht="51" x14ac:dyDescent="0.2">
      <c r="A205" s="30"/>
      <c r="B205" s="28"/>
      <c r="C205" s="28"/>
      <c r="D205" s="28"/>
      <c r="E205" s="28" t="s">
        <v>760</v>
      </c>
      <c r="F205" s="32" t="s">
        <v>760</v>
      </c>
    </row>
    <row r="206" spans="1:6" ht="51" x14ac:dyDescent="0.2">
      <c r="A206" s="30"/>
      <c r="B206" s="28"/>
      <c r="C206" s="28"/>
      <c r="D206" s="28"/>
      <c r="E206" s="28" t="s">
        <v>760</v>
      </c>
      <c r="F206" s="32" t="s">
        <v>760</v>
      </c>
    </row>
    <row r="207" spans="1:6" ht="51" x14ac:dyDescent="0.2">
      <c r="A207" s="30"/>
      <c r="B207" s="28"/>
      <c r="C207" s="28"/>
      <c r="D207" s="28"/>
      <c r="E207" s="28" t="s">
        <v>760</v>
      </c>
      <c r="F207" s="32" t="s">
        <v>760</v>
      </c>
    </row>
    <row r="208" spans="1:6" ht="51" x14ac:dyDescent="0.2">
      <c r="A208" s="30"/>
      <c r="B208" s="28"/>
      <c r="C208" s="28"/>
      <c r="D208" s="28"/>
      <c r="E208" s="28" t="s">
        <v>760</v>
      </c>
      <c r="F208" s="32" t="s">
        <v>760</v>
      </c>
    </row>
    <row r="209" spans="1:6" ht="51" x14ac:dyDescent="0.2">
      <c r="A209" s="30"/>
      <c r="B209" s="28"/>
      <c r="C209" s="28"/>
      <c r="D209" s="28"/>
      <c r="E209" s="28" t="s">
        <v>760</v>
      </c>
      <c r="F209" s="32" t="s">
        <v>760</v>
      </c>
    </row>
    <row r="210" spans="1:6" ht="51" x14ac:dyDescent="0.2">
      <c r="A210" s="30"/>
      <c r="B210" s="28"/>
      <c r="C210" s="28"/>
      <c r="D210" s="28"/>
      <c r="E210" s="28" t="s">
        <v>760</v>
      </c>
      <c r="F210" s="32" t="s">
        <v>760</v>
      </c>
    </row>
    <row r="211" spans="1:6" ht="51" x14ac:dyDescent="0.2">
      <c r="A211" s="30"/>
      <c r="B211" s="28"/>
      <c r="C211" s="28"/>
      <c r="D211" s="28"/>
      <c r="E211" s="28" t="s">
        <v>760</v>
      </c>
      <c r="F211" s="32" t="s">
        <v>760</v>
      </c>
    </row>
    <row r="212" spans="1:6" ht="51" x14ac:dyDescent="0.2">
      <c r="A212" s="30"/>
      <c r="B212" s="28"/>
      <c r="C212" s="28"/>
      <c r="D212" s="28"/>
      <c r="E212" s="28" t="s">
        <v>760</v>
      </c>
      <c r="F212" s="32" t="s">
        <v>760</v>
      </c>
    </row>
    <row r="213" spans="1:6" ht="51" x14ac:dyDescent="0.2">
      <c r="A213" s="30"/>
      <c r="B213" s="28"/>
      <c r="C213" s="28"/>
      <c r="D213" s="28"/>
      <c r="E213" s="28" t="s">
        <v>760</v>
      </c>
      <c r="F213" s="32" t="s">
        <v>760</v>
      </c>
    </row>
    <row r="214" spans="1:6" ht="51" x14ac:dyDescent="0.2">
      <c r="A214" s="30"/>
      <c r="B214" s="28"/>
      <c r="C214" s="28"/>
      <c r="D214" s="28"/>
      <c r="E214" s="28" t="s">
        <v>760</v>
      </c>
      <c r="F214" s="32" t="s">
        <v>760</v>
      </c>
    </row>
    <row r="215" spans="1:6" ht="51" x14ac:dyDescent="0.2">
      <c r="A215" s="30"/>
      <c r="B215" s="28"/>
      <c r="C215" s="28"/>
      <c r="D215" s="28"/>
      <c r="E215" s="28" t="s">
        <v>760</v>
      </c>
      <c r="F215" s="32" t="s">
        <v>760</v>
      </c>
    </row>
    <row r="216" spans="1:6" ht="51" x14ac:dyDescent="0.2">
      <c r="A216" s="30"/>
      <c r="B216" s="28"/>
      <c r="C216" s="28"/>
      <c r="D216" s="28"/>
      <c r="E216" s="28" t="s">
        <v>760</v>
      </c>
      <c r="F216" s="32" t="s">
        <v>760</v>
      </c>
    </row>
    <row r="217" spans="1:6" ht="51" x14ac:dyDescent="0.2">
      <c r="A217" s="30"/>
      <c r="B217" s="28"/>
      <c r="C217" s="28"/>
      <c r="D217" s="28"/>
      <c r="E217" s="28" t="s">
        <v>760</v>
      </c>
      <c r="F217" s="32" t="s">
        <v>760</v>
      </c>
    </row>
    <row r="218" spans="1:6" ht="51" x14ac:dyDescent="0.2">
      <c r="A218" s="30"/>
      <c r="B218" s="28"/>
      <c r="C218" s="28"/>
      <c r="D218" s="28"/>
      <c r="E218" s="28" t="s">
        <v>760</v>
      </c>
      <c r="F218" s="32" t="s">
        <v>760</v>
      </c>
    </row>
    <row r="219" spans="1:6" ht="51" x14ac:dyDescent="0.2">
      <c r="A219" s="30"/>
      <c r="B219" s="28"/>
      <c r="C219" s="28"/>
      <c r="D219" s="28"/>
      <c r="E219" s="28" t="s">
        <v>760</v>
      </c>
      <c r="F219" s="32" t="s">
        <v>760</v>
      </c>
    </row>
    <row r="220" spans="1:6" ht="51" x14ac:dyDescent="0.2">
      <c r="A220" s="30"/>
      <c r="B220" s="28"/>
      <c r="C220" s="28"/>
      <c r="D220" s="28"/>
      <c r="E220" s="28" t="s">
        <v>760</v>
      </c>
      <c r="F220" s="32" t="s">
        <v>760</v>
      </c>
    </row>
    <row r="221" spans="1:6" ht="51" x14ac:dyDescent="0.2">
      <c r="A221" s="30"/>
      <c r="B221" s="28"/>
      <c r="C221" s="28"/>
      <c r="D221" s="28"/>
      <c r="E221" s="28" t="s">
        <v>760</v>
      </c>
      <c r="F221" s="32" t="s">
        <v>760</v>
      </c>
    </row>
    <row r="222" spans="1:6" ht="51" x14ac:dyDescent="0.2">
      <c r="A222" s="30"/>
      <c r="B222" s="28"/>
      <c r="C222" s="28"/>
      <c r="D222" s="28"/>
      <c r="E222" s="28" t="s">
        <v>760</v>
      </c>
      <c r="F222" s="32" t="s">
        <v>760</v>
      </c>
    </row>
    <row r="223" spans="1:6" ht="51" x14ac:dyDescent="0.2">
      <c r="A223" s="30"/>
      <c r="B223" s="28"/>
      <c r="C223" s="28"/>
      <c r="D223" s="28"/>
      <c r="E223" s="28" t="s">
        <v>760</v>
      </c>
      <c r="F223" s="32" t="s">
        <v>760</v>
      </c>
    </row>
    <row r="224" spans="1:6" ht="51" x14ac:dyDescent="0.2">
      <c r="A224" s="30"/>
      <c r="B224" s="28"/>
      <c r="C224" s="28"/>
      <c r="D224" s="28"/>
      <c r="E224" s="28" t="s">
        <v>760</v>
      </c>
      <c r="F224" s="32" t="s">
        <v>760</v>
      </c>
    </row>
    <row r="225" spans="1:6" ht="51" x14ac:dyDescent="0.2">
      <c r="A225" s="30"/>
      <c r="B225" s="28"/>
      <c r="C225" s="28"/>
      <c r="D225" s="28"/>
      <c r="E225" s="28" t="s">
        <v>760</v>
      </c>
      <c r="F225" s="32" t="s">
        <v>760</v>
      </c>
    </row>
    <row r="226" spans="1:6" ht="51" x14ac:dyDescent="0.2">
      <c r="A226" s="30"/>
      <c r="B226" s="28"/>
      <c r="C226" s="28"/>
      <c r="D226" s="28"/>
      <c r="E226" s="28" t="s">
        <v>760</v>
      </c>
      <c r="F226" s="32" t="s">
        <v>760</v>
      </c>
    </row>
    <row r="227" spans="1:6" ht="51" x14ac:dyDescent="0.2">
      <c r="A227" s="30"/>
      <c r="B227" s="28"/>
      <c r="C227" s="28"/>
      <c r="D227" s="28"/>
      <c r="E227" s="28" t="s">
        <v>760</v>
      </c>
      <c r="F227" s="32" t="s">
        <v>760</v>
      </c>
    </row>
    <row r="228" spans="1:6" ht="51" x14ac:dyDescent="0.2">
      <c r="A228" s="30"/>
      <c r="B228" s="28"/>
      <c r="C228" s="28"/>
      <c r="D228" s="28"/>
      <c r="E228" s="28" t="s">
        <v>760</v>
      </c>
      <c r="F228" s="32" t="s">
        <v>760</v>
      </c>
    </row>
    <row r="229" spans="1:6" ht="51" x14ac:dyDescent="0.2">
      <c r="A229" s="30"/>
      <c r="B229" s="28"/>
      <c r="C229" s="28"/>
      <c r="D229" s="28"/>
      <c r="E229" s="28" t="s">
        <v>760</v>
      </c>
      <c r="F229" s="32" t="s">
        <v>760</v>
      </c>
    </row>
    <row r="230" spans="1:6" ht="51" x14ac:dyDescent="0.2">
      <c r="A230" s="30"/>
      <c r="B230" s="28"/>
      <c r="C230" s="28"/>
      <c r="D230" s="28"/>
      <c r="E230" s="28" t="s">
        <v>760</v>
      </c>
      <c r="F230" s="32" t="s">
        <v>760</v>
      </c>
    </row>
    <row r="231" spans="1:6" ht="51" x14ac:dyDescent="0.2">
      <c r="A231" s="30"/>
      <c r="B231" s="28"/>
      <c r="C231" s="28"/>
      <c r="D231" s="28"/>
      <c r="E231" s="28" t="s">
        <v>760</v>
      </c>
      <c r="F231" s="32" t="s">
        <v>760</v>
      </c>
    </row>
    <row r="232" spans="1:6" ht="51" x14ac:dyDescent="0.2">
      <c r="A232" s="30"/>
      <c r="B232" s="28"/>
      <c r="C232" s="28"/>
      <c r="D232" s="28"/>
      <c r="E232" s="28" t="s">
        <v>760</v>
      </c>
      <c r="F232" s="32" t="s">
        <v>760</v>
      </c>
    </row>
    <row r="233" spans="1:6" ht="51" x14ac:dyDescent="0.2">
      <c r="A233" s="30"/>
      <c r="B233" s="28"/>
      <c r="C233" s="28"/>
      <c r="D233" s="28"/>
      <c r="E233" s="28" t="s">
        <v>760</v>
      </c>
      <c r="F233" s="32" t="s">
        <v>760</v>
      </c>
    </row>
    <row r="234" spans="1:6" ht="51" x14ac:dyDescent="0.2">
      <c r="A234" s="30"/>
      <c r="B234" s="28"/>
      <c r="C234" s="28"/>
      <c r="D234" s="28"/>
      <c r="E234" s="28" t="s">
        <v>760</v>
      </c>
      <c r="F234" s="32" t="s">
        <v>760</v>
      </c>
    </row>
    <row r="235" spans="1:6" ht="51" x14ac:dyDescent="0.2">
      <c r="A235" s="30"/>
      <c r="B235" s="28"/>
      <c r="C235" s="28"/>
      <c r="D235" s="28"/>
      <c r="E235" s="28" t="s">
        <v>760</v>
      </c>
      <c r="F235" s="32" t="s">
        <v>760</v>
      </c>
    </row>
    <row r="236" spans="1:6" ht="51" x14ac:dyDescent="0.2">
      <c r="A236" s="30"/>
      <c r="B236" s="28"/>
      <c r="C236" s="28"/>
      <c r="D236" s="28"/>
      <c r="E236" s="28" t="s">
        <v>760</v>
      </c>
      <c r="F236" s="32" t="s">
        <v>760</v>
      </c>
    </row>
    <row r="237" spans="1:6" ht="51" x14ac:dyDescent="0.2">
      <c r="A237" s="30"/>
      <c r="B237" s="28"/>
      <c r="C237" s="28"/>
      <c r="D237" s="28"/>
      <c r="E237" s="28" t="s">
        <v>760</v>
      </c>
      <c r="F237" s="32" t="s">
        <v>760</v>
      </c>
    </row>
    <row r="238" spans="1:6" ht="51" x14ac:dyDescent="0.2">
      <c r="A238" s="30"/>
      <c r="B238" s="28"/>
      <c r="C238" s="28"/>
      <c r="D238" s="28"/>
      <c r="E238" s="28" t="s">
        <v>760</v>
      </c>
      <c r="F238" s="32" t="s">
        <v>760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ColWidth="17.140625" defaultRowHeight="12.75" customHeight="1" x14ac:dyDescent="0.2"/>
  <sheetData>
    <row r="1" spans="1:9" ht="12.75" customHeight="1" x14ac:dyDescent="0.2">
      <c r="A1" s="56"/>
      <c r="B1" s="56"/>
      <c r="C1" s="56"/>
      <c r="D1" s="26" t="s">
        <v>263</v>
      </c>
      <c r="E1" s="129">
        <v>0</v>
      </c>
      <c r="F1" s="56"/>
      <c r="G1" s="56"/>
      <c r="H1" s="56"/>
      <c r="I1" s="26">
        <f>SUBTOTAL(9,E1:E6)</f>
        <v>0</v>
      </c>
    </row>
    <row r="2" spans="1:9" ht="12.75" customHeight="1" x14ac:dyDescent="0.2">
      <c r="A2" s="80" t="s">
        <v>264</v>
      </c>
      <c r="B2" s="26">
        <f>(('Scores-LSB'!I241+'Scores-LSB'!J241)*5)-B1</f>
        <v>0</v>
      </c>
      <c r="C2" s="56"/>
      <c r="D2" s="26" t="s">
        <v>265</v>
      </c>
      <c r="E2" s="129">
        <v>0</v>
      </c>
      <c r="F2" s="56"/>
      <c r="G2" s="26" t="s">
        <v>266</v>
      </c>
      <c r="H2" s="129">
        <v>0</v>
      </c>
      <c r="I2" s="26">
        <f>4*H2</f>
        <v>0</v>
      </c>
    </row>
    <row r="3" spans="1:9" ht="12.75" customHeight="1" x14ac:dyDescent="0.2">
      <c r="A3" s="80" t="s">
        <v>267</v>
      </c>
      <c r="B3" s="16">
        <v>0</v>
      </c>
      <c r="C3" s="56"/>
      <c r="D3" s="26" t="s">
        <v>268</v>
      </c>
      <c r="E3" s="129">
        <v>0</v>
      </c>
      <c r="F3" s="56"/>
      <c r="G3" s="26" t="s">
        <v>269</v>
      </c>
      <c r="H3" s="129">
        <v>0</v>
      </c>
      <c r="I3" s="26">
        <f>2*H3</f>
        <v>0</v>
      </c>
    </row>
    <row r="4" spans="1:9" ht="12.75" customHeight="1" x14ac:dyDescent="0.2">
      <c r="A4" s="80" t="s">
        <v>270</v>
      </c>
      <c r="B4" s="73">
        <f>SUBTOTAL(9,B2:B3)</f>
        <v>0</v>
      </c>
      <c r="C4" s="56"/>
      <c r="D4" s="26" t="s">
        <v>271</v>
      </c>
      <c r="E4" s="129">
        <v>0</v>
      </c>
      <c r="F4" s="56"/>
      <c r="G4" s="26" t="s">
        <v>272</v>
      </c>
      <c r="H4" s="129">
        <v>0</v>
      </c>
      <c r="I4" s="26">
        <f>H4</f>
        <v>0</v>
      </c>
    </row>
    <row r="5" spans="1:9" ht="12.75" customHeight="1" x14ac:dyDescent="0.2">
      <c r="A5" s="26" t="s">
        <v>273</v>
      </c>
      <c r="B5" s="129">
        <f>B4-B6</f>
        <v>0</v>
      </c>
      <c r="C5" s="56"/>
      <c r="D5" s="26" t="s">
        <v>274</v>
      </c>
      <c r="E5" s="129">
        <v>0</v>
      </c>
      <c r="F5" s="56"/>
      <c r="G5" s="26" t="s">
        <v>275</v>
      </c>
      <c r="H5" s="129">
        <v>0</v>
      </c>
      <c r="I5" s="26">
        <f>H5</f>
        <v>0</v>
      </c>
    </row>
    <row r="6" spans="1:9" ht="12.75" customHeight="1" x14ac:dyDescent="0.2">
      <c r="A6" s="80" t="s">
        <v>276</v>
      </c>
      <c r="B6" s="26">
        <f>SUM(I1:I5)</f>
        <v>0</v>
      </c>
      <c r="C6" s="56"/>
      <c r="D6" s="26" t="s">
        <v>277</v>
      </c>
      <c r="E6" s="129">
        <v>0</v>
      </c>
      <c r="F6" s="56"/>
      <c r="G6" s="56"/>
      <c r="H6" s="56"/>
      <c r="I6" s="56"/>
    </row>
    <row r="7" spans="1:9" ht="12.75" customHeight="1" x14ac:dyDescent="0.2">
      <c r="A7" s="26" t="s">
        <v>278</v>
      </c>
      <c r="B7" s="26">
        <f>B4-B6</f>
        <v>0</v>
      </c>
      <c r="C7" s="56"/>
      <c r="D7" s="56"/>
      <c r="E7" s="56"/>
      <c r="F7" s="56"/>
      <c r="G7" s="56"/>
      <c r="H7" s="56"/>
      <c r="I7" s="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4"/>
  <sheetViews>
    <sheetView workbookViewId="0">
      <pane ySplit="1" topLeftCell="A2" activePane="bottomLeft" state="frozen"/>
      <selection pane="bottomLeft" activeCell="A2" sqref="A2"/>
    </sheetView>
  </sheetViews>
  <sheetFormatPr defaultColWidth="8.85546875" defaultRowHeight="12.75" customHeight="1" x14ac:dyDescent="0.2"/>
  <sheetData>
    <row r="1" spans="1:11" ht="12.75" customHeight="1" x14ac:dyDescent="0.2">
      <c r="A1" s="135"/>
      <c r="B1" s="135" t="s">
        <v>279</v>
      </c>
      <c r="C1" s="135" t="s">
        <v>280</v>
      </c>
      <c r="D1" s="135" t="s">
        <v>281</v>
      </c>
      <c r="E1" s="135" t="s">
        <v>282</v>
      </c>
      <c r="F1" s="135" t="s">
        <v>283</v>
      </c>
      <c r="G1" s="135" t="s">
        <v>284</v>
      </c>
      <c r="H1" s="135" t="s">
        <v>285</v>
      </c>
      <c r="I1" s="135" t="s">
        <v>286</v>
      </c>
      <c r="J1" s="135" t="s">
        <v>287</v>
      </c>
      <c r="K1" s="135" t="s">
        <v>288</v>
      </c>
    </row>
    <row r="2" spans="1:11" ht="12.75" customHeight="1" x14ac:dyDescent="0.2">
      <c r="A2" s="124">
        <v>0</v>
      </c>
      <c r="B2" s="42">
        <v>50</v>
      </c>
      <c r="C2" s="42">
        <v>60</v>
      </c>
      <c r="D2" s="42">
        <v>70</v>
      </c>
      <c r="E2" s="42">
        <v>80</v>
      </c>
      <c r="F2" s="42">
        <v>90</v>
      </c>
      <c r="G2" s="42">
        <v>100</v>
      </c>
      <c r="H2" s="42">
        <v>110</v>
      </c>
      <c r="I2" s="42">
        <v>120</v>
      </c>
      <c r="J2" s="42">
        <v>130</v>
      </c>
      <c r="K2" s="146">
        <v>140</v>
      </c>
    </row>
    <row r="3" spans="1:11" ht="12.75" customHeight="1" x14ac:dyDescent="0.2">
      <c r="A3" s="124">
        <v>1</v>
      </c>
      <c r="B3" s="42">
        <v>50</v>
      </c>
      <c r="C3" s="42">
        <v>60</v>
      </c>
      <c r="D3" s="42">
        <v>70</v>
      </c>
      <c r="E3" s="42">
        <v>80</v>
      </c>
      <c r="F3" s="42">
        <v>90</v>
      </c>
      <c r="G3" s="42">
        <v>100</v>
      </c>
      <c r="H3" s="42">
        <v>110</v>
      </c>
      <c r="I3" s="42">
        <v>120</v>
      </c>
      <c r="J3" s="42">
        <v>130</v>
      </c>
      <c r="K3" s="146">
        <v>140</v>
      </c>
    </row>
    <row r="4" spans="1:11" ht="12.75" customHeight="1" x14ac:dyDescent="0.2">
      <c r="A4" s="124">
        <v>2</v>
      </c>
      <c r="B4" s="42">
        <v>50</v>
      </c>
      <c r="C4" s="42">
        <v>60</v>
      </c>
      <c r="D4" s="42">
        <v>70</v>
      </c>
      <c r="E4" s="42">
        <v>80</v>
      </c>
      <c r="F4" s="42">
        <v>90</v>
      </c>
      <c r="G4" s="42">
        <v>100</v>
      </c>
      <c r="H4" s="42">
        <v>110</v>
      </c>
      <c r="I4" s="42">
        <v>120</v>
      </c>
      <c r="J4" s="42">
        <v>130</v>
      </c>
      <c r="K4" s="146">
        <v>140</v>
      </c>
    </row>
    <row r="5" spans="1:11" ht="12.75" customHeight="1" x14ac:dyDescent="0.2">
      <c r="A5" s="124">
        <v>3</v>
      </c>
      <c r="B5" s="42">
        <v>50</v>
      </c>
      <c r="C5" s="42">
        <v>60</v>
      </c>
      <c r="D5" s="42">
        <v>70</v>
      </c>
      <c r="E5" s="42">
        <v>80</v>
      </c>
      <c r="F5" s="42">
        <v>90</v>
      </c>
      <c r="G5" s="42">
        <v>100</v>
      </c>
      <c r="H5" s="42">
        <v>110</v>
      </c>
      <c r="I5" s="42">
        <v>120</v>
      </c>
      <c r="J5" s="42">
        <v>125</v>
      </c>
      <c r="K5" s="146">
        <v>135</v>
      </c>
    </row>
    <row r="6" spans="1:11" ht="12.75" customHeight="1" x14ac:dyDescent="0.2">
      <c r="A6" s="124">
        <v>4</v>
      </c>
      <c r="B6" s="42">
        <v>50</v>
      </c>
      <c r="C6" s="42">
        <v>60</v>
      </c>
      <c r="D6" s="42">
        <v>70</v>
      </c>
      <c r="E6" s="42">
        <v>80</v>
      </c>
      <c r="F6" s="42">
        <v>90</v>
      </c>
      <c r="G6" s="42">
        <v>95</v>
      </c>
      <c r="H6" s="42">
        <v>105</v>
      </c>
      <c r="I6" s="42">
        <v>115</v>
      </c>
      <c r="J6" s="42">
        <v>125</v>
      </c>
      <c r="K6" s="146">
        <v>135</v>
      </c>
    </row>
    <row r="7" spans="1:11" ht="12.75" customHeight="1" x14ac:dyDescent="0.2">
      <c r="A7" s="124">
        <v>5</v>
      </c>
      <c r="B7" s="42">
        <v>50</v>
      </c>
      <c r="C7" s="42">
        <v>60</v>
      </c>
      <c r="D7" s="42">
        <v>70</v>
      </c>
      <c r="E7" s="42">
        <v>75</v>
      </c>
      <c r="F7" s="42">
        <v>85</v>
      </c>
      <c r="G7" s="42">
        <v>95</v>
      </c>
      <c r="H7" s="42">
        <v>105</v>
      </c>
      <c r="I7" s="42">
        <v>115</v>
      </c>
      <c r="J7" s="42">
        <v>125</v>
      </c>
      <c r="K7" s="146">
        <v>135</v>
      </c>
    </row>
    <row r="8" spans="1:11" ht="12.75" customHeight="1" x14ac:dyDescent="0.2">
      <c r="A8" s="124">
        <v>6</v>
      </c>
      <c r="B8" s="42">
        <v>50</v>
      </c>
      <c r="C8" s="42">
        <v>60</v>
      </c>
      <c r="D8" s="42">
        <v>65</v>
      </c>
      <c r="E8" s="42">
        <v>75</v>
      </c>
      <c r="F8" s="42">
        <v>85</v>
      </c>
      <c r="G8" s="42">
        <v>95</v>
      </c>
      <c r="H8" s="42">
        <v>105</v>
      </c>
      <c r="I8" s="42">
        <v>115</v>
      </c>
      <c r="J8" s="42">
        <v>125</v>
      </c>
      <c r="K8" s="146">
        <v>135</v>
      </c>
    </row>
    <row r="9" spans="1:11" ht="12.75" customHeight="1" x14ac:dyDescent="0.2">
      <c r="A9" s="124">
        <v>7</v>
      </c>
      <c r="B9" s="42">
        <v>50</v>
      </c>
      <c r="C9" s="42">
        <v>55</v>
      </c>
      <c r="D9" s="42">
        <v>65</v>
      </c>
      <c r="E9" s="42">
        <v>75</v>
      </c>
      <c r="F9" s="42">
        <v>85</v>
      </c>
      <c r="G9" s="42">
        <v>95</v>
      </c>
      <c r="H9" s="42">
        <v>105</v>
      </c>
      <c r="I9" s="42">
        <v>115</v>
      </c>
      <c r="J9" s="42">
        <v>125</v>
      </c>
      <c r="K9" s="146">
        <v>135</v>
      </c>
    </row>
    <row r="10" spans="1:11" ht="12.75" customHeight="1" x14ac:dyDescent="0.2">
      <c r="A10" s="124">
        <v>8</v>
      </c>
      <c r="B10" s="42">
        <v>45</v>
      </c>
      <c r="C10" s="42">
        <v>55</v>
      </c>
      <c r="D10" s="42">
        <v>65</v>
      </c>
      <c r="E10" s="42">
        <v>75</v>
      </c>
      <c r="F10" s="42">
        <v>85</v>
      </c>
      <c r="G10" s="42">
        <v>95</v>
      </c>
      <c r="H10" s="42">
        <v>105</v>
      </c>
      <c r="I10" s="42">
        <v>115</v>
      </c>
      <c r="J10" s="42">
        <v>125</v>
      </c>
      <c r="K10" s="146">
        <v>130</v>
      </c>
    </row>
    <row r="11" spans="1:11" ht="12.75" customHeight="1" x14ac:dyDescent="0.2">
      <c r="A11" s="124">
        <v>9</v>
      </c>
      <c r="B11" s="42">
        <v>45</v>
      </c>
      <c r="C11" s="42">
        <v>55</v>
      </c>
      <c r="D11" s="42">
        <v>65</v>
      </c>
      <c r="E11" s="42">
        <v>75</v>
      </c>
      <c r="F11" s="42">
        <v>85</v>
      </c>
      <c r="G11" s="42">
        <v>95</v>
      </c>
      <c r="H11" s="42">
        <v>105</v>
      </c>
      <c r="I11" s="42">
        <v>115</v>
      </c>
      <c r="J11" s="42">
        <v>120</v>
      </c>
      <c r="K11" s="146">
        <v>130</v>
      </c>
    </row>
    <row r="12" spans="1:11" ht="12.75" customHeight="1" x14ac:dyDescent="0.2">
      <c r="A12" s="124">
        <v>10</v>
      </c>
      <c r="B12" s="42">
        <v>45</v>
      </c>
      <c r="C12" s="42">
        <v>55</v>
      </c>
      <c r="D12" s="42">
        <v>65</v>
      </c>
      <c r="E12" s="42">
        <v>75</v>
      </c>
      <c r="F12" s="42">
        <v>85</v>
      </c>
      <c r="G12" s="42">
        <v>95</v>
      </c>
      <c r="H12" s="42">
        <v>105</v>
      </c>
      <c r="I12" s="42">
        <v>110</v>
      </c>
      <c r="J12" s="42">
        <v>120</v>
      </c>
      <c r="K12" s="146">
        <v>130</v>
      </c>
    </row>
    <row r="13" spans="1:11" ht="12.75" customHeight="1" x14ac:dyDescent="0.2">
      <c r="A13" s="124">
        <v>11</v>
      </c>
      <c r="B13" s="42">
        <v>45</v>
      </c>
      <c r="C13" s="42">
        <v>55</v>
      </c>
      <c r="D13" s="42">
        <v>65</v>
      </c>
      <c r="E13" s="42">
        <v>75</v>
      </c>
      <c r="F13" s="42">
        <v>85</v>
      </c>
      <c r="G13" s="42">
        <v>95</v>
      </c>
      <c r="H13" s="42">
        <v>100</v>
      </c>
      <c r="I13" s="42">
        <v>110</v>
      </c>
      <c r="J13" s="42">
        <v>120</v>
      </c>
      <c r="K13" s="146">
        <v>130</v>
      </c>
    </row>
    <row r="14" spans="1:11" ht="12.75" customHeight="1" x14ac:dyDescent="0.2">
      <c r="A14" s="124">
        <v>12</v>
      </c>
      <c r="B14" s="42">
        <v>45</v>
      </c>
      <c r="C14" s="42">
        <v>55</v>
      </c>
      <c r="D14" s="42">
        <v>65</v>
      </c>
      <c r="E14" s="42">
        <v>75</v>
      </c>
      <c r="F14" s="42">
        <v>85</v>
      </c>
      <c r="G14" s="42">
        <v>90</v>
      </c>
      <c r="H14" s="42">
        <v>100</v>
      </c>
      <c r="I14" s="42">
        <v>110</v>
      </c>
      <c r="J14" s="42">
        <v>120</v>
      </c>
      <c r="K14" s="146">
        <v>130</v>
      </c>
    </row>
    <row r="15" spans="1:11" ht="12.75" customHeight="1" x14ac:dyDescent="0.2">
      <c r="A15" s="124">
        <v>13</v>
      </c>
      <c r="B15" s="42">
        <v>45</v>
      </c>
      <c r="C15" s="42">
        <v>55</v>
      </c>
      <c r="D15" s="42">
        <v>65</v>
      </c>
      <c r="E15" s="42">
        <v>75</v>
      </c>
      <c r="F15" s="42">
        <v>80</v>
      </c>
      <c r="G15" s="42">
        <v>90</v>
      </c>
      <c r="H15" s="42">
        <v>100</v>
      </c>
      <c r="I15" s="42">
        <v>110</v>
      </c>
      <c r="J15" s="42">
        <v>120</v>
      </c>
      <c r="K15" s="146">
        <v>130</v>
      </c>
    </row>
    <row r="16" spans="1:11" ht="12.75" customHeight="1" x14ac:dyDescent="0.2">
      <c r="A16" s="124">
        <v>14</v>
      </c>
      <c r="B16" s="42">
        <v>45</v>
      </c>
      <c r="C16" s="42">
        <v>55</v>
      </c>
      <c r="D16" s="42">
        <v>65</v>
      </c>
      <c r="E16" s="42">
        <v>75</v>
      </c>
      <c r="F16" s="42">
        <v>80</v>
      </c>
      <c r="G16" s="42">
        <v>90</v>
      </c>
      <c r="H16" s="42">
        <v>100</v>
      </c>
      <c r="I16" s="42">
        <v>110</v>
      </c>
      <c r="J16" s="42">
        <v>120</v>
      </c>
      <c r="K16" s="146">
        <v>125</v>
      </c>
    </row>
    <row r="17" spans="1:11" ht="12.75" customHeight="1" x14ac:dyDescent="0.2">
      <c r="A17" s="124">
        <v>15</v>
      </c>
      <c r="B17" s="42">
        <v>45</v>
      </c>
      <c r="C17" s="42">
        <v>55</v>
      </c>
      <c r="D17" s="42">
        <v>65</v>
      </c>
      <c r="E17" s="42">
        <v>70</v>
      </c>
      <c r="F17" s="42">
        <v>80</v>
      </c>
      <c r="G17" s="42">
        <v>90</v>
      </c>
      <c r="H17" s="42">
        <v>100</v>
      </c>
      <c r="I17" s="42">
        <v>110</v>
      </c>
      <c r="J17" s="42">
        <v>115</v>
      </c>
      <c r="K17" s="146">
        <v>125</v>
      </c>
    </row>
    <row r="18" spans="1:11" ht="12.75" customHeight="1" x14ac:dyDescent="0.2">
      <c r="A18" s="124">
        <v>16</v>
      </c>
      <c r="B18" s="42">
        <v>45</v>
      </c>
      <c r="C18" s="42">
        <v>55</v>
      </c>
      <c r="D18" s="42">
        <v>65</v>
      </c>
      <c r="E18" s="42">
        <v>70</v>
      </c>
      <c r="F18" s="42">
        <v>80</v>
      </c>
      <c r="G18" s="42">
        <v>90</v>
      </c>
      <c r="H18" s="42">
        <v>100</v>
      </c>
      <c r="I18" s="42">
        <v>105</v>
      </c>
      <c r="J18" s="42">
        <v>115</v>
      </c>
      <c r="K18" s="146">
        <v>125</v>
      </c>
    </row>
    <row r="19" spans="1:11" ht="12.75" customHeight="1" x14ac:dyDescent="0.2">
      <c r="A19" s="124">
        <v>17</v>
      </c>
      <c r="B19" s="42">
        <v>45</v>
      </c>
      <c r="C19" s="42">
        <v>55</v>
      </c>
      <c r="D19" s="42">
        <v>60</v>
      </c>
      <c r="E19" s="42">
        <v>70</v>
      </c>
      <c r="F19" s="42">
        <v>80</v>
      </c>
      <c r="G19" s="42">
        <v>90</v>
      </c>
      <c r="H19" s="42">
        <v>100</v>
      </c>
      <c r="I19" s="42">
        <v>105</v>
      </c>
      <c r="J19" s="42">
        <v>115</v>
      </c>
      <c r="K19" s="146">
        <v>125</v>
      </c>
    </row>
    <row r="20" spans="1:11" ht="12.75" customHeight="1" x14ac:dyDescent="0.2">
      <c r="A20" s="124">
        <v>18</v>
      </c>
      <c r="B20" s="42">
        <v>45</v>
      </c>
      <c r="C20" s="42">
        <v>55</v>
      </c>
      <c r="D20" s="42">
        <v>60</v>
      </c>
      <c r="E20" s="42">
        <v>70</v>
      </c>
      <c r="F20" s="42">
        <v>80</v>
      </c>
      <c r="G20" s="42">
        <v>90</v>
      </c>
      <c r="H20" s="42">
        <v>95</v>
      </c>
      <c r="I20" s="42">
        <v>105</v>
      </c>
      <c r="J20" s="42">
        <v>115</v>
      </c>
      <c r="K20" s="146">
        <v>125</v>
      </c>
    </row>
    <row r="21" spans="1:11" ht="12.75" customHeight="1" x14ac:dyDescent="0.2">
      <c r="A21" s="124">
        <v>19</v>
      </c>
      <c r="B21" s="42">
        <v>45</v>
      </c>
      <c r="C21" s="42">
        <v>55</v>
      </c>
      <c r="D21" s="42">
        <v>60</v>
      </c>
      <c r="E21" s="42">
        <v>70</v>
      </c>
      <c r="F21" s="42">
        <v>80</v>
      </c>
      <c r="G21" s="42">
        <v>90</v>
      </c>
      <c r="H21" s="42">
        <v>95</v>
      </c>
      <c r="I21" s="42">
        <v>105</v>
      </c>
      <c r="J21" s="42">
        <v>115</v>
      </c>
      <c r="K21" s="146">
        <v>125</v>
      </c>
    </row>
    <row r="22" spans="1:11" ht="12.75" customHeight="1" x14ac:dyDescent="0.2">
      <c r="A22" s="124">
        <v>20</v>
      </c>
      <c r="B22" s="42">
        <v>45</v>
      </c>
      <c r="C22" s="42">
        <v>50</v>
      </c>
      <c r="D22" s="42">
        <v>60</v>
      </c>
      <c r="E22" s="42">
        <v>70</v>
      </c>
      <c r="F22" s="42">
        <v>80</v>
      </c>
      <c r="G22" s="42">
        <v>85</v>
      </c>
      <c r="H22" s="42">
        <v>95</v>
      </c>
      <c r="I22" s="42">
        <v>105</v>
      </c>
      <c r="J22" s="42">
        <v>115</v>
      </c>
      <c r="K22" s="146">
        <v>120</v>
      </c>
    </row>
    <row r="23" spans="1:11" ht="12.75" customHeight="1" x14ac:dyDescent="0.2">
      <c r="A23" s="124">
        <v>21</v>
      </c>
      <c r="B23" s="42">
        <v>45</v>
      </c>
      <c r="C23" s="42">
        <v>50</v>
      </c>
      <c r="D23" s="42">
        <v>60</v>
      </c>
      <c r="E23" s="42">
        <v>70</v>
      </c>
      <c r="F23" s="42">
        <v>80</v>
      </c>
      <c r="G23" s="42">
        <v>85</v>
      </c>
      <c r="H23" s="42">
        <v>95</v>
      </c>
      <c r="I23" s="42">
        <v>105</v>
      </c>
      <c r="J23" s="42">
        <v>110</v>
      </c>
      <c r="K23" s="146">
        <v>120</v>
      </c>
    </row>
    <row r="24" spans="1:11" ht="12.75" customHeight="1" x14ac:dyDescent="0.2">
      <c r="A24" s="124">
        <v>22</v>
      </c>
      <c r="B24" s="42">
        <v>45</v>
      </c>
      <c r="C24" s="42">
        <v>50</v>
      </c>
      <c r="D24" s="42">
        <v>60</v>
      </c>
      <c r="E24" s="42">
        <v>70</v>
      </c>
      <c r="F24" s="42">
        <v>75</v>
      </c>
      <c r="G24" s="42">
        <v>85</v>
      </c>
      <c r="H24" s="42">
        <v>95</v>
      </c>
      <c r="I24" s="42">
        <v>105</v>
      </c>
      <c r="J24" s="42">
        <v>110</v>
      </c>
      <c r="K24" s="146">
        <v>120</v>
      </c>
    </row>
    <row r="25" spans="1:11" ht="12.75" customHeight="1" x14ac:dyDescent="0.2">
      <c r="A25" s="124">
        <v>23</v>
      </c>
      <c r="B25" s="42">
        <v>45</v>
      </c>
      <c r="C25" s="42">
        <v>50</v>
      </c>
      <c r="D25" s="42">
        <v>60</v>
      </c>
      <c r="E25" s="42">
        <v>70</v>
      </c>
      <c r="F25" s="42">
        <v>75</v>
      </c>
      <c r="G25" s="42">
        <v>85</v>
      </c>
      <c r="H25" s="42">
        <v>95</v>
      </c>
      <c r="I25" s="42">
        <v>100</v>
      </c>
      <c r="J25" s="42">
        <v>110</v>
      </c>
      <c r="K25" s="146">
        <v>120</v>
      </c>
    </row>
    <row r="26" spans="1:11" ht="12.75" customHeight="1" x14ac:dyDescent="0.2">
      <c r="A26" s="124">
        <v>24</v>
      </c>
      <c r="B26" s="42">
        <v>40</v>
      </c>
      <c r="C26" s="42">
        <v>50</v>
      </c>
      <c r="D26" s="42">
        <v>60</v>
      </c>
      <c r="E26" s="42">
        <v>70</v>
      </c>
      <c r="F26" s="42">
        <v>75</v>
      </c>
      <c r="G26" s="42">
        <v>85</v>
      </c>
      <c r="H26" s="42">
        <v>95</v>
      </c>
      <c r="I26" s="42">
        <v>100</v>
      </c>
      <c r="J26" s="42">
        <v>110</v>
      </c>
      <c r="K26" s="146">
        <v>120</v>
      </c>
    </row>
    <row r="27" spans="1:11" ht="12.75" customHeight="1" x14ac:dyDescent="0.2">
      <c r="A27" s="124">
        <v>25</v>
      </c>
      <c r="B27" s="42">
        <v>40</v>
      </c>
      <c r="C27" s="42">
        <v>50</v>
      </c>
      <c r="D27" s="42">
        <v>60</v>
      </c>
      <c r="E27" s="42">
        <v>65</v>
      </c>
      <c r="F27" s="42">
        <v>75</v>
      </c>
      <c r="G27" s="42">
        <v>85</v>
      </c>
      <c r="H27" s="42">
        <v>90</v>
      </c>
      <c r="I27" s="42">
        <v>100</v>
      </c>
      <c r="J27" s="42">
        <v>110</v>
      </c>
      <c r="K27" s="146">
        <v>120</v>
      </c>
    </row>
    <row r="28" spans="1:11" ht="12.75" customHeight="1" x14ac:dyDescent="0.2">
      <c r="A28" s="124">
        <v>26</v>
      </c>
      <c r="B28" s="42">
        <v>40</v>
      </c>
      <c r="C28" s="42">
        <v>50</v>
      </c>
      <c r="D28" s="42">
        <v>60</v>
      </c>
      <c r="E28" s="42">
        <v>65</v>
      </c>
      <c r="F28" s="42">
        <v>75</v>
      </c>
      <c r="G28" s="42">
        <v>85</v>
      </c>
      <c r="H28" s="42">
        <v>90</v>
      </c>
      <c r="I28" s="42">
        <v>100</v>
      </c>
      <c r="J28" s="42">
        <v>110</v>
      </c>
      <c r="K28" s="146">
        <v>115</v>
      </c>
    </row>
    <row r="29" spans="1:11" ht="12.75" customHeight="1" x14ac:dyDescent="0.2">
      <c r="A29" s="124">
        <v>27</v>
      </c>
      <c r="B29" s="42">
        <v>40</v>
      </c>
      <c r="C29" s="42">
        <v>50</v>
      </c>
      <c r="D29" s="42">
        <v>60</v>
      </c>
      <c r="E29" s="42">
        <v>65</v>
      </c>
      <c r="F29" s="42">
        <v>75</v>
      </c>
      <c r="G29" s="42">
        <v>85</v>
      </c>
      <c r="H29" s="42">
        <v>90</v>
      </c>
      <c r="I29" s="42">
        <v>100</v>
      </c>
      <c r="J29" s="42">
        <v>110</v>
      </c>
      <c r="K29" s="146">
        <v>115</v>
      </c>
    </row>
    <row r="30" spans="1:11" ht="12.75" customHeight="1" x14ac:dyDescent="0.2">
      <c r="A30" s="124">
        <v>28</v>
      </c>
      <c r="B30" s="42">
        <v>40</v>
      </c>
      <c r="C30" s="42">
        <v>50</v>
      </c>
      <c r="D30" s="42">
        <v>60</v>
      </c>
      <c r="E30" s="42">
        <v>65</v>
      </c>
      <c r="F30" s="42">
        <v>75</v>
      </c>
      <c r="G30" s="42">
        <v>80</v>
      </c>
      <c r="H30" s="42">
        <v>90</v>
      </c>
      <c r="I30" s="42">
        <v>100</v>
      </c>
      <c r="J30" s="42">
        <v>105</v>
      </c>
      <c r="K30" s="146">
        <v>115</v>
      </c>
    </row>
    <row r="31" spans="1:11" ht="12.75" customHeight="1" x14ac:dyDescent="0.2">
      <c r="A31" s="124">
        <v>29</v>
      </c>
      <c r="B31" s="42">
        <v>40</v>
      </c>
      <c r="C31" s="42">
        <v>50</v>
      </c>
      <c r="D31" s="42">
        <v>55</v>
      </c>
      <c r="E31" s="42">
        <v>65</v>
      </c>
      <c r="F31" s="42">
        <v>75</v>
      </c>
      <c r="G31" s="42">
        <v>80</v>
      </c>
      <c r="H31" s="42">
        <v>90</v>
      </c>
      <c r="I31" s="42">
        <v>100</v>
      </c>
      <c r="J31" s="42">
        <v>105</v>
      </c>
      <c r="K31" s="146">
        <v>115</v>
      </c>
    </row>
    <row r="32" spans="1:11" ht="12.75" customHeight="1" x14ac:dyDescent="0.2">
      <c r="A32" s="124">
        <v>30</v>
      </c>
      <c r="B32" s="42">
        <v>40</v>
      </c>
      <c r="C32" s="42">
        <v>50</v>
      </c>
      <c r="D32" s="42">
        <v>55</v>
      </c>
      <c r="E32" s="42">
        <v>65</v>
      </c>
      <c r="F32" s="42">
        <v>75</v>
      </c>
      <c r="G32" s="42">
        <v>80</v>
      </c>
      <c r="H32" s="42">
        <v>90</v>
      </c>
      <c r="I32" s="42">
        <v>95</v>
      </c>
      <c r="J32" s="42">
        <v>105</v>
      </c>
      <c r="K32" s="146">
        <v>115</v>
      </c>
    </row>
    <row r="33" spans="1:11" ht="12.75" customHeight="1" x14ac:dyDescent="0.2">
      <c r="A33" s="124">
        <v>31</v>
      </c>
      <c r="B33" s="42">
        <v>40</v>
      </c>
      <c r="C33" s="42">
        <v>50</v>
      </c>
      <c r="D33" s="42">
        <v>55</v>
      </c>
      <c r="E33" s="42">
        <v>65</v>
      </c>
      <c r="F33" s="42">
        <v>75</v>
      </c>
      <c r="G33" s="42">
        <v>80</v>
      </c>
      <c r="H33" s="42">
        <v>90</v>
      </c>
      <c r="I33" s="42">
        <v>95</v>
      </c>
      <c r="J33" s="42">
        <v>105</v>
      </c>
      <c r="K33" s="146">
        <v>115</v>
      </c>
    </row>
    <row r="34" spans="1:11" ht="12.75" customHeight="1" x14ac:dyDescent="0.2">
      <c r="A34" s="124">
        <v>32</v>
      </c>
      <c r="B34" s="42">
        <v>40</v>
      </c>
      <c r="C34" s="42">
        <v>50</v>
      </c>
      <c r="D34" s="42">
        <v>55</v>
      </c>
      <c r="E34" s="42">
        <v>65</v>
      </c>
      <c r="F34" s="42">
        <v>70</v>
      </c>
      <c r="G34" s="42">
        <v>80</v>
      </c>
      <c r="H34" s="42">
        <v>90</v>
      </c>
      <c r="I34" s="42">
        <v>95</v>
      </c>
      <c r="J34" s="42">
        <v>105</v>
      </c>
      <c r="K34" s="146">
        <v>110</v>
      </c>
    </row>
    <row r="35" spans="1:11" ht="12.75" customHeight="1" x14ac:dyDescent="0.2">
      <c r="A35" s="124">
        <v>33</v>
      </c>
      <c r="B35" s="42">
        <v>40</v>
      </c>
      <c r="C35" s="42">
        <v>50</v>
      </c>
      <c r="D35" s="42">
        <v>55</v>
      </c>
      <c r="E35" s="42">
        <v>65</v>
      </c>
      <c r="F35" s="42">
        <v>70</v>
      </c>
      <c r="G35" s="42">
        <v>80</v>
      </c>
      <c r="H35" s="42">
        <v>90</v>
      </c>
      <c r="I35" s="42">
        <v>95</v>
      </c>
      <c r="J35" s="42">
        <v>105</v>
      </c>
      <c r="K35" s="146">
        <v>110</v>
      </c>
    </row>
    <row r="36" spans="1:11" ht="12.75" customHeight="1" x14ac:dyDescent="0.2">
      <c r="A36" s="124">
        <v>34</v>
      </c>
      <c r="B36" s="42">
        <v>40</v>
      </c>
      <c r="C36" s="42">
        <v>45</v>
      </c>
      <c r="D36" s="42">
        <v>55</v>
      </c>
      <c r="E36" s="42">
        <v>65</v>
      </c>
      <c r="F36" s="42">
        <v>70</v>
      </c>
      <c r="G36" s="42">
        <v>80</v>
      </c>
      <c r="H36" s="42">
        <v>85</v>
      </c>
      <c r="I36" s="42">
        <v>95</v>
      </c>
      <c r="J36" s="42">
        <v>105</v>
      </c>
      <c r="K36" s="146">
        <v>110</v>
      </c>
    </row>
    <row r="37" spans="1:11" ht="12.75" customHeight="1" x14ac:dyDescent="0.2">
      <c r="A37" s="124">
        <v>35</v>
      </c>
      <c r="B37" s="42">
        <v>40</v>
      </c>
      <c r="C37" s="42">
        <v>45</v>
      </c>
      <c r="D37" s="42">
        <v>55</v>
      </c>
      <c r="E37" s="42">
        <v>65</v>
      </c>
      <c r="F37" s="42">
        <v>70</v>
      </c>
      <c r="G37" s="42">
        <v>80</v>
      </c>
      <c r="H37" s="42">
        <v>85</v>
      </c>
      <c r="I37" s="42">
        <v>95</v>
      </c>
      <c r="J37" s="42">
        <v>100</v>
      </c>
      <c r="K37" s="146">
        <v>110</v>
      </c>
    </row>
    <row r="38" spans="1:11" x14ac:dyDescent="0.2">
      <c r="A38" s="124">
        <v>36</v>
      </c>
      <c r="B38" s="42">
        <v>40</v>
      </c>
      <c r="C38" s="42">
        <v>45</v>
      </c>
      <c r="D38" s="42">
        <v>55</v>
      </c>
      <c r="E38" s="42">
        <v>60</v>
      </c>
      <c r="F38" s="42">
        <v>70</v>
      </c>
      <c r="G38" s="42">
        <v>80</v>
      </c>
      <c r="H38" s="42">
        <v>85</v>
      </c>
      <c r="I38" s="42">
        <v>95</v>
      </c>
      <c r="J38" s="42">
        <v>100</v>
      </c>
      <c r="K38" s="146">
        <v>110</v>
      </c>
    </row>
    <row r="39" spans="1:11" x14ac:dyDescent="0.2">
      <c r="A39" s="124">
        <v>37</v>
      </c>
      <c r="B39" s="42">
        <v>40</v>
      </c>
      <c r="C39" s="42">
        <v>45</v>
      </c>
      <c r="D39" s="42">
        <v>55</v>
      </c>
      <c r="E39" s="42">
        <v>60</v>
      </c>
      <c r="F39" s="42">
        <v>70</v>
      </c>
      <c r="G39" s="42">
        <v>75</v>
      </c>
      <c r="H39" s="42">
        <v>85</v>
      </c>
      <c r="I39" s="42">
        <v>95</v>
      </c>
      <c r="J39" s="42">
        <v>100</v>
      </c>
      <c r="K39" s="146">
        <v>110</v>
      </c>
    </row>
    <row r="40" spans="1:11" x14ac:dyDescent="0.2">
      <c r="A40" s="124">
        <v>38</v>
      </c>
      <c r="B40" s="42">
        <v>40</v>
      </c>
      <c r="C40" s="42">
        <v>45</v>
      </c>
      <c r="D40" s="42">
        <v>55</v>
      </c>
      <c r="E40" s="42">
        <v>60</v>
      </c>
      <c r="F40" s="42">
        <v>70</v>
      </c>
      <c r="G40" s="42">
        <v>75</v>
      </c>
      <c r="H40" s="42">
        <v>85</v>
      </c>
      <c r="I40" s="42">
        <v>90</v>
      </c>
      <c r="J40" s="42">
        <v>100</v>
      </c>
      <c r="K40" s="146">
        <v>110</v>
      </c>
    </row>
    <row r="41" spans="1:11" x14ac:dyDescent="0.2">
      <c r="A41" s="124">
        <v>39</v>
      </c>
      <c r="B41" s="42">
        <v>40</v>
      </c>
      <c r="C41" s="42">
        <v>45</v>
      </c>
      <c r="D41" s="42">
        <v>55</v>
      </c>
      <c r="E41" s="42">
        <v>60</v>
      </c>
      <c r="F41" s="42">
        <v>70</v>
      </c>
      <c r="G41" s="42">
        <v>75</v>
      </c>
      <c r="H41" s="42">
        <v>85</v>
      </c>
      <c r="I41" s="42">
        <v>90</v>
      </c>
      <c r="J41" s="42">
        <v>100</v>
      </c>
      <c r="K41" s="146">
        <v>105</v>
      </c>
    </row>
    <row r="42" spans="1:11" x14ac:dyDescent="0.2">
      <c r="A42" s="124">
        <v>40</v>
      </c>
      <c r="B42" s="42">
        <v>40</v>
      </c>
      <c r="C42" s="42">
        <v>45</v>
      </c>
      <c r="D42" s="42">
        <v>55</v>
      </c>
      <c r="E42" s="42">
        <v>60</v>
      </c>
      <c r="F42" s="42">
        <v>70</v>
      </c>
      <c r="G42" s="42">
        <v>75</v>
      </c>
      <c r="H42" s="42">
        <v>85</v>
      </c>
      <c r="I42" s="42">
        <v>90</v>
      </c>
      <c r="J42" s="42">
        <v>100</v>
      </c>
      <c r="K42" s="146">
        <v>105</v>
      </c>
    </row>
    <row r="43" spans="1:11" x14ac:dyDescent="0.2">
      <c r="A43" s="124">
        <v>41</v>
      </c>
      <c r="B43" s="42">
        <v>40</v>
      </c>
      <c r="C43" s="42">
        <v>45</v>
      </c>
      <c r="D43" s="42">
        <v>55</v>
      </c>
      <c r="E43" s="42">
        <v>60</v>
      </c>
      <c r="F43" s="42">
        <v>70</v>
      </c>
      <c r="G43" s="42">
        <v>75</v>
      </c>
      <c r="H43" s="42">
        <v>85</v>
      </c>
      <c r="I43" s="42">
        <v>90</v>
      </c>
      <c r="J43" s="42">
        <v>100</v>
      </c>
      <c r="K43" s="146">
        <v>105</v>
      </c>
    </row>
    <row r="44" spans="1:11" x14ac:dyDescent="0.2">
      <c r="A44" s="124">
        <v>42</v>
      </c>
      <c r="B44" s="42">
        <v>35</v>
      </c>
      <c r="C44" s="42">
        <v>45</v>
      </c>
      <c r="D44" s="42">
        <v>50</v>
      </c>
      <c r="E44" s="42">
        <v>60</v>
      </c>
      <c r="F44" s="42">
        <v>65</v>
      </c>
      <c r="G44" s="42">
        <v>75</v>
      </c>
      <c r="H44" s="42">
        <v>80</v>
      </c>
      <c r="I44" s="42">
        <v>90</v>
      </c>
      <c r="J44" s="42">
        <v>95</v>
      </c>
      <c r="K44" s="146">
        <v>105</v>
      </c>
    </row>
    <row r="45" spans="1:11" x14ac:dyDescent="0.2">
      <c r="A45" s="124">
        <v>43</v>
      </c>
      <c r="B45" s="42">
        <v>35</v>
      </c>
      <c r="C45" s="42">
        <v>45</v>
      </c>
      <c r="D45" s="42">
        <v>50</v>
      </c>
      <c r="E45" s="42">
        <v>60</v>
      </c>
      <c r="F45" s="42">
        <v>65</v>
      </c>
      <c r="G45" s="42">
        <v>75</v>
      </c>
      <c r="H45" s="42">
        <v>80</v>
      </c>
      <c r="I45" s="42">
        <v>90</v>
      </c>
      <c r="J45" s="42">
        <v>95</v>
      </c>
      <c r="K45" s="146">
        <v>105</v>
      </c>
    </row>
    <row r="46" spans="1:11" x14ac:dyDescent="0.2">
      <c r="A46" s="124">
        <v>44</v>
      </c>
      <c r="B46" s="42">
        <v>35</v>
      </c>
      <c r="C46" s="42">
        <v>45</v>
      </c>
      <c r="D46" s="42">
        <v>50</v>
      </c>
      <c r="E46" s="42">
        <v>60</v>
      </c>
      <c r="F46" s="42">
        <v>65</v>
      </c>
      <c r="G46" s="42">
        <v>75</v>
      </c>
      <c r="H46" s="42">
        <v>80</v>
      </c>
      <c r="I46" s="42">
        <v>90</v>
      </c>
      <c r="J46" s="42">
        <v>95</v>
      </c>
      <c r="K46" s="146">
        <v>105</v>
      </c>
    </row>
    <row r="47" spans="1:11" x14ac:dyDescent="0.2">
      <c r="A47" s="124">
        <v>45</v>
      </c>
      <c r="B47" s="42">
        <v>35</v>
      </c>
      <c r="C47" s="42">
        <v>45</v>
      </c>
      <c r="D47" s="42">
        <v>50</v>
      </c>
      <c r="E47" s="42">
        <v>60</v>
      </c>
      <c r="F47" s="42">
        <v>65</v>
      </c>
      <c r="G47" s="42">
        <v>75</v>
      </c>
      <c r="H47" s="42">
        <v>80</v>
      </c>
      <c r="I47" s="42">
        <v>90</v>
      </c>
      <c r="J47" s="42">
        <v>95</v>
      </c>
      <c r="K47" s="146">
        <v>100</v>
      </c>
    </row>
    <row r="48" spans="1:11" x14ac:dyDescent="0.2">
      <c r="A48" s="124">
        <v>46</v>
      </c>
      <c r="B48" s="42">
        <v>35</v>
      </c>
      <c r="C48" s="42">
        <v>45</v>
      </c>
      <c r="D48" s="42">
        <v>50</v>
      </c>
      <c r="E48" s="42">
        <v>60</v>
      </c>
      <c r="F48" s="42">
        <v>65</v>
      </c>
      <c r="G48" s="42">
        <v>75</v>
      </c>
      <c r="H48" s="42">
        <v>80</v>
      </c>
      <c r="I48" s="42">
        <v>85</v>
      </c>
      <c r="J48" s="42">
        <v>95</v>
      </c>
      <c r="K48" s="146">
        <v>100</v>
      </c>
    </row>
    <row r="49" spans="1:11" x14ac:dyDescent="0.2">
      <c r="A49" s="124">
        <v>47</v>
      </c>
      <c r="B49" s="42">
        <v>35</v>
      </c>
      <c r="C49" s="42">
        <v>45</v>
      </c>
      <c r="D49" s="42">
        <v>50</v>
      </c>
      <c r="E49" s="42">
        <v>60</v>
      </c>
      <c r="F49" s="42">
        <v>65</v>
      </c>
      <c r="G49" s="42">
        <v>70</v>
      </c>
      <c r="H49" s="42">
        <v>80</v>
      </c>
      <c r="I49" s="42">
        <v>85</v>
      </c>
      <c r="J49" s="42">
        <v>95</v>
      </c>
      <c r="K49" s="146">
        <v>100</v>
      </c>
    </row>
    <row r="50" spans="1:11" x14ac:dyDescent="0.2">
      <c r="A50" s="124">
        <v>48</v>
      </c>
      <c r="B50" s="42">
        <v>35</v>
      </c>
      <c r="C50" s="42">
        <v>45</v>
      </c>
      <c r="D50" s="42">
        <v>50</v>
      </c>
      <c r="E50" s="42">
        <v>55</v>
      </c>
      <c r="F50" s="42">
        <v>65</v>
      </c>
      <c r="G50" s="42">
        <v>70</v>
      </c>
      <c r="H50" s="42">
        <v>80</v>
      </c>
      <c r="I50" s="42">
        <v>85</v>
      </c>
      <c r="J50" s="42">
        <v>95</v>
      </c>
      <c r="K50" s="146">
        <v>100</v>
      </c>
    </row>
    <row r="51" spans="1:11" x14ac:dyDescent="0.2">
      <c r="A51" s="124">
        <v>49</v>
      </c>
      <c r="B51" s="42">
        <v>35</v>
      </c>
      <c r="C51" s="42">
        <v>45</v>
      </c>
      <c r="D51" s="42">
        <v>50</v>
      </c>
      <c r="E51" s="42">
        <v>55</v>
      </c>
      <c r="F51" s="42">
        <v>65</v>
      </c>
      <c r="G51" s="42">
        <v>70</v>
      </c>
      <c r="H51" s="42">
        <v>80</v>
      </c>
      <c r="I51" s="42">
        <v>85</v>
      </c>
      <c r="J51" s="42">
        <v>95</v>
      </c>
      <c r="K51" s="146">
        <v>100</v>
      </c>
    </row>
    <row r="52" spans="1:11" x14ac:dyDescent="0.2">
      <c r="A52" s="124">
        <v>50</v>
      </c>
      <c r="B52" s="42">
        <v>35</v>
      </c>
      <c r="C52" s="42">
        <v>40</v>
      </c>
      <c r="D52" s="42">
        <v>50</v>
      </c>
      <c r="E52" s="42">
        <v>55</v>
      </c>
      <c r="F52" s="42">
        <v>65</v>
      </c>
      <c r="G52" s="42">
        <v>70</v>
      </c>
      <c r="H52" s="42">
        <v>80</v>
      </c>
      <c r="I52" s="42">
        <v>85</v>
      </c>
      <c r="J52" s="42">
        <v>90</v>
      </c>
      <c r="K52" s="146">
        <v>100</v>
      </c>
    </row>
    <row r="53" spans="1:11" x14ac:dyDescent="0.2">
      <c r="A53" s="124">
        <v>51</v>
      </c>
      <c r="B53" s="42">
        <v>35</v>
      </c>
      <c r="C53" s="42">
        <v>40</v>
      </c>
      <c r="D53" s="42">
        <v>50</v>
      </c>
      <c r="E53" s="42">
        <v>55</v>
      </c>
      <c r="F53" s="42">
        <v>65</v>
      </c>
      <c r="G53" s="42">
        <v>70</v>
      </c>
      <c r="H53" s="42">
        <v>75</v>
      </c>
      <c r="I53" s="42">
        <v>85</v>
      </c>
      <c r="J53" s="42">
        <v>90</v>
      </c>
      <c r="K53" s="146">
        <v>100</v>
      </c>
    </row>
    <row r="54" spans="1:11" x14ac:dyDescent="0.2">
      <c r="A54" s="124">
        <v>52</v>
      </c>
      <c r="B54" s="42">
        <v>35</v>
      </c>
      <c r="C54" s="42">
        <v>40</v>
      </c>
      <c r="D54" s="42">
        <v>50</v>
      </c>
      <c r="E54" s="42">
        <v>55</v>
      </c>
      <c r="F54" s="42">
        <v>65</v>
      </c>
      <c r="G54" s="42">
        <v>70</v>
      </c>
      <c r="H54" s="42">
        <v>75</v>
      </c>
      <c r="I54" s="42">
        <v>85</v>
      </c>
      <c r="J54" s="42">
        <v>90</v>
      </c>
      <c r="K54" s="146">
        <v>100</v>
      </c>
    </row>
    <row r="55" spans="1:11" x14ac:dyDescent="0.2">
      <c r="A55" s="124">
        <v>53</v>
      </c>
      <c r="B55" s="42">
        <v>35</v>
      </c>
      <c r="C55" s="42">
        <v>40</v>
      </c>
      <c r="D55" s="42">
        <v>50</v>
      </c>
      <c r="E55" s="42">
        <v>55</v>
      </c>
      <c r="F55" s="42">
        <v>60</v>
      </c>
      <c r="G55" s="42">
        <v>70</v>
      </c>
      <c r="H55" s="42">
        <v>75</v>
      </c>
      <c r="I55" s="42">
        <v>85</v>
      </c>
      <c r="J55" s="42">
        <v>90</v>
      </c>
      <c r="K55" s="146">
        <v>95</v>
      </c>
    </row>
    <row r="56" spans="1:11" x14ac:dyDescent="0.2">
      <c r="A56" s="124">
        <v>54</v>
      </c>
      <c r="B56" s="42">
        <v>35</v>
      </c>
      <c r="C56" s="42">
        <v>40</v>
      </c>
      <c r="D56" s="42">
        <v>50</v>
      </c>
      <c r="E56" s="42">
        <v>55</v>
      </c>
      <c r="F56" s="42">
        <v>60</v>
      </c>
      <c r="G56" s="42">
        <v>70</v>
      </c>
      <c r="H56" s="42">
        <v>75</v>
      </c>
      <c r="I56" s="42">
        <v>85</v>
      </c>
      <c r="J56" s="42">
        <v>90</v>
      </c>
      <c r="K56" s="146">
        <v>95</v>
      </c>
    </row>
    <row r="57" spans="1:11" x14ac:dyDescent="0.2">
      <c r="A57" s="124">
        <v>55</v>
      </c>
      <c r="B57" s="42">
        <v>35</v>
      </c>
      <c r="C57" s="42">
        <v>40</v>
      </c>
      <c r="D57" s="42">
        <v>50</v>
      </c>
      <c r="E57" s="42">
        <v>55</v>
      </c>
      <c r="F57" s="42">
        <v>60</v>
      </c>
      <c r="G57" s="42">
        <v>70</v>
      </c>
      <c r="H57" s="42">
        <v>75</v>
      </c>
      <c r="I57" s="42">
        <v>80</v>
      </c>
      <c r="J57" s="42">
        <v>90</v>
      </c>
      <c r="K57" s="146">
        <v>95</v>
      </c>
    </row>
    <row r="58" spans="1:11" x14ac:dyDescent="0.2">
      <c r="A58" s="124">
        <v>56</v>
      </c>
      <c r="B58" s="42">
        <v>35</v>
      </c>
      <c r="C58" s="42">
        <v>40</v>
      </c>
      <c r="D58" s="42">
        <v>45</v>
      </c>
      <c r="E58" s="42">
        <v>55</v>
      </c>
      <c r="F58" s="42">
        <v>60</v>
      </c>
      <c r="G58" s="42">
        <v>70</v>
      </c>
      <c r="H58" s="42">
        <v>75</v>
      </c>
      <c r="I58" s="42">
        <v>80</v>
      </c>
      <c r="J58" s="42">
        <v>90</v>
      </c>
      <c r="K58" s="146">
        <v>95</v>
      </c>
    </row>
    <row r="59" spans="1:11" x14ac:dyDescent="0.2">
      <c r="A59" s="124">
        <v>57</v>
      </c>
      <c r="B59" s="42">
        <v>35</v>
      </c>
      <c r="C59" s="42">
        <v>40</v>
      </c>
      <c r="D59" s="42">
        <v>45</v>
      </c>
      <c r="E59" s="42">
        <v>55</v>
      </c>
      <c r="F59" s="42">
        <v>60</v>
      </c>
      <c r="G59" s="42">
        <v>65</v>
      </c>
      <c r="H59" s="42">
        <v>75</v>
      </c>
      <c r="I59" s="42">
        <v>80</v>
      </c>
      <c r="J59" s="42">
        <v>90</v>
      </c>
      <c r="K59" s="146">
        <v>95</v>
      </c>
    </row>
    <row r="60" spans="1:11" x14ac:dyDescent="0.2">
      <c r="A60" s="124">
        <v>58</v>
      </c>
      <c r="B60" s="42">
        <v>35</v>
      </c>
      <c r="C60" s="42">
        <v>40</v>
      </c>
      <c r="D60" s="42">
        <v>45</v>
      </c>
      <c r="E60" s="42">
        <v>55</v>
      </c>
      <c r="F60" s="42">
        <v>60</v>
      </c>
      <c r="G60" s="42">
        <v>65</v>
      </c>
      <c r="H60" s="42">
        <v>75</v>
      </c>
      <c r="I60" s="42">
        <v>80</v>
      </c>
      <c r="J60" s="42">
        <v>85</v>
      </c>
      <c r="K60" s="146">
        <v>95</v>
      </c>
    </row>
    <row r="61" spans="1:11" x14ac:dyDescent="0.2">
      <c r="A61" s="124">
        <v>59</v>
      </c>
      <c r="B61" s="42">
        <v>35</v>
      </c>
      <c r="C61" s="42">
        <v>40</v>
      </c>
      <c r="D61" s="42">
        <v>45</v>
      </c>
      <c r="E61" s="42">
        <v>55</v>
      </c>
      <c r="F61" s="42">
        <v>60</v>
      </c>
      <c r="G61" s="42">
        <v>65</v>
      </c>
      <c r="H61" s="42">
        <v>75</v>
      </c>
      <c r="I61" s="42">
        <v>80</v>
      </c>
      <c r="J61" s="42">
        <v>85</v>
      </c>
      <c r="K61" s="146">
        <v>95</v>
      </c>
    </row>
    <row r="62" spans="1:11" x14ac:dyDescent="0.2">
      <c r="A62" s="124">
        <v>60</v>
      </c>
      <c r="B62" s="42">
        <v>35</v>
      </c>
      <c r="C62" s="42">
        <v>40</v>
      </c>
      <c r="D62" s="42">
        <v>45</v>
      </c>
      <c r="E62" s="42">
        <v>55</v>
      </c>
      <c r="F62" s="42">
        <v>60</v>
      </c>
      <c r="G62" s="42">
        <v>65</v>
      </c>
      <c r="H62" s="42">
        <v>75</v>
      </c>
      <c r="I62" s="42">
        <v>80</v>
      </c>
      <c r="J62" s="42">
        <v>85</v>
      </c>
      <c r="K62" s="146">
        <v>90</v>
      </c>
    </row>
    <row r="63" spans="1:11" x14ac:dyDescent="0.2">
      <c r="A63" s="124">
        <v>61</v>
      </c>
      <c r="B63" s="42">
        <v>35</v>
      </c>
      <c r="C63" s="42">
        <v>40</v>
      </c>
      <c r="D63" s="42">
        <v>45</v>
      </c>
      <c r="E63" s="42">
        <v>50</v>
      </c>
      <c r="F63" s="42">
        <v>60</v>
      </c>
      <c r="G63" s="42">
        <v>65</v>
      </c>
      <c r="H63" s="42">
        <v>70</v>
      </c>
      <c r="I63" s="42">
        <v>80</v>
      </c>
      <c r="J63" s="42">
        <v>85</v>
      </c>
      <c r="K63" s="146">
        <v>90</v>
      </c>
    </row>
    <row r="64" spans="1:11" x14ac:dyDescent="0.2">
      <c r="A64" s="124">
        <v>62</v>
      </c>
      <c r="B64" s="42">
        <v>30</v>
      </c>
      <c r="C64" s="42">
        <v>40</v>
      </c>
      <c r="D64" s="42">
        <v>45</v>
      </c>
      <c r="E64" s="42">
        <v>50</v>
      </c>
      <c r="F64" s="42">
        <v>60</v>
      </c>
      <c r="G64" s="42">
        <v>65</v>
      </c>
      <c r="H64" s="42">
        <v>70</v>
      </c>
      <c r="I64" s="42">
        <v>80</v>
      </c>
      <c r="J64" s="42">
        <v>85</v>
      </c>
      <c r="K64" s="146">
        <v>90</v>
      </c>
    </row>
    <row r="65" spans="1:11" x14ac:dyDescent="0.2">
      <c r="A65" s="124">
        <v>63</v>
      </c>
      <c r="B65" s="42">
        <v>30</v>
      </c>
      <c r="C65" s="42">
        <v>40</v>
      </c>
      <c r="D65" s="42">
        <v>45</v>
      </c>
      <c r="E65" s="42">
        <v>50</v>
      </c>
      <c r="F65" s="42">
        <v>60</v>
      </c>
      <c r="G65" s="42">
        <v>65</v>
      </c>
      <c r="H65" s="42">
        <v>70</v>
      </c>
      <c r="I65" s="42">
        <v>80</v>
      </c>
      <c r="J65" s="42">
        <v>85</v>
      </c>
      <c r="K65" s="146">
        <v>90</v>
      </c>
    </row>
    <row r="66" spans="1:11" x14ac:dyDescent="0.2">
      <c r="A66" s="124">
        <v>64</v>
      </c>
      <c r="B66" s="42">
        <v>30</v>
      </c>
      <c r="C66" s="42">
        <v>40</v>
      </c>
      <c r="D66" s="42">
        <v>45</v>
      </c>
      <c r="E66" s="42">
        <v>50</v>
      </c>
      <c r="F66" s="42">
        <v>60</v>
      </c>
      <c r="G66" s="42">
        <v>65</v>
      </c>
      <c r="H66" s="42">
        <v>70</v>
      </c>
      <c r="I66" s="42">
        <v>75</v>
      </c>
      <c r="J66" s="42">
        <v>85</v>
      </c>
      <c r="K66" s="146">
        <v>90</v>
      </c>
    </row>
    <row r="67" spans="1:11" x14ac:dyDescent="0.2">
      <c r="A67" s="124">
        <v>65</v>
      </c>
      <c r="B67" s="42">
        <v>30</v>
      </c>
      <c r="C67" s="42">
        <v>40</v>
      </c>
      <c r="D67" s="42">
        <v>45</v>
      </c>
      <c r="E67" s="42">
        <v>50</v>
      </c>
      <c r="F67" s="42">
        <v>55</v>
      </c>
      <c r="G67" s="42">
        <v>65</v>
      </c>
      <c r="H67" s="42">
        <v>70</v>
      </c>
      <c r="I67" s="42">
        <v>75</v>
      </c>
      <c r="J67" s="42">
        <v>85</v>
      </c>
      <c r="K67" s="146">
        <v>90</v>
      </c>
    </row>
    <row r="68" spans="1:11" x14ac:dyDescent="0.2">
      <c r="A68" s="124">
        <v>66</v>
      </c>
      <c r="B68" s="42">
        <v>30</v>
      </c>
      <c r="C68" s="42">
        <v>40</v>
      </c>
      <c r="D68" s="42">
        <v>45</v>
      </c>
      <c r="E68" s="42">
        <v>50</v>
      </c>
      <c r="F68" s="42">
        <v>55</v>
      </c>
      <c r="G68" s="42">
        <v>65</v>
      </c>
      <c r="H68" s="42">
        <v>70</v>
      </c>
      <c r="I68" s="42">
        <v>75</v>
      </c>
      <c r="J68" s="42">
        <v>80</v>
      </c>
      <c r="K68" s="146">
        <v>90</v>
      </c>
    </row>
    <row r="69" spans="1:11" x14ac:dyDescent="0.2">
      <c r="A69" s="124">
        <v>67</v>
      </c>
      <c r="B69" s="42">
        <v>30</v>
      </c>
      <c r="C69" s="42">
        <v>40</v>
      </c>
      <c r="D69" s="42">
        <v>45</v>
      </c>
      <c r="E69" s="42">
        <v>50</v>
      </c>
      <c r="F69" s="42">
        <v>55</v>
      </c>
      <c r="G69" s="42">
        <v>65</v>
      </c>
      <c r="H69" s="42">
        <v>70</v>
      </c>
      <c r="I69" s="42">
        <v>75</v>
      </c>
      <c r="J69" s="42">
        <v>80</v>
      </c>
      <c r="K69" s="146">
        <v>90</v>
      </c>
    </row>
    <row r="70" spans="1:11" x14ac:dyDescent="0.2">
      <c r="A70" s="124">
        <v>68</v>
      </c>
      <c r="B70" s="42">
        <v>30</v>
      </c>
      <c r="C70" s="42">
        <v>35</v>
      </c>
      <c r="D70" s="42">
        <v>45</v>
      </c>
      <c r="E70" s="42">
        <v>50</v>
      </c>
      <c r="F70" s="42">
        <v>55</v>
      </c>
      <c r="G70" s="42">
        <v>60</v>
      </c>
      <c r="H70" s="42">
        <v>70</v>
      </c>
      <c r="I70" s="42">
        <v>75</v>
      </c>
      <c r="J70" s="42">
        <v>80</v>
      </c>
      <c r="K70" s="146">
        <v>85</v>
      </c>
    </row>
    <row r="71" spans="1:11" x14ac:dyDescent="0.2">
      <c r="A71" s="124">
        <v>69</v>
      </c>
      <c r="B71" s="42">
        <v>30</v>
      </c>
      <c r="C71" s="42">
        <v>35</v>
      </c>
      <c r="D71" s="42">
        <v>45</v>
      </c>
      <c r="E71" s="42">
        <v>50</v>
      </c>
      <c r="F71" s="42">
        <v>55</v>
      </c>
      <c r="G71" s="42">
        <v>60</v>
      </c>
      <c r="H71" s="42">
        <v>70</v>
      </c>
      <c r="I71" s="42">
        <v>75</v>
      </c>
      <c r="J71" s="42">
        <v>80</v>
      </c>
      <c r="K71" s="146">
        <v>85</v>
      </c>
    </row>
    <row r="72" spans="1:11" x14ac:dyDescent="0.2">
      <c r="A72" s="124">
        <v>70</v>
      </c>
      <c r="B72" s="42">
        <v>30</v>
      </c>
      <c r="C72" s="42">
        <v>35</v>
      </c>
      <c r="D72" s="42">
        <v>45</v>
      </c>
      <c r="E72" s="42">
        <v>50</v>
      </c>
      <c r="F72" s="42">
        <v>55</v>
      </c>
      <c r="G72" s="42">
        <v>60</v>
      </c>
      <c r="H72" s="42">
        <v>70</v>
      </c>
      <c r="I72" s="42">
        <v>75</v>
      </c>
      <c r="J72" s="42">
        <v>80</v>
      </c>
      <c r="K72" s="146">
        <v>85</v>
      </c>
    </row>
    <row r="73" spans="1:11" x14ac:dyDescent="0.2">
      <c r="A73" s="124">
        <v>71</v>
      </c>
      <c r="B73" s="42">
        <v>30</v>
      </c>
      <c r="C73" s="42">
        <v>35</v>
      </c>
      <c r="D73" s="42">
        <v>45</v>
      </c>
      <c r="E73" s="42">
        <v>50</v>
      </c>
      <c r="F73" s="42">
        <v>55</v>
      </c>
      <c r="G73" s="42">
        <v>60</v>
      </c>
      <c r="H73" s="42">
        <v>65</v>
      </c>
      <c r="I73" s="42">
        <v>75</v>
      </c>
      <c r="J73" s="42">
        <v>80</v>
      </c>
      <c r="K73" s="146">
        <v>85</v>
      </c>
    </row>
    <row r="74" spans="1:11" x14ac:dyDescent="0.2">
      <c r="A74" s="124">
        <v>72</v>
      </c>
      <c r="B74" s="42">
        <v>30</v>
      </c>
      <c r="C74" s="42">
        <v>35</v>
      </c>
      <c r="D74" s="42">
        <v>40</v>
      </c>
      <c r="E74" s="42">
        <v>50</v>
      </c>
      <c r="F74" s="42">
        <v>55</v>
      </c>
      <c r="G74" s="42">
        <v>60</v>
      </c>
      <c r="H74" s="42">
        <v>65</v>
      </c>
      <c r="I74" s="42">
        <v>75</v>
      </c>
      <c r="J74" s="42">
        <v>80</v>
      </c>
      <c r="K74" s="146">
        <v>85</v>
      </c>
    </row>
    <row r="75" spans="1:11" x14ac:dyDescent="0.2">
      <c r="A75" s="124">
        <v>73</v>
      </c>
      <c r="B75" s="42">
        <v>30</v>
      </c>
      <c r="C75" s="42">
        <v>35</v>
      </c>
      <c r="D75" s="42">
        <v>40</v>
      </c>
      <c r="E75" s="42">
        <v>50</v>
      </c>
      <c r="F75" s="42">
        <v>55</v>
      </c>
      <c r="G75" s="42">
        <v>60</v>
      </c>
      <c r="H75" s="42">
        <v>65</v>
      </c>
      <c r="I75" s="42">
        <v>70</v>
      </c>
      <c r="J75" s="42">
        <v>80</v>
      </c>
      <c r="K75" s="146">
        <v>85</v>
      </c>
    </row>
    <row r="76" spans="1:11" x14ac:dyDescent="0.2">
      <c r="A76" s="124">
        <v>74</v>
      </c>
      <c r="B76" s="42">
        <v>30</v>
      </c>
      <c r="C76" s="42">
        <v>35</v>
      </c>
      <c r="D76" s="42">
        <v>40</v>
      </c>
      <c r="E76" s="42">
        <v>50</v>
      </c>
      <c r="F76" s="42">
        <v>55</v>
      </c>
      <c r="G76" s="42">
        <v>60</v>
      </c>
      <c r="H76" s="42">
        <v>65</v>
      </c>
      <c r="I76" s="42">
        <v>70</v>
      </c>
      <c r="J76" s="42">
        <v>80</v>
      </c>
      <c r="K76" s="146">
        <v>85</v>
      </c>
    </row>
    <row r="77" spans="1:11" x14ac:dyDescent="0.2">
      <c r="A77" s="124">
        <v>75</v>
      </c>
      <c r="B77" s="42">
        <v>30</v>
      </c>
      <c r="C77" s="42">
        <v>35</v>
      </c>
      <c r="D77" s="42">
        <v>40</v>
      </c>
      <c r="E77" s="42">
        <v>50</v>
      </c>
      <c r="F77" s="42">
        <v>55</v>
      </c>
      <c r="G77" s="42">
        <v>60</v>
      </c>
      <c r="H77" s="42">
        <v>65</v>
      </c>
      <c r="I77" s="42">
        <v>70</v>
      </c>
      <c r="J77" s="42">
        <v>75</v>
      </c>
      <c r="K77" s="146">
        <v>85</v>
      </c>
    </row>
    <row r="78" spans="1:11" x14ac:dyDescent="0.2">
      <c r="A78" s="124">
        <v>76</v>
      </c>
      <c r="B78" s="42">
        <v>30</v>
      </c>
      <c r="C78" s="42">
        <v>35</v>
      </c>
      <c r="D78" s="42">
        <v>40</v>
      </c>
      <c r="E78" s="42">
        <v>45</v>
      </c>
      <c r="F78" s="42">
        <v>55</v>
      </c>
      <c r="G78" s="42">
        <v>60</v>
      </c>
      <c r="H78" s="42">
        <v>65</v>
      </c>
      <c r="I78" s="42">
        <v>70</v>
      </c>
      <c r="J78" s="42">
        <v>75</v>
      </c>
      <c r="K78" s="146">
        <v>85</v>
      </c>
    </row>
    <row r="79" spans="1:11" x14ac:dyDescent="0.2">
      <c r="A79" s="124">
        <v>77</v>
      </c>
      <c r="B79" s="42">
        <v>30</v>
      </c>
      <c r="C79" s="42">
        <v>35</v>
      </c>
      <c r="D79" s="42">
        <v>40</v>
      </c>
      <c r="E79" s="42">
        <v>45</v>
      </c>
      <c r="F79" s="42">
        <v>55</v>
      </c>
      <c r="G79" s="42">
        <v>60</v>
      </c>
      <c r="H79" s="42">
        <v>65</v>
      </c>
      <c r="I79" s="42">
        <v>70</v>
      </c>
      <c r="J79" s="42">
        <v>75</v>
      </c>
      <c r="K79" s="146">
        <v>80</v>
      </c>
    </row>
    <row r="80" spans="1:11" x14ac:dyDescent="0.2">
      <c r="A80" s="124">
        <v>78</v>
      </c>
      <c r="B80" s="42">
        <v>30</v>
      </c>
      <c r="C80" s="42">
        <v>35</v>
      </c>
      <c r="D80" s="42">
        <v>40</v>
      </c>
      <c r="E80" s="42">
        <v>45</v>
      </c>
      <c r="F80" s="42">
        <v>50</v>
      </c>
      <c r="G80" s="42">
        <v>60</v>
      </c>
      <c r="H80" s="42">
        <v>65</v>
      </c>
      <c r="I80" s="42">
        <v>70</v>
      </c>
      <c r="J80" s="42">
        <v>75</v>
      </c>
      <c r="K80" s="146">
        <v>80</v>
      </c>
    </row>
    <row r="81" spans="1:11" x14ac:dyDescent="0.2">
      <c r="A81" s="124">
        <v>79</v>
      </c>
      <c r="B81" s="42">
        <v>30</v>
      </c>
      <c r="C81" s="42">
        <v>35</v>
      </c>
      <c r="D81" s="42">
        <v>40</v>
      </c>
      <c r="E81" s="42">
        <v>45</v>
      </c>
      <c r="F81" s="42">
        <v>50</v>
      </c>
      <c r="G81" s="42">
        <v>60</v>
      </c>
      <c r="H81" s="42">
        <v>65</v>
      </c>
      <c r="I81" s="42">
        <v>70</v>
      </c>
      <c r="J81" s="42">
        <v>75</v>
      </c>
      <c r="K81" s="146">
        <v>80</v>
      </c>
    </row>
    <row r="82" spans="1:11" x14ac:dyDescent="0.2">
      <c r="A82" s="124">
        <v>80</v>
      </c>
      <c r="B82" s="42">
        <v>30</v>
      </c>
      <c r="C82" s="42">
        <v>35</v>
      </c>
      <c r="D82" s="42">
        <v>40</v>
      </c>
      <c r="E82" s="42">
        <v>45</v>
      </c>
      <c r="F82" s="42">
        <v>50</v>
      </c>
      <c r="G82" s="42">
        <v>55</v>
      </c>
      <c r="H82" s="42">
        <v>65</v>
      </c>
      <c r="I82" s="42">
        <v>70</v>
      </c>
      <c r="J82" s="42">
        <v>75</v>
      </c>
      <c r="K82" s="146">
        <v>80</v>
      </c>
    </row>
    <row r="83" spans="1:11" x14ac:dyDescent="0.2">
      <c r="A83" s="124">
        <v>81</v>
      </c>
      <c r="B83" s="42">
        <v>30</v>
      </c>
      <c r="C83" s="42">
        <v>35</v>
      </c>
      <c r="D83" s="42">
        <v>40</v>
      </c>
      <c r="E83" s="42">
        <v>45</v>
      </c>
      <c r="F83" s="42">
        <v>50</v>
      </c>
      <c r="G83" s="42">
        <v>55</v>
      </c>
      <c r="H83" s="42">
        <v>65</v>
      </c>
      <c r="I83" s="42">
        <v>70</v>
      </c>
      <c r="J83" s="42">
        <v>75</v>
      </c>
      <c r="K83" s="146">
        <v>80</v>
      </c>
    </row>
    <row r="84" spans="1:11" x14ac:dyDescent="0.2">
      <c r="A84" s="124">
        <v>82</v>
      </c>
      <c r="B84" s="42">
        <v>30</v>
      </c>
      <c r="C84" s="42">
        <v>35</v>
      </c>
      <c r="D84" s="42">
        <v>40</v>
      </c>
      <c r="E84" s="42">
        <v>45</v>
      </c>
      <c r="F84" s="42">
        <v>50</v>
      </c>
      <c r="G84" s="42">
        <v>55</v>
      </c>
      <c r="H84" s="42">
        <v>60</v>
      </c>
      <c r="I84" s="42">
        <v>70</v>
      </c>
      <c r="J84" s="42">
        <v>75</v>
      </c>
      <c r="K84" s="146">
        <v>80</v>
      </c>
    </row>
    <row r="85" spans="1:11" x14ac:dyDescent="0.2">
      <c r="A85" s="124">
        <v>83</v>
      </c>
      <c r="B85" s="42">
        <v>30</v>
      </c>
      <c r="C85" s="42">
        <v>35</v>
      </c>
      <c r="D85" s="42">
        <v>40</v>
      </c>
      <c r="E85" s="42">
        <v>45</v>
      </c>
      <c r="F85" s="42">
        <v>50</v>
      </c>
      <c r="G85" s="42">
        <v>55</v>
      </c>
      <c r="H85" s="42">
        <v>60</v>
      </c>
      <c r="I85" s="42">
        <v>70</v>
      </c>
      <c r="J85" s="42">
        <v>75</v>
      </c>
      <c r="K85" s="146">
        <v>80</v>
      </c>
    </row>
    <row r="86" spans="1:11" x14ac:dyDescent="0.2">
      <c r="A86" s="124">
        <v>84</v>
      </c>
      <c r="B86" s="42">
        <v>30</v>
      </c>
      <c r="C86" s="42">
        <v>35</v>
      </c>
      <c r="D86" s="42">
        <v>40</v>
      </c>
      <c r="E86" s="42">
        <v>45</v>
      </c>
      <c r="F86" s="42">
        <v>50</v>
      </c>
      <c r="G86" s="42">
        <v>55</v>
      </c>
      <c r="H86" s="42">
        <v>60</v>
      </c>
      <c r="I86" s="42">
        <v>65</v>
      </c>
      <c r="J86" s="42">
        <v>75</v>
      </c>
      <c r="K86" s="146">
        <v>80</v>
      </c>
    </row>
    <row r="87" spans="1:11" x14ac:dyDescent="0.2">
      <c r="A87" s="124">
        <v>85</v>
      </c>
      <c r="B87" s="42">
        <v>30</v>
      </c>
      <c r="C87" s="42">
        <v>35</v>
      </c>
      <c r="D87" s="42">
        <v>40</v>
      </c>
      <c r="E87" s="42">
        <v>45</v>
      </c>
      <c r="F87" s="42">
        <v>50</v>
      </c>
      <c r="G87" s="42">
        <v>55</v>
      </c>
      <c r="H87" s="42">
        <v>60</v>
      </c>
      <c r="I87" s="42">
        <v>65</v>
      </c>
      <c r="J87" s="42">
        <v>70</v>
      </c>
      <c r="K87" s="146">
        <v>80</v>
      </c>
    </row>
    <row r="88" spans="1:11" x14ac:dyDescent="0.2">
      <c r="A88" s="124">
        <v>86</v>
      </c>
      <c r="B88" s="42">
        <v>25</v>
      </c>
      <c r="C88" s="42">
        <v>35</v>
      </c>
      <c r="D88" s="42">
        <v>40</v>
      </c>
      <c r="E88" s="42">
        <v>45</v>
      </c>
      <c r="F88" s="42">
        <v>50</v>
      </c>
      <c r="G88" s="42">
        <v>55</v>
      </c>
      <c r="H88" s="42">
        <v>60</v>
      </c>
      <c r="I88" s="42">
        <v>65</v>
      </c>
      <c r="J88" s="42">
        <v>70</v>
      </c>
      <c r="K88" s="146">
        <v>75</v>
      </c>
    </row>
    <row r="89" spans="1:11" x14ac:dyDescent="0.2">
      <c r="A89" s="124">
        <v>87</v>
      </c>
      <c r="B89" s="42">
        <v>25</v>
      </c>
      <c r="C89" s="42">
        <v>35</v>
      </c>
      <c r="D89" s="42">
        <v>40</v>
      </c>
      <c r="E89" s="42">
        <v>45</v>
      </c>
      <c r="F89" s="42">
        <v>50</v>
      </c>
      <c r="G89" s="42">
        <v>55</v>
      </c>
      <c r="H89" s="42">
        <v>60</v>
      </c>
      <c r="I89" s="42">
        <v>65</v>
      </c>
      <c r="J89" s="42">
        <v>70</v>
      </c>
      <c r="K89" s="146">
        <v>75</v>
      </c>
    </row>
    <row r="90" spans="1:11" x14ac:dyDescent="0.2">
      <c r="A90" s="124">
        <v>88</v>
      </c>
      <c r="B90" s="42">
        <v>25</v>
      </c>
      <c r="C90" s="42">
        <v>35</v>
      </c>
      <c r="D90" s="42">
        <v>40</v>
      </c>
      <c r="E90" s="42">
        <v>45</v>
      </c>
      <c r="F90" s="42">
        <v>50</v>
      </c>
      <c r="G90" s="42">
        <v>55</v>
      </c>
      <c r="H90" s="42">
        <v>60</v>
      </c>
      <c r="I90" s="42">
        <v>65</v>
      </c>
      <c r="J90" s="42">
        <v>70</v>
      </c>
      <c r="K90" s="146">
        <v>75</v>
      </c>
    </row>
    <row r="91" spans="1:11" x14ac:dyDescent="0.2">
      <c r="A91" s="124">
        <v>89</v>
      </c>
      <c r="B91" s="42">
        <v>25</v>
      </c>
      <c r="C91" s="42">
        <v>30</v>
      </c>
      <c r="D91" s="42">
        <v>40</v>
      </c>
      <c r="E91" s="42">
        <v>45</v>
      </c>
      <c r="F91" s="42">
        <v>50</v>
      </c>
      <c r="G91" s="42">
        <v>55</v>
      </c>
      <c r="H91" s="42">
        <v>60</v>
      </c>
      <c r="I91" s="42">
        <v>65</v>
      </c>
      <c r="J91" s="42">
        <v>70</v>
      </c>
      <c r="K91" s="146">
        <v>75</v>
      </c>
    </row>
    <row r="92" spans="1:11" x14ac:dyDescent="0.2">
      <c r="A92" s="124">
        <v>90</v>
      </c>
      <c r="B92" s="42">
        <v>25</v>
      </c>
      <c r="C92" s="42">
        <v>30</v>
      </c>
      <c r="D92" s="42">
        <v>40</v>
      </c>
      <c r="E92" s="42">
        <v>45</v>
      </c>
      <c r="F92" s="42">
        <v>50</v>
      </c>
      <c r="G92" s="42">
        <v>55</v>
      </c>
      <c r="H92" s="42">
        <v>60</v>
      </c>
      <c r="I92" s="42">
        <v>65</v>
      </c>
      <c r="J92" s="42">
        <v>70</v>
      </c>
      <c r="K92" s="146">
        <v>75</v>
      </c>
    </row>
    <row r="93" spans="1:11" x14ac:dyDescent="0.2">
      <c r="A93" s="124">
        <v>91</v>
      </c>
      <c r="B93" s="42">
        <v>25</v>
      </c>
      <c r="C93" s="42">
        <v>30</v>
      </c>
      <c r="D93" s="42">
        <v>35</v>
      </c>
      <c r="E93" s="42">
        <v>45</v>
      </c>
      <c r="F93" s="42">
        <v>50</v>
      </c>
      <c r="G93" s="42">
        <v>55</v>
      </c>
      <c r="H93" s="42">
        <v>60</v>
      </c>
      <c r="I93" s="42">
        <v>65</v>
      </c>
      <c r="J93" s="42">
        <v>70</v>
      </c>
      <c r="K93" s="146">
        <v>75</v>
      </c>
    </row>
    <row r="94" spans="1:11" x14ac:dyDescent="0.2">
      <c r="A94" s="124">
        <v>92</v>
      </c>
      <c r="B94" s="42">
        <v>25</v>
      </c>
      <c r="C94" s="42">
        <v>30</v>
      </c>
      <c r="D94" s="42">
        <v>35</v>
      </c>
      <c r="E94" s="42">
        <v>40</v>
      </c>
      <c r="F94" s="42">
        <v>50</v>
      </c>
      <c r="G94" s="42">
        <v>55</v>
      </c>
      <c r="H94" s="42">
        <v>60</v>
      </c>
      <c r="I94" s="42">
        <v>65</v>
      </c>
      <c r="J94" s="42">
        <v>70</v>
      </c>
      <c r="K94" s="146">
        <v>75</v>
      </c>
    </row>
    <row r="95" spans="1:11" x14ac:dyDescent="0.2">
      <c r="A95" s="124">
        <v>93</v>
      </c>
      <c r="B95" s="42">
        <v>25</v>
      </c>
      <c r="C95" s="42">
        <v>30</v>
      </c>
      <c r="D95" s="42">
        <v>35</v>
      </c>
      <c r="E95" s="42">
        <v>40</v>
      </c>
      <c r="F95" s="42">
        <v>45</v>
      </c>
      <c r="G95" s="42">
        <v>50</v>
      </c>
      <c r="H95" s="42">
        <v>60</v>
      </c>
      <c r="I95" s="42">
        <v>65</v>
      </c>
      <c r="J95" s="42">
        <v>70</v>
      </c>
      <c r="K95" s="146">
        <v>75</v>
      </c>
    </row>
    <row r="96" spans="1:11" x14ac:dyDescent="0.2">
      <c r="A96" s="124">
        <v>94</v>
      </c>
      <c r="B96" s="42">
        <v>25</v>
      </c>
      <c r="C96" s="42">
        <v>30</v>
      </c>
      <c r="D96" s="42">
        <v>35</v>
      </c>
      <c r="E96" s="42">
        <v>40</v>
      </c>
      <c r="F96" s="42">
        <v>45</v>
      </c>
      <c r="G96" s="42">
        <v>50</v>
      </c>
      <c r="H96" s="42">
        <v>55</v>
      </c>
      <c r="I96" s="42">
        <v>65</v>
      </c>
      <c r="J96" s="42">
        <v>70</v>
      </c>
      <c r="K96" s="146">
        <v>75</v>
      </c>
    </row>
    <row r="97" spans="1:11" x14ac:dyDescent="0.2">
      <c r="A97" s="124">
        <v>95</v>
      </c>
      <c r="B97" s="42">
        <v>25</v>
      </c>
      <c r="C97" s="42">
        <v>30</v>
      </c>
      <c r="D97" s="42">
        <v>35</v>
      </c>
      <c r="E97" s="42">
        <v>40</v>
      </c>
      <c r="F97" s="42">
        <v>45</v>
      </c>
      <c r="G97" s="42">
        <v>50</v>
      </c>
      <c r="H97" s="42">
        <v>55</v>
      </c>
      <c r="I97" s="42">
        <v>60</v>
      </c>
      <c r="J97" s="42">
        <v>65</v>
      </c>
      <c r="K97" s="146">
        <v>70</v>
      </c>
    </row>
    <row r="98" spans="1:11" x14ac:dyDescent="0.2">
      <c r="A98" s="124">
        <v>96</v>
      </c>
      <c r="B98" s="42">
        <v>25</v>
      </c>
      <c r="C98" s="42">
        <v>30</v>
      </c>
      <c r="D98" s="42">
        <v>35</v>
      </c>
      <c r="E98" s="42">
        <v>40</v>
      </c>
      <c r="F98" s="42">
        <v>45</v>
      </c>
      <c r="G98" s="42">
        <v>50</v>
      </c>
      <c r="H98" s="42">
        <v>55</v>
      </c>
      <c r="I98" s="42">
        <v>60</v>
      </c>
      <c r="J98" s="42">
        <v>65</v>
      </c>
      <c r="K98" s="146">
        <v>70</v>
      </c>
    </row>
    <row r="99" spans="1:11" x14ac:dyDescent="0.2">
      <c r="A99" s="124">
        <v>97</v>
      </c>
      <c r="B99" s="42">
        <v>25</v>
      </c>
      <c r="C99" s="42">
        <v>30</v>
      </c>
      <c r="D99" s="42">
        <v>35</v>
      </c>
      <c r="E99" s="42">
        <v>40</v>
      </c>
      <c r="F99" s="42">
        <v>45</v>
      </c>
      <c r="G99" s="42">
        <v>50</v>
      </c>
      <c r="H99" s="42">
        <v>55</v>
      </c>
      <c r="I99" s="42">
        <v>60</v>
      </c>
      <c r="J99" s="42">
        <v>65</v>
      </c>
      <c r="K99" s="146">
        <v>70</v>
      </c>
    </row>
    <row r="100" spans="1:11" x14ac:dyDescent="0.2">
      <c r="A100" s="124">
        <v>98</v>
      </c>
      <c r="B100" s="42">
        <v>25</v>
      </c>
      <c r="C100" s="42">
        <v>30</v>
      </c>
      <c r="D100" s="42">
        <v>35</v>
      </c>
      <c r="E100" s="42">
        <v>40</v>
      </c>
      <c r="F100" s="42">
        <v>45</v>
      </c>
      <c r="G100" s="42">
        <v>50</v>
      </c>
      <c r="H100" s="42">
        <v>55</v>
      </c>
      <c r="I100" s="42">
        <v>60</v>
      </c>
      <c r="J100" s="42">
        <v>65</v>
      </c>
      <c r="K100" s="146">
        <v>70</v>
      </c>
    </row>
    <row r="101" spans="1:11" x14ac:dyDescent="0.2">
      <c r="A101" s="124">
        <v>99</v>
      </c>
      <c r="B101" s="42">
        <v>25</v>
      </c>
      <c r="C101" s="42">
        <v>30</v>
      </c>
      <c r="D101" s="42">
        <v>35</v>
      </c>
      <c r="E101" s="42">
        <v>40</v>
      </c>
      <c r="F101" s="42">
        <v>45</v>
      </c>
      <c r="G101" s="42">
        <v>50</v>
      </c>
      <c r="H101" s="42">
        <v>55</v>
      </c>
      <c r="I101" s="42">
        <v>60</v>
      </c>
      <c r="J101" s="42">
        <v>65</v>
      </c>
      <c r="K101" s="146">
        <v>70</v>
      </c>
    </row>
    <row r="102" spans="1:11" x14ac:dyDescent="0.2">
      <c r="A102" s="124">
        <v>100</v>
      </c>
      <c r="B102" s="42">
        <v>25</v>
      </c>
      <c r="C102" s="42">
        <v>30</v>
      </c>
      <c r="D102" s="42">
        <v>35</v>
      </c>
      <c r="E102" s="42">
        <v>40</v>
      </c>
      <c r="F102" s="42">
        <v>45</v>
      </c>
      <c r="G102" s="42">
        <v>50</v>
      </c>
      <c r="H102" s="42">
        <v>55</v>
      </c>
      <c r="I102" s="42">
        <v>60</v>
      </c>
      <c r="J102" s="42">
        <v>65</v>
      </c>
      <c r="K102" s="146">
        <v>70</v>
      </c>
    </row>
    <row r="103" spans="1:11" x14ac:dyDescent="0.2">
      <c r="A103" s="124">
        <v>101</v>
      </c>
      <c r="B103" s="42">
        <v>25</v>
      </c>
      <c r="C103" s="42">
        <v>30</v>
      </c>
      <c r="D103" s="42">
        <v>35</v>
      </c>
      <c r="E103" s="42">
        <v>40</v>
      </c>
      <c r="F103" s="42">
        <v>45</v>
      </c>
      <c r="G103" s="42">
        <v>50</v>
      </c>
      <c r="H103" s="42">
        <v>55</v>
      </c>
      <c r="I103" s="42">
        <v>60</v>
      </c>
      <c r="J103" s="42">
        <v>65</v>
      </c>
      <c r="K103" s="146">
        <v>70</v>
      </c>
    </row>
    <row r="104" spans="1:11" x14ac:dyDescent="0.2">
      <c r="A104" s="124">
        <v>102</v>
      </c>
      <c r="B104" s="42">
        <v>25</v>
      </c>
      <c r="C104" s="42">
        <v>30</v>
      </c>
      <c r="D104" s="42">
        <v>35</v>
      </c>
      <c r="E104" s="42">
        <v>40</v>
      </c>
      <c r="F104" s="42">
        <v>45</v>
      </c>
      <c r="G104" s="42">
        <v>50</v>
      </c>
      <c r="H104" s="42">
        <v>55</v>
      </c>
      <c r="I104" s="42">
        <v>60</v>
      </c>
      <c r="J104" s="42">
        <v>65</v>
      </c>
      <c r="K104" s="146">
        <v>70</v>
      </c>
    </row>
    <row r="105" spans="1:11" x14ac:dyDescent="0.2">
      <c r="A105" s="124">
        <v>103</v>
      </c>
      <c r="B105" s="42">
        <v>25</v>
      </c>
      <c r="C105" s="42">
        <v>30</v>
      </c>
      <c r="D105" s="42">
        <v>35</v>
      </c>
      <c r="E105" s="42">
        <v>40</v>
      </c>
      <c r="F105" s="42">
        <v>45</v>
      </c>
      <c r="G105" s="42">
        <v>50</v>
      </c>
      <c r="H105" s="42">
        <v>55</v>
      </c>
      <c r="I105" s="42">
        <v>60</v>
      </c>
      <c r="J105" s="42">
        <v>65</v>
      </c>
      <c r="K105" s="146">
        <v>70</v>
      </c>
    </row>
    <row r="106" spans="1:11" x14ac:dyDescent="0.2">
      <c r="A106" s="124">
        <v>104</v>
      </c>
      <c r="B106" s="42">
        <v>25</v>
      </c>
      <c r="C106" s="42">
        <v>30</v>
      </c>
      <c r="D106" s="42">
        <v>35</v>
      </c>
      <c r="E106" s="42">
        <v>40</v>
      </c>
      <c r="F106" s="42">
        <v>45</v>
      </c>
      <c r="G106" s="42">
        <v>50</v>
      </c>
      <c r="H106" s="42">
        <v>55</v>
      </c>
      <c r="I106" s="42">
        <v>60</v>
      </c>
      <c r="J106" s="42">
        <v>65</v>
      </c>
      <c r="K106" s="146">
        <v>70</v>
      </c>
    </row>
    <row r="107" spans="1:11" x14ac:dyDescent="0.2">
      <c r="A107" s="124">
        <v>105</v>
      </c>
      <c r="B107" s="42">
        <v>25</v>
      </c>
      <c r="C107" s="42">
        <v>30</v>
      </c>
      <c r="D107" s="42">
        <v>35</v>
      </c>
      <c r="E107" s="42">
        <v>40</v>
      </c>
      <c r="F107" s="42">
        <v>45</v>
      </c>
      <c r="G107" s="42">
        <v>50</v>
      </c>
      <c r="H107" s="42">
        <v>55</v>
      </c>
      <c r="I107" s="42">
        <v>60</v>
      </c>
      <c r="J107" s="42">
        <v>65</v>
      </c>
      <c r="K107" s="146">
        <v>70</v>
      </c>
    </row>
    <row r="108" spans="1:11" x14ac:dyDescent="0.2">
      <c r="A108" s="124">
        <v>106</v>
      </c>
      <c r="B108" s="42">
        <v>25</v>
      </c>
      <c r="C108" s="42">
        <v>30</v>
      </c>
      <c r="D108" s="42">
        <v>35</v>
      </c>
      <c r="E108" s="42">
        <v>40</v>
      </c>
      <c r="F108" s="42">
        <v>45</v>
      </c>
      <c r="G108" s="42">
        <v>50</v>
      </c>
      <c r="H108" s="42">
        <v>55</v>
      </c>
      <c r="I108" s="42">
        <v>60</v>
      </c>
      <c r="J108" s="42">
        <v>60</v>
      </c>
      <c r="K108" s="146">
        <v>65</v>
      </c>
    </row>
    <row r="109" spans="1:11" x14ac:dyDescent="0.2">
      <c r="A109" s="124">
        <v>107</v>
      </c>
      <c r="B109" s="42">
        <v>25</v>
      </c>
      <c r="C109" s="42">
        <v>30</v>
      </c>
      <c r="D109" s="42">
        <v>35</v>
      </c>
      <c r="E109" s="42">
        <v>40</v>
      </c>
      <c r="F109" s="42">
        <v>45</v>
      </c>
      <c r="G109" s="42">
        <v>50</v>
      </c>
      <c r="H109" s="42">
        <v>50</v>
      </c>
      <c r="I109" s="42">
        <v>55</v>
      </c>
      <c r="J109" s="42">
        <v>60</v>
      </c>
      <c r="K109" s="146">
        <v>65</v>
      </c>
    </row>
    <row r="110" spans="1:11" x14ac:dyDescent="0.2">
      <c r="A110" s="124">
        <v>108</v>
      </c>
      <c r="B110" s="42">
        <v>25</v>
      </c>
      <c r="C110" s="42">
        <v>30</v>
      </c>
      <c r="D110" s="42">
        <v>35</v>
      </c>
      <c r="E110" s="42">
        <v>40</v>
      </c>
      <c r="F110" s="42">
        <v>45</v>
      </c>
      <c r="G110" s="42">
        <v>45</v>
      </c>
      <c r="H110" s="42">
        <v>50</v>
      </c>
      <c r="I110" s="42">
        <v>55</v>
      </c>
      <c r="J110" s="42">
        <v>60</v>
      </c>
      <c r="K110" s="146">
        <v>65</v>
      </c>
    </row>
    <row r="111" spans="1:11" x14ac:dyDescent="0.2">
      <c r="A111" s="124">
        <v>109</v>
      </c>
      <c r="B111" s="42">
        <v>25</v>
      </c>
      <c r="C111" s="42">
        <v>30</v>
      </c>
      <c r="D111" s="42">
        <v>35</v>
      </c>
      <c r="E111" s="42">
        <v>40</v>
      </c>
      <c r="F111" s="42">
        <v>40</v>
      </c>
      <c r="G111" s="42">
        <v>45</v>
      </c>
      <c r="H111" s="42">
        <v>50</v>
      </c>
      <c r="I111" s="42">
        <v>55</v>
      </c>
      <c r="J111" s="42">
        <v>60</v>
      </c>
      <c r="K111" s="146">
        <v>65</v>
      </c>
    </row>
    <row r="112" spans="1:11" x14ac:dyDescent="0.2">
      <c r="A112" s="124">
        <v>110</v>
      </c>
      <c r="B112" s="42">
        <v>25</v>
      </c>
      <c r="C112" s="42">
        <v>30</v>
      </c>
      <c r="D112" s="42">
        <v>35</v>
      </c>
      <c r="E112" s="42">
        <v>35</v>
      </c>
      <c r="F112" s="42">
        <v>40</v>
      </c>
      <c r="G112" s="42">
        <v>45</v>
      </c>
      <c r="H112" s="42">
        <v>50</v>
      </c>
      <c r="I112" s="42">
        <v>55</v>
      </c>
      <c r="J112" s="42">
        <v>60</v>
      </c>
      <c r="K112" s="146">
        <v>65</v>
      </c>
    </row>
    <row r="113" spans="1:11" x14ac:dyDescent="0.2">
      <c r="A113" s="124">
        <v>111</v>
      </c>
      <c r="B113" s="42">
        <v>25</v>
      </c>
      <c r="C113" s="42">
        <v>30</v>
      </c>
      <c r="D113" s="42">
        <v>30</v>
      </c>
      <c r="E113" s="42">
        <v>35</v>
      </c>
      <c r="F113" s="42">
        <v>40</v>
      </c>
      <c r="G113" s="42">
        <v>45</v>
      </c>
      <c r="H113" s="42">
        <v>50</v>
      </c>
      <c r="I113" s="42">
        <v>55</v>
      </c>
      <c r="J113" s="42">
        <v>60</v>
      </c>
      <c r="K113" s="146">
        <v>65</v>
      </c>
    </row>
    <row r="114" spans="1:11" x14ac:dyDescent="0.2">
      <c r="A114" s="124">
        <v>112</v>
      </c>
      <c r="B114" s="42">
        <v>25</v>
      </c>
      <c r="C114" s="42">
        <v>30</v>
      </c>
      <c r="D114" s="42">
        <v>30</v>
      </c>
      <c r="E114" s="42">
        <v>35</v>
      </c>
      <c r="F114" s="42">
        <v>40</v>
      </c>
      <c r="G114" s="42">
        <v>45</v>
      </c>
      <c r="H114" s="42">
        <v>50</v>
      </c>
      <c r="I114" s="42">
        <v>55</v>
      </c>
      <c r="J114" s="42">
        <v>60</v>
      </c>
      <c r="K114" s="146">
        <v>65</v>
      </c>
    </row>
    <row r="115" spans="1:11" x14ac:dyDescent="0.2">
      <c r="A115" s="124">
        <v>113</v>
      </c>
      <c r="B115" s="42">
        <v>25</v>
      </c>
      <c r="C115" s="42">
        <v>25</v>
      </c>
      <c r="D115" s="42">
        <v>30</v>
      </c>
      <c r="E115" s="42">
        <v>35</v>
      </c>
      <c r="F115" s="42">
        <v>40</v>
      </c>
      <c r="G115" s="42">
        <v>45</v>
      </c>
      <c r="H115" s="42">
        <v>50</v>
      </c>
      <c r="I115" s="42">
        <v>55</v>
      </c>
      <c r="J115" s="42">
        <v>60</v>
      </c>
      <c r="K115" s="146">
        <v>65</v>
      </c>
    </row>
    <row r="116" spans="1:11" x14ac:dyDescent="0.2">
      <c r="A116" s="124">
        <v>114</v>
      </c>
      <c r="B116" s="42">
        <v>25</v>
      </c>
      <c r="C116" s="42">
        <v>25</v>
      </c>
      <c r="D116" s="42">
        <v>30</v>
      </c>
      <c r="E116" s="42">
        <v>35</v>
      </c>
      <c r="F116" s="42">
        <v>40</v>
      </c>
      <c r="G116" s="42">
        <v>45</v>
      </c>
      <c r="H116" s="42">
        <v>50</v>
      </c>
      <c r="I116" s="42">
        <v>55</v>
      </c>
      <c r="J116" s="42">
        <v>60</v>
      </c>
      <c r="K116" s="146">
        <v>65</v>
      </c>
    </row>
    <row r="117" spans="1:11" x14ac:dyDescent="0.2">
      <c r="A117" s="124">
        <v>115</v>
      </c>
      <c r="B117" s="42">
        <v>20</v>
      </c>
      <c r="C117" s="42">
        <v>25</v>
      </c>
      <c r="D117" s="42">
        <v>30</v>
      </c>
      <c r="E117" s="42">
        <v>35</v>
      </c>
      <c r="F117" s="42">
        <v>40</v>
      </c>
      <c r="G117" s="42">
        <v>45</v>
      </c>
      <c r="H117" s="42">
        <v>50</v>
      </c>
      <c r="I117" s="42">
        <v>55</v>
      </c>
      <c r="J117" s="42">
        <v>60</v>
      </c>
      <c r="K117" s="146">
        <v>65</v>
      </c>
    </row>
    <row r="118" spans="1:11" x14ac:dyDescent="0.2">
      <c r="A118" s="124">
        <v>116</v>
      </c>
      <c r="B118" s="42">
        <v>20</v>
      </c>
      <c r="C118" s="42">
        <v>25</v>
      </c>
      <c r="D118" s="42">
        <v>30</v>
      </c>
      <c r="E118" s="42">
        <v>35</v>
      </c>
      <c r="F118" s="42">
        <v>40</v>
      </c>
      <c r="G118" s="42">
        <v>45</v>
      </c>
      <c r="H118" s="42">
        <v>50</v>
      </c>
      <c r="I118" s="42">
        <v>55</v>
      </c>
      <c r="J118" s="42">
        <v>60</v>
      </c>
      <c r="K118" s="146">
        <v>65</v>
      </c>
    </row>
    <row r="119" spans="1:11" x14ac:dyDescent="0.2">
      <c r="A119" s="124">
        <v>117</v>
      </c>
      <c r="B119" s="42">
        <v>20</v>
      </c>
      <c r="C119" s="42">
        <v>25</v>
      </c>
      <c r="D119" s="42">
        <v>30</v>
      </c>
      <c r="E119" s="42">
        <v>35</v>
      </c>
      <c r="F119" s="42">
        <v>40</v>
      </c>
      <c r="G119" s="42">
        <v>45</v>
      </c>
      <c r="H119" s="42">
        <v>50</v>
      </c>
      <c r="I119" s="42">
        <v>55</v>
      </c>
      <c r="J119" s="42">
        <v>60</v>
      </c>
      <c r="K119" s="146">
        <v>60</v>
      </c>
    </row>
    <row r="120" spans="1:11" x14ac:dyDescent="0.2">
      <c r="A120" s="124">
        <v>118</v>
      </c>
      <c r="B120" s="42">
        <v>20</v>
      </c>
      <c r="C120" s="42">
        <v>25</v>
      </c>
      <c r="D120" s="42">
        <v>30</v>
      </c>
      <c r="E120" s="42">
        <v>35</v>
      </c>
      <c r="F120" s="42">
        <v>40</v>
      </c>
      <c r="G120" s="42">
        <v>45</v>
      </c>
      <c r="H120" s="42">
        <v>50</v>
      </c>
      <c r="I120" s="42">
        <v>55</v>
      </c>
      <c r="J120" s="42">
        <v>55</v>
      </c>
      <c r="K120" s="146">
        <v>60</v>
      </c>
    </row>
    <row r="121" spans="1:11" x14ac:dyDescent="0.2">
      <c r="A121" s="124">
        <v>119</v>
      </c>
      <c r="B121" s="42">
        <v>20</v>
      </c>
      <c r="C121" s="42">
        <v>25</v>
      </c>
      <c r="D121" s="42">
        <v>30</v>
      </c>
      <c r="E121" s="42">
        <v>35</v>
      </c>
      <c r="F121" s="42">
        <v>40</v>
      </c>
      <c r="G121" s="42">
        <v>45</v>
      </c>
      <c r="H121" s="42">
        <v>50</v>
      </c>
      <c r="I121" s="42">
        <v>55</v>
      </c>
      <c r="J121" s="42">
        <v>55</v>
      </c>
      <c r="K121" s="146">
        <v>60</v>
      </c>
    </row>
    <row r="122" spans="1:11" x14ac:dyDescent="0.2">
      <c r="A122" s="124">
        <v>120</v>
      </c>
      <c r="B122" s="42">
        <v>20</v>
      </c>
      <c r="C122" s="42">
        <v>25</v>
      </c>
      <c r="D122" s="42">
        <v>30</v>
      </c>
      <c r="E122" s="42">
        <v>35</v>
      </c>
      <c r="F122" s="42">
        <v>40</v>
      </c>
      <c r="G122" s="42">
        <v>45</v>
      </c>
      <c r="H122" s="42">
        <v>50</v>
      </c>
      <c r="I122" s="42">
        <v>50</v>
      </c>
      <c r="J122" s="42">
        <v>55</v>
      </c>
      <c r="K122" s="146">
        <v>60</v>
      </c>
    </row>
    <row r="123" spans="1:11" x14ac:dyDescent="0.2">
      <c r="A123" s="124">
        <v>121</v>
      </c>
      <c r="B123" s="42">
        <v>20</v>
      </c>
      <c r="C123" s="42">
        <v>25</v>
      </c>
      <c r="D123" s="42">
        <v>30</v>
      </c>
      <c r="E123" s="42">
        <v>35</v>
      </c>
      <c r="F123" s="42">
        <v>40</v>
      </c>
      <c r="G123" s="42">
        <v>45</v>
      </c>
      <c r="H123" s="42">
        <v>50</v>
      </c>
      <c r="I123" s="42">
        <v>50</v>
      </c>
      <c r="J123" s="42">
        <v>55</v>
      </c>
      <c r="K123" s="146">
        <v>60</v>
      </c>
    </row>
    <row r="124" spans="1:11" x14ac:dyDescent="0.2">
      <c r="A124" s="124">
        <v>122</v>
      </c>
      <c r="B124" s="42">
        <v>20</v>
      </c>
      <c r="C124" s="42">
        <v>25</v>
      </c>
      <c r="D124" s="42">
        <v>30</v>
      </c>
      <c r="E124" s="42">
        <v>35</v>
      </c>
      <c r="F124" s="42">
        <v>40</v>
      </c>
      <c r="G124" s="42">
        <v>45</v>
      </c>
      <c r="H124" s="42">
        <v>45</v>
      </c>
      <c r="I124" s="42">
        <v>50</v>
      </c>
      <c r="J124" s="42">
        <v>55</v>
      </c>
      <c r="K124" s="146">
        <v>60</v>
      </c>
    </row>
    <row r="125" spans="1:11" x14ac:dyDescent="0.2">
      <c r="A125" s="124">
        <v>123</v>
      </c>
      <c r="B125" s="42">
        <v>20</v>
      </c>
      <c r="C125" s="42">
        <v>25</v>
      </c>
      <c r="D125" s="42">
        <v>30</v>
      </c>
      <c r="E125" s="42">
        <v>35</v>
      </c>
      <c r="F125" s="42">
        <v>40</v>
      </c>
      <c r="G125" s="42">
        <v>45</v>
      </c>
      <c r="H125" s="42">
        <v>45</v>
      </c>
      <c r="I125" s="42">
        <v>50</v>
      </c>
      <c r="J125" s="42">
        <v>55</v>
      </c>
      <c r="K125" s="146">
        <v>60</v>
      </c>
    </row>
    <row r="126" spans="1:11" x14ac:dyDescent="0.2">
      <c r="A126" s="124">
        <v>124</v>
      </c>
      <c r="B126" s="42">
        <v>20</v>
      </c>
      <c r="C126" s="42">
        <v>25</v>
      </c>
      <c r="D126" s="42">
        <v>30</v>
      </c>
      <c r="E126" s="42">
        <v>35</v>
      </c>
      <c r="F126" s="42">
        <v>40</v>
      </c>
      <c r="G126" s="42">
        <v>40</v>
      </c>
      <c r="H126" s="42">
        <v>45</v>
      </c>
      <c r="I126" s="42">
        <v>50</v>
      </c>
      <c r="J126" s="42">
        <v>55</v>
      </c>
      <c r="K126" s="146">
        <v>60</v>
      </c>
    </row>
    <row r="127" spans="1:11" x14ac:dyDescent="0.2">
      <c r="A127" s="124">
        <v>125</v>
      </c>
      <c r="B127" s="42">
        <v>20</v>
      </c>
      <c r="C127" s="42">
        <v>25</v>
      </c>
      <c r="D127" s="42">
        <v>30</v>
      </c>
      <c r="E127" s="42">
        <v>35</v>
      </c>
      <c r="F127" s="42">
        <v>40</v>
      </c>
      <c r="G127" s="42">
        <v>40</v>
      </c>
      <c r="H127" s="42">
        <v>45</v>
      </c>
      <c r="I127" s="42">
        <v>50</v>
      </c>
      <c r="J127" s="42">
        <v>55</v>
      </c>
      <c r="K127" s="146">
        <v>60</v>
      </c>
    </row>
    <row r="128" spans="1:11" x14ac:dyDescent="0.2">
      <c r="A128" s="124">
        <v>126</v>
      </c>
      <c r="B128" s="42">
        <v>20</v>
      </c>
      <c r="C128" s="42">
        <v>25</v>
      </c>
      <c r="D128" s="42">
        <v>30</v>
      </c>
      <c r="E128" s="42">
        <v>35</v>
      </c>
      <c r="F128" s="42">
        <v>40</v>
      </c>
      <c r="G128" s="42">
        <v>40</v>
      </c>
      <c r="H128" s="42">
        <v>45</v>
      </c>
      <c r="I128" s="42">
        <v>50</v>
      </c>
      <c r="J128" s="42">
        <v>55</v>
      </c>
      <c r="K128" s="146">
        <v>60</v>
      </c>
    </row>
    <row r="129" spans="1:11" x14ac:dyDescent="0.2">
      <c r="A129" s="124">
        <v>127</v>
      </c>
      <c r="B129" s="42">
        <v>20</v>
      </c>
      <c r="C129" s="42">
        <v>25</v>
      </c>
      <c r="D129" s="42">
        <v>30</v>
      </c>
      <c r="E129" s="42">
        <v>35</v>
      </c>
      <c r="F129" s="42">
        <v>35</v>
      </c>
      <c r="G129" s="42">
        <v>40</v>
      </c>
      <c r="H129" s="42">
        <v>45</v>
      </c>
      <c r="I129" s="42">
        <v>50</v>
      </c>
      <c r="J129" s="42">
        <v>55</v>
      </c>
      <c r="K129" s="146">
        <v>60</v>
      </c>
    </row>
    <row r="130" spans="1:11" x14ac:dyDescent="0.2">
      <c r="A130" s="124">
        <v>128</v>
      </c>
      <c r="B130" s="42">
        <v>20</v>
      </c>
      <c r="C130" s="42">
        <v>25</v>
      </c>
      <c r="D130" s="42">
        <v>30</v>
      </c>
      <c r="E130" s="42">
        <v>35</v>
      </c>
      <c r="F130" s="42">
        <v>35</v>
      </c>
      <c r="G130" s="42">
        <v>40</v>
      </c>
      <c r="H130" s="42">
        <v>45</v>
      </c>
      <c r="I130" s="42">
        <v>50</v>
      </c>
      <c r="J130" s="42">
        <v>55</v>
      </c>
      <c r="K130" s="146">
        <v>60</v>
      </c>
    </row>
    <row r="131" spans="1:11" x14ac:dyDescent="0.2">
      <c r="A131" s="124">
        <v>129</v>
      </c>
      <c r="B131" s="42">
        <v>20</v>
      </c>
      <c r="C131" s="42">
        <v>25</v>
      </c>
      <c r="D131" s="42">
        <v>30</v>
      </c>
      <c r="E131" s="42">
        <v>35</v>
      </c>
      <c r="F131" s="42">
        <v>35</v>
      </c>
      <c r="G131" s="42">
        <v>40</v>
      </c>
      <c r="H131" s="42">
        <v>45</v>
      </c>
      <c r="I131" s="42">
        <v>50</v>
      </c>
      <c r="J131" s="42">
        <v>55</v>
      </c>
      <c r="K131" s="146">
        <v>55</v>
      </c>
    </row>
    <row r="132" spans="1:11" x14ac:dyDescent="0.2">
      <c r="A132" s="124">
        <v>130</v>
      </c>
      <c r="B132" s="42">
        <v>20</v>
      </c>
      <c r="C132" s="42">
        <v>25</v>
      </c>
      <c r="D132" s="42">
        <v>30</v>
      </c>
      <c r="E132" s="42">
        <v>30</v>
      </c>
      <c r="F132" s="42">
        <v>35</v>
      </c>
      <c r="G132" s="42">
        <v>40</v>
      </c>
      <c r="H132" s="42">
        <v>45</v>
      </c>
      <c r="I132" s="42">
        <v>50</v>
      </c>
      <c r="J132" s="42">
        <v>55</v>
      </c>
      <c r="K132" s="146">
        <v>55</v>
      </c>
    </row>
    <row r="133" spans="1:11" x14ac:dyDescent="0.2">
      <c r="A133" s="124">
        <v>131</v>
      </c>
      <c r="B133" s="42">
        <v>20</v>
      </c>
      <c r="C133" s="42">
        <v>25</v>
      </c>
      <c r="D133" s="42">
        <v>30</v>
      </c>
      <c r="E133" s="42">
        <v>30</v>
      </c>
      <c r="F133" s="42">
        <v>35</v>
      </c>
      <c r="G133" s="42">
        <v>40</v>
      </c>
      <c r="H133" s="42">
        <v>45</v>
      </c>
      <c r="I133" s="42">
        <v>50</v>
      </c>
      <c r="J133" s="42">
        <v>50</v>
      </c>
      <c r="K133" s="146">
        <v>55</v>
      </c>
    </row>
    <row r="134" spans="1:11" x14ac:dyDescent="0.2">
      <c r="A134" s="124">
        <v>132</v>
      </c>
      <c r="B134" s="42">
        <v>20</v>
      </c>
      <c r="C134" s="42">
        <v>25</v>
      </c>
      <c r="D134" s="42">
        <v>30</v>
      </c>
      <c r="E134" s="42">
        <v>30</v>
      </c>
      <c r="F134" s="42">
        <v>35</v>
      </c>
      <c r="G134" s="42">
        <v>40</v>
      </c>
      <c r="H134" s="42">
        <v>45</v>
      </c>
      <c r="I134" s="42">
        <v>50</v>
      </c>
      <c r="J134" s="42">
        <v>50</v>
      </c>
      <c r="K134" s="146">
        <v>55</v>
      </c>
    </row>
    <row r="135" spans="1:11" x14ac:dyDescent="0.2">
      <c r="A135" s="124">
        <v>133</v>
      </c>
      <c r="B135" s="42">
        <v>20</v>
      </c>
      <c r="C135" s="42">
        <v>25</v>
      </c>
      <c r="D135" s="42">
        <v>30</v>
      </c>
      <c r="E135" s="42">
        <v>30</v>
      </c>
      <c r="F135" s="42">
        <v>35</v>
      </c>
      <c r="G135" s="42">
        <v>40</v>
      </c>
      <c r="H135" s="42">
        <v>45</v>
      </c>
      <c r="I135" s="42">
        <v>50</v>
      </c>
      <c r="J135" s="42">
        <v>50</v>
      </c>
      <c r="K135" s="146">
        <v>55</v>
      </c>
    </row>
    <row r="136" spans="1:11" x14ac:dyDescent="0.2">
      <c r="A136" s="124">
        <v>134</v>
      </c>
      <c r="B136" s="42">
        <v>20</v>
      </c>
      <c r="C136" s="42">
        <v>25</v>
      </c>
      <c r="D136" s="42">
        <v>30</v>
      </c>
      <c r="E136" s="42">
        <v>30</v>
      </c>
      <c r="F136" s="42">
        <v>35</v>
      </c>
      <c r="G136" s="42">
        <v>40</v>
      </c>
      <c r="H136" s="42">
        <v>45</v>
      </c>
      <c r="I136" s="42">
        <v>45</v>
      </c>
      <c r="J136" s="42">
        <v>50</v>
      </c>
      <c r="K136" s="146">
        <v>55</v>
      </c>
    </row>
    <row r="137" spans="1:11" x14ac:dyDescent="0.2">
      <c r="A137" s="124">
        <v>135</v>
      </c>
      <c r="B137" s="42">
        <v>20</v>
      </c>
      <c r="C137" s="42">
        <v>25</v>
      </c>
      <c r="D137" s="42">
        <v>25</v>
      </c>
      <c r="E137" s="42">
        <v>30</v>
      </c>
      <c r="F137" s="42">
        <v>35</v>
      </c>
      <c r="G137" s="42">
        <v>40</v>
      </c>
      <c r="H137" s="42">
        <v>45</v>
      </c>
      <c r="I137" s="42">
        <v>45</v>
      </c>
      <c r="J137" s="42">
        <v>50</v>
      </c>
      <c r="K137" s="146">
        <v>55</v>
      </c>
    </row>
    <row r="138" spans="1:11" x14ac:dyDescent="0.2">
      <c r="A138" s="124">
        <v>136</v>
      </c>
      <c r="B138" s="42">
        <v>20</v>
      </c>
      <c r="C138" s="42">
        <v>25</v>
      </c>
      <c r="D138" s="42">
        <v>25</v>
      </c>
      <c r="E138" s="42">
        <v>30</v>
      </c>
      <c r="F138" s="42">
        <v>35</v>
      </c>
      <c r="G138" s="42">
        <v>40</v>
      </c>
      <c r="H138" s="42">
        <v>45</v>
      </c>
      <c r="I138" s="42">
        <v>45</v>
      </c>
      <c r="J138" s="42">
        <v>50</v>
      </c>
      <c r="K138" s="146">
        <v>55</v>
      </c>
    </row>
    <row r="139" spans="1:11" x14ac:dyDescent="0.2">
      <c r="A139" s="124">
        <v>137</v>
      </c>
      <c r="B139" s="42">
        <v>20</v>
      </c>
      <c r="C139" s="42">
        <v>25</v>
      </c>
      <c r="D139" s="42">
        <v>25</v>
      </c>
      <c r="E139" s="42">
        <v>30</v>
      </c>
      <c r="F139" s="42">
        <v>35</v>
      </c>
      <c r="G139" s="42">
        <v>40</v>
      </c>
      <c r="H139" s="42">
        <v>45</v>
      </c>
      <c r="I139" s="42">
        <v>45</v>
      </c>
      <c r="J139" s="42">
        <v>50</v>
      </c>
      <c r="K139" s="146">
        <v>55</v>
      </c>
    </row>
    <row r="140" spans="1:11" x14ac:dyDescent="0.2">
      <c r="A140" s="124">
        <v>138</v>
      </c>
      <c r="B140" s="42">
        <v>20</v>
      </c>
      <c r="C140" s="42">
        <v>25</v>
      </c>
      <c r="D140" s="42">
        <v>25</v>
      </c>
      <c r="E140" s="42">
        <v>30</v>
      </c>
      <c r="F140" s="42">
        <v>35</v>
      </c>
      <c r="G140" s="42">
        <v>40</v>
      </c>
      <c r="H140" s="42">
        <v>40</v>
      </c>
      <c r="I140" s="42">
        <v>45</v>
      </c>
      <c r="J140" s="42">
        <v>50</v>
      </c>
      <c r="K140" s="146">
        <v>55</v>
      </c>
    </row>
    <row r="141" spans="1:11" x14ac:dyDescent="0.2">
      <c r="A141" s="124">
        <v>139</v>
      </c>
      <c r="B141" s="42">
        <v>20</v>
      </c>
      <c r="C141" s="42">
        <v>25</v>
      </c>
      <c r="D141" s="42">
        <v>25</v>
      </c>
      <c r="E141" s="42">
        <v>30</v>
      </c>
      <c r="F141" s="42">
        <v>35</v>
      </c>
      <c r="G141" s="42">
        <v>40</v>
      </c>
      <c r="H141" s="42">
        <v>40</v>
      </c>
      <c r="I141" s="42">
        <v>45</v>
      </c>
      <c r="J141" s="42">
        <v>50</v>
      </c>
      <c r="K141" s="146">
        <v>55</v>
      </c>
    </row>
    <row r="142" spans="1:11" x14ac:dyDescent="0.2">
      <c r="A142" s="124">
        <v>140</v>
      </c>
      <c r="B142" s="42">
        <v>20</v>
      </c>
      <c r="C142" s="42">
        <v>25</v>
      </c>
      <c r="D142" s="42">
        <v>25</v>
      </c>
      <c r="E142" s="42">
        <v>30</v>
      </c>
      <c r="F142" s="42">
        <v>35</v>
      </c>
      <c r="G142" s="42">
        <v>40</v>
      </c>
      <c r="H142" s="42">
        <v>40</v>
      </c>
      <c r="I142" s="42">
        <v>45</v>
      </c>
      <c r="J142" s="42">
        <v>50</v>
      </c>
      <c r="K142" s="146">
        <v>55</v>
      </c>
    </row>
    <row r="143" spans="1:11" x14ac:dyDescent="0.2">
      <c r="A143" s="124">
        <v>141</v>
      </c>
      <c r="B143" s="42">
        <v>20</v>
      </c>
      <c r="C143" s="42">
        <v>25</v>
      </c>
      <c r="D143" s="42">
        <v>25</v>
      </c>
      <c r="E143" s="42">
        <v>30</v>
      </c>
      <c r="F143" s="42">
        <v>35</v>
      </c>
      <c r="G143" s="42">
        <v>40</v>
      </c>
      <c r="H143" s="42">
        <v>40</v>
      </c>
      <c r="I143" s="42">
        <v>45</v>
      </c>
      <c r="J143" s="42">
        <v>50</v>
      </c>
      <c r="K143" s="146">
        <v>55</v>
      </c>
    </row>
    <row r="144" spans="1:11" x14ac:dyDescent="0.2">
      <c r="A144" s="124">
        <v>142</v>
      </c>
      <c r="B144" s="42">
        <v>20</v>
      </c>
      <c r="C144" s="42">
        <v>20</v>
      </c>
      <c r="D144" s="42">
        <v>25</v>
      </c>
      <c r="E144" s="42">
        <v>30</v>
      </c>
      <c r="F144" s="42">
        <v>35</v>
      </c>
      <c r="G144" s="42">
        <v>35</v>
      </c>
      <c r="H144" s="42">
        <v>40</v>
      </c>
      <c r="I144" s="42">
        <v>45</v>
      </c>
      <c r="J144" s="42">
        <v>50</v>
      </c>
      <c r="K144" s="146">
        <v>50</v>
      </c>
    </row>
    <row r="145" spans="1:11" x14ac:dyDescent="0.2">
      <c r="A145" s="124">
        <v>143</v>
      </c>
      <c r="B145" s="42">
        <v>20</v>
      </c>
      <c r="C145" s="42">
        <v>20</v>
      </c>
      <c r="D145" s="42">
        <v>25</v>
      </c>
      <c r="E145" s="42">
        <v>30</v>
      </c>
      <c r="F145" s="42">
        <v>35</v>
      </c>
      <c r="G145" s="42">
        <v>35</v>
      </c>
      <c r="H145" s="42">
        <v>40</v>
      </c>
      <c r="I145" s="42">
        <v>45</v>
      </c>
      <c r="J145" s="42">
        <v>50</v>
      </c>
      <c r="K145" s="146">
        <v>50</v>
      </c>
    </row>
    <row r="146" spans="1:11" x14ac:dyDescent="0.2">
      <c r="A146" s="124">
        <v>144</v>
      </c>
      <c r="B146" s="42">
        <v>20</v>
      </c>
      <c r="C146" s="42">
        <v>20</v>
      </c>
      <c r="D146" s="42">
        <v>25</v>
      </c>
      <c r="E146" s="42">
        <v>30</v>
      </c>
      <c r="F146" s="42">
        <v>35</v>
      </c>
      <c r="G146" s="42">
        <v>35</v>
      </c>
      <c r="H146" s="42">
        <v>40</v>
      </c>
      <c r="I146" s="42">
        <v>45</v>
      </c>
      <c r="J146" s="42">
        <v>50</v>
      </c>
      <c r="K146" s="146">
        <v>50</v>
      </c>
    </row>
    <row r="147" spans="1:11" x14ac:dyDescent="0.2">
      <c r="A147" s="124">
        <v>145</v>
      </c>
      <c r="B147" s="42">
        <v>20</v>
      </c>
      <c r="C147" s="42">
        <v>20</v>
      </c>
      <c r="D147" s="42">
        <v>25</v>
      </c>
      <c r="E147" s="42">
        <v>30</v>
      </c>
      <c r="F147" s="42">
        <v>35</v>
      </c>
      <c r="G147" s="42">
        <v>35</v>
      </c>
      <c r="H147" s="42">
        <v>40</v>
      </c>
      <c r="I147" s="42">
        <v>45</v>
      </c>
      <c r="J147" s="42">
        <v>45</v>
      </c>
      <c r="K147" s="146">
        <v>50</v>
      </c>
    </row>
    <row r="148" spans="1:11" x14ac:dyDescent="0.2">
      <c r="A148" s="124">
        <v>146</v>
      </c>
      <c r="B148" s="42">
        <v>20</v>
      </c>
      <c r="C148" s="42">
        <v>20</v>
      </c>
      <c r="D148" s="42">
        <v>25</v>
      </c>
      <c r="E148" s="42">
        <v>30</v>
      </c>
      <c r="F148" s="42">
        <v>35</v>
      </c>
      <c r="G148" s="42">
        <v>35</v>
      </c>
      <c r="H148" s="42">
        <v>40</v>
      </c>
      <c r="I148" s="42">
        <v>45</v>
      </c>
      <c r="J148" s="42">
        <v>45</v>
      </c>
      <c r="K148" s="146">
        <v>50</v>
      </c>
    </row>
    <row r="149" spans="1:11" x14ac:dyDescent="0.2">
      <c r="A149" s="124">
        <v>147</v>
      </c>
      <c r="B149" s="42">
        <v>20</v>
      </c>
      <c r="C149" s="42">
        <v>20</v>
      </c>
      <c r="D149" s="42">
        <v>25</v>
      </c>
      <c r="E149" s="42">
        <v>30</v>
      </c>
      <c r="F149" s="42">
        <v>30</v>
      </c>
      <c r="G149" s="42">
        <v>35</v>
      </c>
      <c r="H149" s="42">
        <v>40</v>
      </c>
      <c r="I149" s="42">
        <v>45</v>
      </c>
      <c r="J149" s="42">
        <v>45</v>
      </c>
      <c r="K149" s="146">
        <v>50</v>
      </c>
    </row>
    <row r="150" spans="1:11" x14ac:dyDescent="0.2">
      <c r="A150" s="124">
        <v>148</v>
      </c>
      <c r="B150" s="42">
        <v>20</v>
      </c>
      <c r="C150" s="42">
        <v>20</v>
      </c>
      <c r="D150" s="42">
        <v>25</v>
      </c>
      <c r="E150" s="42">
        <v>30</v>
      </c>
      <c r="F150" s="42">
        <v>30</v>
      </c>
      <c r="G150" s="42">
        <v>35</v>
      </c>
      <c r="H150" s="42">
        <v>40</v>
      </c>
      <c r="I150" s="42">
        <v>45</v>
      </c>
      <c r="J150" s="42">
        <v>45</v>
      </c>
      <c r="K150" s="146">
        <v>50</v>
      </c>
    </row>
    <row r="151" spans="1:11" x14ac:dyDescent="0.2">
      <c r="A151" s="124">
        <v>149</v>
      </c>
      <c r="B151" s="42">
        <v>20</v>
      </c>
      <c r="C151" s="42">
        <v>20</v>
      </c>
      <c r="D151" s="42">
        <v>25</v>
      </c>
      <c r="E151" s="42">
        <v>30</v>
      </c>
      <c r="F151" s="42">
        <v>30</v>
      </c>
      <c r="G151" s="42">
        <v>35</v>
      </c>
      <c r="H151" s="42">
        <v>40</v>
      </c>
      <c r="I151" s="42">
        <v>45</v>
      </c>
      <c r="J151" s="42">
        <v>45</v>
      </c>
      <c r="K151" s="146">
        <v>50</v>
      </c>
    </row>
    <row r="152" spans="1:11" x14ac:dyDescent="0.2">
      <c r="A152" s="124">
        <v>150</v>
      </c>
      <c r="B152" s="42">
        <v>20</v>
      </c>
      <c r="C152" s="42">
        <v>20</v>
      </c>
      <c r="D152" s="42">
        <v>25</v>
      </c>
      <c r="E152" s="42">
        <v>30</v>
      </c>
      <c r="F152" s="42">
        <v>30</v>
      </c>
      <c r="G152" s="42">
        <v>35</v>
      </c>
      <c r="H152" s="42">
        <v>40</v>
      </c>
      <c r="I152" s="42">
        <v>40</v>
      </c>
      <c r="J152" s="42">
        <v>45</v>
      </c>
      <c r="K152" s="146">
        <v>50</v>
      </c>
    </row>
    <row r="153" spans="1:11" x14ac:dyDescent="0.2">
      <c r="A153" s="124">
        <v>151</v>
      </c>
      <c r="B153" s="42">
        <v>15</v>
      </c>
      <c r="C153" s="42">
        <v>20</v>
      </c>
      <c r="D153" s="42">
        <v>25</v>
      </c>
      <c r="E153" s="42">
        <v>30</v>
      </c>
      <c r="F153" s="42">
        <v>30</v>
      </c>
      <c r="G153" s="42">
        <v>35</v>
      </c>
      <c r="H153" s="42">
        <v>40</v>
      </c>
      <c r="I153" s="42">
        <v>40</v>
      </c>
      <c r="J153" s="42">
        <v>45</v>
      </c>
      <c r="K153" s="146">
        <v>50</v>
      </c>
    </row>
    <row r="154" spans="1:11" x14ac:dyDescent="0.2">
      <c r="A154" s="124">
        <v>152</v>
      </c>
      <c r="B154" s="42">
        <v>15</v>
      </c>
      <c r="C154" s="42">
        <v>20</v>
      </c>
      <c r="D154" s="42">
        <v>25</v>
      </c>
      <c r="E154" s="42">
        <v>30</v>
      </c>
      <c r="F154" s="42">
        <v>30</v>
      </c>
      <c r="G154" s="42">
        <v>35</v>
      </c>
      <c r="H154" s="42">
        <v>40</v>
      </c>
      <c r="I154" s="42">
        <v>40</v>
      </c>
      <c r="J154" s="42">
        <v>45</v>
      </c>
      <c r="K154" s="146">
        <v>50</v>
      </c>
    </row>
    <row r="155" spans="1:11" x14ac:dyDescent="0.2">
      <c r="A155" s="124">
        <v>153</v>
      </c>
      <c r="B155" s="42">
        <v>15</v>
      </c>
      <c r="C155" s="42">
        <v>20</v>
      </c>
      <c r="D155" s="42">
        <v>25</v>
      </c>
      <c r="E155" s="42">
        <v>30</v>
      </c>
      <c r="F155" s="42">
        <v>30</v>
      </c>
      <c r="G155" s="42">
        <v>35</v>
      </c>
      <c r="H155" s="42">
        <v>40</v>
      </c>
      <c r="I155" s="42">
        <v>40</v>
      </c>
      <c r="J155" s="42">
        <v>45</v>
      </c>
      <c r="K155" s="146">
        <v>50</v>
      </c>
    </row>
    <row r="156" spans="1:11" x14ac:dyDescent="0.2">
      <c r="A156" s="124">
        <v>154</v>
      </c>
      <c r="B156" s="42">
        <v>15</v>
      </c>
      <c r="C156" s="42">
        <v>20</v>
      </c>
      <c r="D156" s="42">
        <v>25</v>
      </c>
      <c r="E156" s="42">
        <v>30</v>
      </c>
      <c r="F156" s="42">
        <v>30</v>
      </c>
      <c r="G156" s="42">
        <v>35</v>
      </c>
      <c r="H156" s="42">
        <v>40</v>
      </c>
      <c r="I156" s="42">
        <v>40</v>
      </c>
      <c r="J156" s="42">
        <v>45</v>
      </c>
      <c r="K156" s="146">
        <v>50</v>
      </c>
    </row>
    <row r="157" spans="1:11" x14ac:dyDescent="0.2">
      <c r="A157" s="124">
        <v>155</v>
      </c>
      <c r="B157" s="42">
        <v>15</v>
      </c>
      <c r="C157" s="42">
        <v>20</v>
      </c>
      <c r="D157" s="42">
        <v>25</v>
      </c>
      <c r="E157" s="42">
        <v>25</v>
      </c>
      <c r="F157" s="42">
        <v>30</v>
      </c>
      <c r="G157" s="42">
        <v>35</v>
      </c>
      <c r="H157" s="42">
        <v>40</v>
      </c>
      <c r="I157" s="42">
        <v>40</v>
      </c>
      <c r="J157" s="42">
        <v>45</v>
      </c>
      <c r="K157" s="146">
        <v>50</v>
      </c>
    </row>
    <row r="158" spans="1:11" x14ac:dyDescent="0.2">
      <c r="A158" s="124">
        <v>156</v>
      </c>
      <c r="B158" s="42">
        <v>15</v>
      </c>
      <c r="C158" s="42">
        <v>20</v>
      </c>
      <c r="D158" s="42">
        <v>25</v>
      </c>
      <c r="E158" s="42">
        <v>25</v>
      </c>
      <c r="F158" s="42">
        <v>30</v>
      </c>
      <c r="G158" s="42">
        <v>35</v>
      </c>
      <c r="H158" s="42">
        <v>35</v>
      </c>
      <c r="I158" s="42">
        <v>40</v>
      </c>
      <c r="J158" s="42">
        <v>45</v>
      </c>
      <c r="K158" s="146">
        <v>45</v>
      </c>
    </row>
    <row r="159" spans="1:11" x14ac:dyDescent="0.2">
      <c r="A159" s="124">
        <v>157</v>
      </c>
      <c r="B159" s="42">
        <v>15</v>
      </c>
      <c r="C159" s="42">
        <v>20</v>
      </c>
      <c r="D159" s="42">
        <v>25</v>
      </c>
      <c r="E159" s="42">
        <v>25</v>
      </c>
      <c r="F159" s="42">
        <v>30</v>
      </c>
      <c r="G159" s="42">
        <v>35</v>
      </c>
      <c r="H159" s="42">
        <v>35</v>
      </c>
      <c r="I159" s="42">
        <v>40</v>
      </c>
      <c r="J159" s="42">
        <v>45</v>
      </c>
      <c r="K159" s="146">
        <v>45</v>
      </c>
    </row>
    <row r="160" spans="1:11" x14ac:dyDescent="0.2">
      <c r="A160" s="124">
        <v>158</v>
      </c>
      <c r="B160" s="42">
        <v>15</v>
      </c>
      <c r="C160" s="42">
        <v>20</v>
      </c>
      <c r="D160" s="42">
        <v>25</v>
      </c>
      <c r="E160" s="42">
        <v>25</v>
      </c>
      <c r="F160" s="42">
        <v>30</v>
      </c>
      <c r="G160" s="42">
        <v>35</v>
      </c>
      <c r="H160" s="42">
        <v>35</v>
      </c>
      <c r="I160" s="42">
        <v>40</v>
      </c>
      <c r="J160" s="42">
        <v>45</v>
      </c>
      <c r="K160" s="146">
        <v>45</v>
      </c>
    </row>
    <row r="161" spans="1:11" x14ac:dyDescent="0.2">
      <c r="A161" s="124">
        <v>159</v>
      </c>
      <c r="B161" s="42">
        <v>15</v>
      </c>
      <c r="C161" s="42">
        <v>20</v>
      </c>
      <c r="D161" s="42">
        <v>25</v>
      </c>
      <c r="E161" s="42">
        <v>25</v>
      </c>
      <c r="F161" s="42">
        <v>30</v>
      </c>
      <c r="G161" s="42">
        <v>35</v>
      </c>
      <c r="H161" s="42">
        <v>35</v>
      </c>
      <c r="I161" s="42">
        <v>40</v>
      </c>
      <c r="J161" s="42">
        <v>45</v>
      </c>
      <c r="K161" s="146">
        <v>45</v>
      </c>
    </row>
    <row r="162" spans="1:11" x14ac:dyDescent="0.2">
      <c r="A162" s="124">
        <v>160</v>
      </c>
      <c r="B162" s="42">
        <v>15</v>
      </c>
      <c r="C162" s="42">
        <v>20</v>
      </c>
      <c r="D162" s="42">
        <v>25</v>
      </c>
      <c r="E162" s="42">
        <v>25</v>
      </c>
      <c r="F162" s="42">
        <v>30</v>
      </c>
      <c r="G162" s="42">
        <v>35</v>
      </c>
      <c r="H162" s="42">
        <v>35</v>
      </c>
      <c r="I162" s="42">
        <v>40</v>
      </c>
      <c r="J162" s="42">
        <v>45</v>
      </c>
      <c r="K162" s="146">
        <v>45</v>
      </c>
    </row>
    <row r="163" spans="1:11" x14ac:dyDescent="0.2">
      <c r="A163" s="124">
        <v>161</v>
      </c>
      <c r="B163" s="42">
        <v>15</v>
      </c>
      <c r="C163" s="42">
        <v>20</v>
      </c>
      <c r="D163" s="42">
        <v>25</v>
      </c>
      <c r="E163" s="42">
        <v>25</v>
      </c>
      <c r="F163" s="42">
        <v>30</v>
      </c>
      <c r="G163" s="42">
        <v>35</v>
      </c>
      <c r="H163" s="42">
        <v>35</v>
      </c>
      <c r="I163" s="42">
        <v>40</v>
      </c>
      <c r="J163" s="42">
        <v>45</v>
      </c>
      <c r="K163" s="146">
        <v>45</v>
      </c>
    </row>
    <row r="164" spans="1:11" x14ac:dyDescent="0.2">
      <c r="A164" s="124">
        <v>162</v>
      </c>
      <c r="B164" s="42">
        <v>15</v>
      </c>
      <c r="C164" s="42">
        <v>20</v>
      </c>
      <c r="D164" s="42">
        <v>25</v>
      </c>
      <c r="E164" s="42">
        <v>25</v>
      </c>
      <c r="F164" s="42">
        <v>30</v>
      </c>
      <c r="G164" s="42">
        <v>35</v>
      </c>
      <c r="H164" s="42">
        <v>35</v>
      </c>
      <c r="I164" s="42">
        <v>40</v>
      </c>
      <c r="J164" s="42">
        <v>40</v>
      </c>
      <c r="K164" s="146">
        <v>45</v>
      </c>
    </row>
    <row r="165" spans="1:11" x14ac:dyDescent="0.2">
      <c r="A165" s="124">
        <v>163</v>
      </c>
      <c r="B165" s="42">
        <v>15</v>
      </c>
      <c r="C165" s="42">
        <v>20</v>
      </c>
      <c r="D165" s="42">
        <v>25</v>
      </c>
      <c r="E165" s="42">
        <v>25</v>
      </c>
      <c r="F165" s="42">
        <v>30</v>
      </c>
      <c r="G165" s="42">
        <v>30</v>
      </c>
      <c r="H165" s="42">
        <v>35</v>
      </c>
      <c r="I165" s="42">
        <v>40</v>
      </c>
      <c r="J165" s="42">
        <v>40</v>
      </c>
      <c r="K165" s="146">
        <v>45</v>
      </c>
    </row>
    <row r="166" spans="1:11" x14ac:dyDescent="0.2">
      <c r="A166" s="124">
        <v>164</v>
      </c>
      <c r="B166" s="42">
        <v>15</v>
      </c>
      <c r="C166" s="42">
        <v>20</v>
      </c>
      <c r="D166" s="42">
        <v>20</v>
      </c>
      <c r="E166" s="42">
        <v>25</v>
      </c>
      <c r="F166" s="42">
        <v>30</v>
      </c>
      <c r="G166" s="42">
        <v>30</v>
      </c>
      <c r="H166" s="42">
        <v>35</v>
      </c>
      <c r="I166" s="42">
        <v>40</v>
      </c>
      <c r="J166" s="42">
        <v>40</v>
      </c>
      <c r="K166" s="146">
        <v>45</v>
      </c>
    </row>
    <row r="167" spans="1:11" x14ac:dyDescent="0.2">
      <c r="A167" s="124">
        <v>165</v>
      </c>
      <c r="B167" s="42">
        <v>15</v>
      </c>
      <c r="C167" s="42">
        <v>20</v>
      </c>
      <c r="D167" s="42">
        <v>20</v>
      </c>
      <c r="E167" s="42">
        <v>25</v>
      </c>
      <c r="F167" s="42">
        <v>30</v>
      </c>
      <c r="G167" s="42">
        <v>30</v>
      </c>
      <c r="H167" s="42">
        <v>35</v>
      </c>
      <c r="I167" s="42">
        <v>40</v>
      </c>
      <c r="J167" s="42">
        <v>40</v>
      </c>
      <c r="K167" s="146">
        <v>45</v>
      </c>
    </row>
    <row r="168" spans="1:11" x14ac:dyDescent="0.2">
      <c r="A168" s="124">
        <v>166</v>
      </c>
      <c r="B168" s="42">
        <v>15</v>
      </c>
      <c r="C168" s="42">
        <v>20</v>
      </c>
      <c r="D168" s="42">
        <v>20</v>
      </c>
      <c r="E168" s="42">
        <v>25</v>
      </c>
      <c r="F168" s="42">
        <v>30</v>
      </c>
      <c r="G168" s="42">
        <v>30</v>
      </c>
      <c r="H168" s="42">
        <v>35</v>
      </c>
      <c r="I168" s="42">
        <v>40</v>
      </c>
      <c r="J168" s="42">
        <v>40</v>
      </c>
      <c r="K168" s="146">
        <v>45</v>
      </c>
    </row>
    <row r="169" spans="1:11" x14ac:dyDescent="0.2">
      <c r="A169" s="124">
        <v>167</v>
      </c>
      <c r="B169" s="42">
        <v>15</v>
      </c>
      <c r="C169" s="42">
        <v>20</v>
      </c>
      <c r="D169" s="42">
        <v>20</v>
      </c>
      <c r="E169" s="42">
        <v>25</v>
      </c>
      <c r="F169" s="42">
        <v>30</v>
      </c>
      <c r="G169" s="42">
        <v>30</v>
      </c>
      <c r="H169" s="42">
        <v>35</v>
      </c>
      <c r="I169" s="42">
        <v>40</v>
      </c>
      <c r="J169" s="42">
        <v>40</v>
      </c>
      <c r="K169" s="146">
        <v>45</v>
      </c>
    </row>
    <row r="170" spans="1:11" x14ac:dyDescent="0.2">
      <c r="A170" s="124">
        <v>168</v>
      </c>
      <c r="B170" s="42">
        <v>15</v>
      </c>
      <c r="C170" s="42">
        <v>20</v>
      </c>
      <c r="D170" s="42">
        <v>20</v>
      </c>
      <c r="E170" s="42">
        <v>25</v>
      </c>
      <c r="F170" s="42">
        <v>30</v>
      </c>
      <c r="G170" s="42">
        <v>30</v>
      </c>
      <c r="H170" s="42">
        <v>35</v>
      </c>
      <c r="I170" s="42">
        <v>35</v>
      </c>
      <c r="J170" s="42">
        <v>40</v>
      </c>
      <c r="K170" s="146">
        <v>45</v>
      </c>
    </row>
    <row r="171" spans="1:11" x14ac:dyDescent="0.2">
      <c r="A171" s="124">
        <v>169</v>
      </c>
      <c r="B171" s="42">
        <v>15</v>
      </c>
      <c r="C171" s="42">
        <v>20</v>
      </c>
      <c r="D171" s="42">
        <v>20</v>
      </c>
      <c r="E171" s="42">
        <v>25</v>
      </c>
      <c r="F171" s="42">
        <v>30</v>
      </c>
      <c r="G171" s="42">
        <v>30</v>
      </c>
      <c r="H171" s="42">
        <v>35</v>
      </c>
      <c r="I171" s="42">
        <v>35</v>
      </c>
      <c r="J171" s="42">
        <v>40</v>
      </c>
      <c r="K171" s="146">
        <v>45</v>
      </c>
    </row>
    <row r="172" spans="1:11" x14ac:dyDescent="0.2">
      <c r="A172" s="124">
        <v>170</v>
      </c>
      <c r="B172" s="42">
        <v>15</v>
      </c>
      <c r="C172" s="42">
        <v>20</v>
      </c>
      <c r="D172" s="42">
        <v>20</v>
      </c>
      <c r="E172" s="42">
        <v>25</v>
      </c>
      <c r="F172" s="42">
        <v>30</v>
      </c>
      <c r="G172" s="42">
        <v>30</v>
      </c>
      <c r="H172" s="42">
        <v>35</v>
      </c>
      <c r="I172" s="42">
        <v>35</v>
      </c>
      <c r="J172" s="42">
        <v>40</v>
      </c>
      <c r="K172" s="146">
        <v>45</v>
      </c>
    </row>
    <row r="173" spans="1:11" x14ac:dyDescent="0.2">
      <c r="A173" s="124">
        <v>171</v>
      </c>
      <c r="B173" s="42">
        <v>15</v>
      </c>
      <c r="C173" s="42">
        <v>20</v>
      </c>
      <c r="D173" s="42">
        <v>20</v>
      </c>
      <c r="E173" s="42">
        <v>25</v>
      </c>
      <c r="F173" s="42">
        <v>30</v>
      </c>
      <c r="G173" s="42">
        <v>30</v>
      </c>
      <c r="H173" s="42">
        <v>35</v>
      </c>
      <c r="I173" s="42">
        <v>35</v>
      </c>
      <c r="J173" s="42">
        <v>40</v>
      </c>
      <c r="K173" s="146">
        <v>45</v>
      </c>
    </row>
    <row r="174" spans="1:11" x14ac:dyDescent="0.2">
      <c r="A174" s="124">
        <v>172</v>
      </c>
      <c r="B174" s="42">
        <v>15</v>
      </c>
      <c r="C174" s="42">
        <v>20</v>
      </c>
      <c r="D174" s="42">
        <v>20</v>
      </c>
      <c r="E174" s="42">
        <v>25</v>
      </c>
      <c r="F174" s="42">
        <v>25</v>
      </c>
      <c r="G174" s="42">
        <v>30</v>
      </c>
      <c r="H174" s="42">
        <v>35</v>
      </c>
      <c r="I174" s="42">
        <v>35</v>
      </c>
      <c r="J174" s="42">
        <v>40</v>
      </c>
      <c r="K174" s="146">
        <v>40</v>
      </c>
    </row>
    <row r="175" spans="1:11" x14ac:dyDescent="0.2">
      <c r="A175" s="124">
        <v>173</v>
      </c>
      <c r="B175" s="42">
        <v>15</v>
      </c>
      <c r="C175" s="42">
        <v>20</v>
      </c>
      <c r="D175" s="42">
        <v>20</v>
      </c>
      <c r="E175" s="42">
        <v>25</v>
      </c>
      <c r="F175" s="42">
        <v>25</v>
      </c>
      <c r="G175" s="42">
        <v>30</v>
      </c>
      <c r="H175" s="42">
        <v>35</v>
      </c>
      <c r="I175" s="42">
        <v>35</v>
      </c>
      <c r="J175" s="42">
        <v>40</v>
      </c>
      <c r="K175" s="146">
        <v>40</v>
      </c>
    </row>
    <row r="176" spans="1:11" x14ac:dyDescent="0.2">
      <c r="A176" s="124">
        <v>174</v>
      </c>
      <c r="B176" s="42">
        <v>15</v>
      </c>
      <c r="C176" s="42">
        <v>20</v>
      </c>
      <c r="D176" s="42">
        <v>20</v>
      </c>
      <c r="E176" s="42">
        <v>25</v>
      </c>
      <c r="F176" s="42">
        <v>25</v>
      </c>
      <c r="G176" s="42">
        <v>30</v>
      </c>
      <c r="H176" s="42">
        <v>35</v>
      </c>
      <c r="I176" s="42">
        <v>35</v>
      </c>
      <c r="J176" s="42">
        <v>40</v>
      </c>
      <c r="K176" s="146">
        <v>40</v>
      </c>
    </row>
    <row r="177" spans="1:11" x14ac:dyDescent="0.2">
      <c r="A177" s="124">
        <v>175</v>
      </c>
      <c r="B177" s="42">
        <v>15</v>
      </c>
      <c r="C177" s="42">
        <v>20</v>
      </c>
      <c r="D177" s="42">
        <v>20</v>
      </c>
      <c r="E177" s="42">
        <v>25</v>
      </c>
      <c r="F177" s="42">
        <v>25</v>
      </c>
      <c r="G177" s="42">
        <v>30</v>
      </c>
      <c r="H177" s="42">
        <v>35</v>
      </c>
      <c r="I177" s="42">
        <v>35</v>
      </c>
      <c r="J177" s="42">
        <v>40</v>
      </c>
      <c r="K177" s="146">
        <v>40</v>
      </c>
    </row>
    <row r="178" spans="1:11" x14ac:dyDescent="0.2">
      <c r="A178" s="124">
        <v>176</v>
      </c>
      <c r="B178" s="42">
        <v>15</v>
      </c>
      <c r="C178" s="42">
        <v>20</v>
      </c>
      <c r="D178" s="42">
        <v>20</v>
      </c>
      <c r="E178" s="42">
        <v>25</v>
      </c>
      <c r="F178" s="42">
        <v>25</v>
      </c>
      <c r="G178" s="42">
        <v>30</v>
      </c>
      <c r="H178" s="42">
        <v>30</v>
      </c>
      <c r="I178" s="42">
        <v>35</v>
      </c>
      <c r="J178" s="42">
        <v>40</v>
      </c>
      <c r="K178" s="146">
        <v>40</v>
      </c>
    </row>
    <row r="179" spans="1:11" x14ac:dyDescent="0.2">
      <c r="A179" s="124">
        <v>177</v>
      </c>
      <c r="B179" s="42">
        <v>15</v>
      </c>
      <c r="C179" s="42">
        <v>20</v>
      </c>
      <c r="D179" s="42">
        <v>20</v>
      </c>
      <c r="E179" s="42">
        <v>25</v>
      </c>
      <c r="F179" s="42">
        <v>25</v>
      </c>
      <c r="G179" s="42">
        <v>30</v>
      </c>
      <c r="H179" s="42">
        <v>30</v>
      </c>
      <c r="I179" s="42">
        <v>35</v>
      </c>
      <c r="J179" s="42">
        <v>40</v>
      </c>
      <c r="K179" s="146">
        <v>40</v>
      </c>
    </row>
    <row r="180" spans="1:11" x14ac:dyDescent="0.2">
      <c r="A180" s="124">
        <v>178</v>
      </c>
      <c r="B180" s="42">
        <v>15</v>
      </c>
      <c r="C180" s="42">
        <v>15</v>
      </c>
      <c r="D180" s="42">
        <v>20</v>
      </c>
      <c r="E180" s="42">
        <v>25</v>
      </c>
      <c r="F180" s="42">
        <v>25</v>
      </c>
      <c r="G180" s="42">
        <v>30</v>
      </c>
      <c r="H180" s="42">
        <v>30</v>
      </c>
      <c r="I180" s="42">
        <v>35</v>
      </c>
      <c r="J180" s="42">
        <v>40</v>
      </c>
      <c r="K180" s="146">
        <v>40</v>
      </c>
    </row>
    <row r="181" spans="1:11" x14ac:dyDescent="0.2">
      <c r="A181" s="124">
        <v>179</v>
      </c>
      <c r="B181" s="42">
        <v>15</v>
      </c>
      <c r="C181" s="42">
        <v>15</v>
      </c>
      <c r="D181" s="42">
        <v>20</v>
      </c>
      <c r="E181" s="42">
        <v>25</v>
      </c>
      <c r="F181" s="42">
        <v>25</v>
      </c>
      <c r="G181" s="42">
        <v>30</v>
      </c>
      <c r="H181" s="42">
        <v>30</v>
      </c>
      <c r="I181" s="42">
        <v>35</v>
      </c>
      <c r="J181" s="42">
        <v>40</v>
      </c>
      <c r="K181" s="146">
        <v>40</v>
      </c>
    </row>
    <row r="182" spans="1:11" x14ac:dyDescent="0.2">
      <c r="A182" s="124">
        <v>180</v>
      </c>
      <c r="B182" s="42">
        <v>15</v>
      </c>
      <c r="C182" s="42">
        <v>15</v>
      </c>
      <c r="D182" s="42">
        <v>20</v>
      </c>
      <c r="E182" s="42">
        <v>25</v>
      </c>
      <c r="F182" s="42">
        <v>25</v>
      </c>
      <c r="G182" s="42">
        <v>30</v>
      </c>
      <c r="H182" s="42">
        <v>30</v>
      </c>
      <c r="I182" s="42">
        <v>35</v>
      </c>
      <c r="J182" s="42">
        <v>35</v>
      </c>
      <c r="K182" s="146">
        <v>40</v>
      </c>
    </row>
    <row r="183" spans="1:11" x14ac:dyDescent="0.2">
      <c r="A183" s="124">
        <v>181</v>
      </c>
      <c r="B183" s="42">
        <v>15</v>
      </c>
      <c r="C183" s="42">
        <v>15</v>
      </c>
      <c r="D183" s="42">
        <v>20</v>
      </c>
      <c r="E183" s="42">
        <v>25</v>
      </c>
      <c r="F183" s="42">
        <v>25</v>
      </c>
      <c r="G183" s="42">
        <v>30</v>
      </c>
      <c r="H183" s="42">
        <v>30</v>
      </c>
      <c r="I183" s="42">
        <v>35</v>
      </c>
      <c r="J183" s="42">
        <v>35</v>
      </c>
      <c r="K183" s="146">
        <v>40</v>
      </c>
    </row>
    <row r="184" spans="1:11" x14ac:dyDescent="0.2">
      <c r="A184" s="124">
        <v>182</v>
      </c>
      <c r="B184" s="42">
        <v>15</v>
      </c>
      <c r="C184" s="42">
        <v>15</v>
      </c>
      <c r="D184" s="42">
        <v>20</v>
      </c>
      <c r="E184" s="42">
        <v>25</v>
      </c>
      <c r="F184" s="42">
        <v>25</v>
      </c>
      <c r="G184" s="42">
        <v>30</v>
      </c>
      <c r="H184" s="42">
        <v>30</v>
      </c>
      <c r="I184" s="42">
        <v>35</v>
      </c>
      <c r="J184" s="42">
        <v>35</v>
      </c>
      <c r="K184" s="146">
        <v>40</v>
      </c>
    </row>
    <row r="185" spans="1:11" x14ac:dyDescent="0.2">
      <c r="A185" s="124">
        <v>183</v>
      </c>
      <c r="B185" s="42">
        <v>15</v>
      </c>
      <c r="C185" s="42">
        <v>15</v>
      </c>
      <c r="D185" s="42">
        <v>20</v>
      </c>
      <c r="E185" s="42">
        <v>25</v>
      </c>
      <c r="F185" s="42">
        <v>25</v>
      </c>
      <c r="G185" s="42">
        <v>30</v>
      </c>
      <c r="H185" s="42">
        <v>30</v>
      </c>
      <c r="I185" s="42">
        <v>35</v>
      </c>
      <c r="J185" s="42">
        <v>35</v>
      </c>
      <c r="K185" s="146">
        <v>40</v>
      </c>
    </row>
    <row r="186" spans="1:11" x14ac:dyDescent="0.2">
      <c r="A186" s="124">
        <v>184</v>
      </c>
      <c r="B186" s="42">
        <v>15</v>
      </c>
      <c r="C186" s="42">
        <v>15</v>
      </c>
      <c r="D186" s="42">
        <v>20</v>
      </c>
      <c r="E186" s="42">
        <v>20</v>
      </c>
      <c r="F186" s="42">
        <v>25</v>
      </c>
      <c r="G186" s="42">
        <v>30</v>
      </c>
      <c r="H186" s="42">
        <v>30</v>
      </c>
      <c r="I186" s="42">
        <v>35</v>
      </c>
      <c r="J186" s="42">
        <v>35</v>
      </c>
      <c r="K186" s="146">
        <v>40</v>
      </c>
    </row>
    <row r="187" spans="1:11" x14ac:dyDescent="0.2">
      <c r="A187" s="124">
        <v>185</v>
      </c>
      <c r="B187" s="42">
        <v>15</v>
      </c>
      <c r="C187" s="42">
        <v>15</v>
      </c>
      <c r="D187" s="42">
        <v>20</v>
      </c>
      <c r="E187" s="42">
        <v>20</v>
      </c>
      <c r="F187" s="42">
        <v>25</v>
      </c>
      <c r="G187" s="42">
        <v>30</v>
      </c>
      <c r="H187" s="42">
        <v>30</v>
      </c>
      <c r="I187" s="42">
        <v>35</v>
      </c>
      <c r="J187" s="42">
        <v>35</v>
      </c>
      <c r="K187" s="146">
        <v>40</v>
      </c>
    </row>
    <row r="188" spans="1:11" x14ac:dyDescent="0.2">
      <c r="A188" s="124">
        <v>186</v>
      </c>
      <c r="B188" s="42">
        <v>15</v>
      </c>
      <c r="C188" s="42">
        <v>15</v>
      </c>
      <c r="D188" s="42">
        <v>20</v>
      </c>
      <c r="E188" s="42">
        <v>20</v>
      </c>
      <c r="F188" s="42">
        <v>25</v>
      </c>
      <c r="G188" s="42">
        <v>30</v>
      </c>
      <c r="H188" s="42">
        <v>30</v>
      </c>
      <c r="I188" s="42">
        <v>35</v>
      </c>
      <c r="J188" s="42">
        <v>35</v>
      </c>
      <c r="K188" s="146">
        <v>40</v>
      </c>
    </row>
    <row r="189" spans="1:11" x14ac:dyDescent="0.2">
      <c r="A189" s="124">
        <v>187</v>
      </c>
      <c r="B189" s="42">
        <v>15</v>
      </c>
      <c r="C189" s="42">
        <v>15</v>
      </c>
      <c r="D189" s="42">
        <v>20</v>
      </c>
      <c r="E189" s="42">
        <v>20</v>
      </c>
      <c r="F189" s="42">
        <v>25</v>
      </c>
      <c r="G189" s="42">
        <v>25</v>
      </c>
      <c r="H189" s="42">
        <v>30</v>
      </c>
      <c r="I189" s="42">
        <v>35</v>
      </c>
      <c r="J189" s="42">
        <v>35</v>
      </c>
      <c r="K189" s="146">
        <v>40</v>
      </c>
    </row>
    <row r="190" spans="1:11" x14ac:dyDescent="0.2">
      <c r="A190" s="124">
        <v>188</v>
      </c>
      <c r="B190" s="42">
        <v>15</v>
      </c>
      <c r="C190" s="42">
        <v>15</v>
      </c>
      <c r="D190" s="42">
        <v>20</v>
      </c>
      <c r="E190" s="42">
        <v>20</v>
      </c>
      <c r="F190" s="42">
        <v>25</v>
      </c>
      <c r="G190" s="42">
        <v>25</v>
      </c>
      <c r="H190" s="42">
        <v>30</v>
      </c>
      <c r="I190" s="42">
        <v>35</v>
      </c>
      <c r="J190" s="42">
        <v>35</v>
      </c>
      <c r="K190" s="146">
        <v>40</v>
      </c>
    </row>
    <row r="191" spans="1:11" x14ac:dyDescent="0.2">
      <c r="A191" s="124">
        <v>189</v>
      </c>
      <c r="B191" s="42">
        <v>15</v>
      </c>
      <c r="C191" s="42">
        <v>15</v>
      </c>
      <c r="D191" s="42">
        <v>20</v>
      </c>
      <c r="E191" s="42">
        <v>20</v>
      </c>
      <c r="F191" s="42">
        <v>25</v>
      </c>
      <c r="G191" s="42">
        <v>25</v>
      </c>
      <c r="H191" s="42">
        <v>30</v>
      </c>
      <c r="I191" s="42">
        <v>30</v>
      </c>
      <c r="J191" s="42">
        <v>35</v>
      </c>
      <c r="K191" s="146">
        <v>40</v>
      </c>
    </row>
    <row r="192" spans="1:11" x14ac:dyDescent="0.2">
      <c r="A192" s="124">
        <v>190</v>
      </c>
      <c r="B192" s="42">
        <v>15</v>
      </c>
      <c r="C192" s="42">
        <v>15</v>
      </c>
      <c r="D192" s="42">
        <v>20</v>
      </c>
      <c r="E192" s="42">
        <v>20</v>
      </c>
      <c r="F192" s="42">
        <v>25</v>
      </c>
      <c r="G192" s="42">
        <v>25</v>
      </c>
      <c r="H192" s="42">
        <v>30</v>
      </c>
      <c r="I192" s="42">
        <v>30</v>
      </c>
      <c r="J192" s="42">
        <v>35</v>
      </c>
      <c r="K192" s="146">
        <v>40</v>
      </c>
    </row>
    <row r="193" spans="1:11" x14ac:dyDescent="0.2">
      <c r="A193" s="124">
        <v>191</v>
      </c>
      <c r="B193" s="42">
        <v>15</v>
      </c>
      <c r="C193" s="42">
        <v>15</v>
      </c>
      <c r="D193" s="42">
        <v>20</v>
      </c>
      <c r="E193" s="42">
        <v>20</v>
      </c>
      <c r="F193" s="42">
        <v>25</v>
      </c>
      <c r="G193" s="42">
        <v>25</v>
      </c>
      <c r="H193" s="42">
        <v>30</v>
      </c>
      <c r="I193" s="42">
        <v>30</v>
      </c>
      <c r="J193" s="42">
        <v>35</v>
      </c>
      <c r="K193" s="146">
        <v>35</v>
      </c>
    </row>
    <row r="194" spans="1:11" x14ac:dyDescent="0.2">
      <c r="A194" s="124">
        <v>192</v>
      </c>
      <c r="B194" s="42">
        <v>15</v>
      </c>
      <c r="C194" s="42">
        <v>15</v>
      </c>
      <c r="D194" s="42">
        <v>20</v>
      </c>
      <c r="E194" s="42">
        <v>20</v>
      </c>
      <c r="F194" s="42">
        <v>25</v>
      </c>
      <c r="G194" s="42">
        <v>25</v>
      </c>
      <c r="H194" s="42">
        <v>30</v>
      </c>
      <c r="I194" s="42">
        <v>30</v>
      </c>
      <c r="J194" s="42">
        <v>35</v>
      </c>
      <c r="K194" s="146">
        <v>35</v>
      </c>
    </row>
    <row r="195" spans="1:11" x14ac:dyDescent="0.2">
      <c r="A195" s="124">
        <v>193</v>
      </c>
      <c r="B195" s="42">
        <v>15</v>
      </c>
      <c r="C195" s="42">
        <v>15</v>
      </c>
      <c r="D195" s="42">
        <v>20</v>
      </c>
      <c r="E195" s="42">
        <v>20</v>
      </c>
      <c r="F195" s="42">
        <v>25</v>
      </c>
      <c r="G195" s="42">
        <v>25</v>
      </c>
      <c r="H195" s="42">
        <v>30</v>
      </c>
      <c r="I195" s="42">
        <v>30</v>
      </c>
      <c r="J195" s="42">
        <v>35</v>
      </c>
      <c r="K195" s="146">
        <v>35</v>
      </c>
    </row>
    <row r="196" spans="1:11" x14ac:dyDescent="0.2">
      <c r="A196" s="124">
        <v>194</v>
      </c>
      <c r="B196" s="42">
        <v>15</v>
      </c>
      <c r="C196" s="42">
        <v>15</v>
      </c>
      <c r="D196" s="42">
        <v>20</v>
      </c>
      <c r="E196" s="42">
        <v>20</v>
      </c>
      <c r="F196" s="42">
        <v>25</v>
      </c>
      <c r="G196" s="42">
        <v>25</v>
      </c>
      <c r="H196" s="42">
        <v>30</v>
      </c>
      <c r="I196" s="42">
        <v>30</v>
      </c>
      <c r="J196" s="42">
        <v>35</v>
      </c>
      <c r="K196" s="146">
        <v>35</v>
      </c>
    </row>
    <row r="197" spans="1:11" x14ac:dyDescent="0.2">
      <c r="A197" s="124">
        <v>195</v>
      </c>
      <c r="B197" s="42">
        <v>15</v>
      </c>
      <c r="C197" s="42">
        <v>15</v>
      </c>
      <c r="D197" s="42">
        <v>20</v>
      </c>
      <c r="E197" s="42">
        <v>20</v>
      </c>
      <c r="F197" s="42">
        <v>25</v>
      </c>
      <c r="G197" s="42">
        <v>25</v>
      </c>
      <c r="H197" s="42">
        <v>30</v>
      </c>
      <c r="I197" s="42">
        <v>30</v>
      </c>
      <c r="J197" s="42">
        <v>35</v>
      </c>
      <c r="K197" s="146">
        <v>35</v>
      </c>
    </row>
    <row r="198" spans="1:11" x14ac:dyDescent="0.2">
      <c r="A198" s="124">
        <v>196</v>
      </c>
      <c r="B198" s="42">
        <v>15</v>
      </c>
      <c r="C198" s="42">
        <v>15</v>
      </c>
      <c r="D198" s="42">
        <v>20</v>
      </c>
      <c r="E198" s="42">
        <v>20</v>
      </c>
      <c r="F198" s="42">
        <v>25</v>
      </c>
      <c r="G198" s="42">
        <v>25</v>
      </c>
      <c r="H198" s="42">
        <v>30</v>
      </c>
      <c r="I198" s="42">
        <v>30</v>
      </c>
      <c r="J198" s="42">
        <v>35</v>
      </c>
      <c r="K198" s="146">
        <v>35</v>
      </c>
    </row>
    <row r="199" spans="1:11" x14ac:dyDescent="0.2">
      <c r="A199" s="124">
        <v>197</v>
      </c>
      <c r="B199" s="42">
        <v>15</v>
      </c>
      <c r="C199" s="42">
        <v>15</v>
      </c>
      <c r="D199" s="42">
        <v>20</v>
      </c>
      <c r="E199" s="42">
        <v>20</v>
      </c>
      <c r="F199" s="42">
        <v>25</v>
      </c>
      <c r="G199" s="42">
        <v>25</v>
      </c>
      <c r="H199" s="42">
        <v>30</v>
      </c>
      <c r="I199" s="42">
        <v>30</v>
      </c>
      <c r="J199" s="42">
        <v>35</v>
      </c>
      <c r="K199" s="146">
        <v>35</v>
      </c>
    </row>
    <row r="200" spans="1:11" x14ac:dyDescent="0.2">
      <c r="A200" s="124">
        <v>198</v>
      </c>
      <c r="B200" s="42">
        <v>15</v>
      </c>
      <c r="C200" s="42">
        <v>15</v>
      </c>
      <c r="D200" s="42">
        <v>20</v>
      </c>
      <c r="E200" s="42">
        <v>20</v>
      </c>
      <c r="F200" s="42">
        <v>25</v>
      </c>
      <c r="G200" s="42">
        <v>25</v>
      </c>
      <c r="H200" s="42">
        <v>30</v>
      </c>
      <c r="I200" s="42">
        <v>30</v>
      </c>
      <c r="J200" s="42">
        <v>35</v>
      </c>
      <c r="K200" s="146">
        <v>35</v>
      </c>
    </row>
    <row r="201" spans="1:11" x14ac:dyDescent="0.2">
      <c r="A201" s="124">
        <v>199</v>
      </c>
      <c r="B201" s="42">
        <v>15</v>
      </c>
      <c r="C201" s="42">
        <v>15</v>
      </c>
      <c r="D201" s="42">
        <v>20</v>
      </c>
      <c r="E201" s="42">
        <v>20</v>
      </c>
      <c r="F201" s="42">
        <v>25</v>
      </c>
      <c r="G201" s="42">
        <v>25</v>
      </c>
      <c r="H201" s="42">
        <v>30</v>
      </c>
      <c r="I201" s="42">
        <v>30</v>
      </c>
      <c r="J201" s="42">
        <v>35</v>
      </c>
      <c r="K201" s="146">
        <v>35</v>
      </c>
    </row>
    <row r="202" spans="1:11" x14ac:dyDescent="0.2">
      <c r="A202" s="124">
        <v>200</v>
      </c>
      <c r="B202" s="42">
        <v>10</v>
      </c>
      <c r="C202" s="42">
        <v>15</v>
      </c>
      <c r="D202" s="42">
        <v>20</v>
      </c>
      <c r="E202" s="42">
        <v>20</v>
      </c>
      <c r="F202" s="42">
        <v>25</v>
      </c>
      <c r="G202" s="42">
        <v>25</v>
      </c>
      <c r="H202" s="42">
        <v>30</v>
      </c>
      <c r="I202" s="42">
        <v>30</v>
      </c>
      <c r="J202" s="42">
        <v>35</v>
      </c>
      <c r="K202" s="146">
        <v>35</v>
      </c>
    </row>
    <row r="203" spans="1:11" x14ac:dyDescent="0.2">
      <c r="A203" s="124">
        <v>201</v>
      </c>
      <c r="B203" s="42">
        <v>10</v>
      </c>
      <c r="C203" s="42">
        <v>15</v>
      </c>
      <c r="D203" s="42">
        <v>15</v>
      </c>
      <c r="E203" s="42">
        <v>20</v>
      </c>
      <c r="F203" s="42">
        <v>20</v>
      </c>
      <c r="G203" s="42">
        <v>25</v>
      </c>
      <c r="H203" s="42">
        <v>25</v>
      </c>
      <c r="I203" s="42">
        <v>30</v>
      </c>
      <c r="J203" s="42">
        <v>30</v>
      </c>
      <c r="K203" s="146">
        <v>35</v>
      </c>
    </row>
    <row r="204" spans="1:11" x14ac:dyDescent="0.2">
      <c r="A204" s="124">
        <v>202</v>
      </c>
      <c r="B204" s="42">
        <v>10</v>
      </c>
      <c r="C204" s="42">
        <v>15</v>
      </c>
      <c r="D204" s="42">
        <v>15</v>
      </c>
      <c r="E204" s="42">
        <v>20</v>
      </c>
      <c r="F204" s="42">
        <v>20</v>
      </c>
      <c r="G204" s="42">
        <v>25</v>
      </c>
      <c r="H204" s="42">
        <v>25</v>
      </c>
      <c r="I204" s="42">
        <v>30</v>
      </c>
      <c r="J204" s="42">
        <v>30</v>
      </c>
      <c r="K204" s="146">
        <v>35</v>
      </c>
    </row>
    <row r="205" spans="1:11" x14ac:dyDescent="0.2">
      <c r="A205" s="124">
        <v>203</v>
      </c>
      <c r="B205" s="42">
        <v>10</v>
      </c>
      <c r="C205" s="42">
        <v>15</v>
      </c>
      <c r="D205" s="42">
        <v>15</v>
      </c>
      <c r="E205" s="42">
        <v>20</v>
      </c>
      <c r="F205" s="42">
        <v>20</v>
      </c>
      <c r="G205" s="42">
        <v>25</v>
      </c>
      <c r="H205" s="42">
        <v>25</v>
      </c>
      <c r="I205" s="42">
        <v>30</v>
      </c>
      <c r="J205" s="42">
        <v>30</v>
      </c>
      <c r="K205" s="146">
        <v>35</v>
      </c>
    </row>
    <row r="206" spans="1:11" x14ac:dyDescent="0.2">
      <c r="A206" s="124">
        <v>204</v>
      </c>
      <c r="B206" s="42">
        <v>10</v>
      </c>
      <c r="C206" s="42">
        <v>15</v>
      </c>
      <c r="D206" s="42">
        <v>15</v>
      </c>
      <c r="E206" s="42">
        <v>20</v>
      </c>
      <c r="F206" s="42">
        <v>20</v>
      </c>
      <c r="G206" s="42">
        <v>25</v>
      </c>
      <c r="H206" s="42">
        <v>25</v>
      </c>
      <c r="I206" s="42">
        <v>30</v>
      </c>
      <c r="J206" s="42">
        <v>30</v>
      </c>
      <c r="K206" s="146">
        <v>35</v>
      </c>
    </row>
    <row r="207" spans="1:11" x14ac:dyDescent="0.2">
      <c r="A207" s="124">
        <v>205</v>
      </c>
      <c r="B207" s="42">
        <v>10</v>
      </c>
      <c r="C207" s="42">
        <v>15</v>
      </c>
      <c r="D207" s="42">
        <v>15</v>
      </c>
      <c r="E207" s="42">
        <v>20</v>
      </c>
      <c r="F207" s="42">
        <v>20</v>
      </c>
      <c r="G207" s="42">
        <v>25</v>
      </c>
      <c r="H207" s="42">
        <v>25</v>
      </c>
      <c r="I207" s="42">
        <v>30</v>
      </c>
      <c r="J207" s="42">
        <v>30</v>
      </c>
      <c r="K207" s="146">
        <v>35</v>
      </c>
    </row>
    <row r="208" spans="1:11" x14ac:dyDescent="0.2">
      <c r="A208" s="124">
        <v>206</v>
      </c>
      <c r="B208" s="42">
        <v>10</v>
      </c>
      <c r="C208" s="42">
        <v>15</v>
      </c>
      <c r="D208" s="42">
        <v>15</v>
      </c>
      <c r="E208" s="42">
        <v>20</v>
      </c>
      <c r="F208" s="42">
        <v>20</v>
      </c>
      <c r="G208" s="42">
        <v>25</v>
      </c>
      <c r="H208" s="42">
        <v>25</v>
      </c>
      <c r="I208" s="42">
        <v>30</v>
      </c>
      <c r="J208" s="42">
        <v>30</v>
      </c>
      <c r="K208" s="146">
        <v>35</v>
      </c>
    </row>
    <row r="209" spans="1:11" x14ac:dyDescent="0.2">
      <c r="A209" s="124">
        <v>207</v>
      </c>
      <c r="B209" s="42">
        <v>10</v>
      </c>
      <c r="C209" s="42">
        <v>15</v>
      </c>
      <c r="D209" s="42">
        <v>15</v>
      </c>
      <c r="E209" s="42">
        <v>20</v>
      </c>
      <c r="F209" s="42">
        <v>20</v>
      </c>
      <c r="G209" s="42">
        <v>25</v>
      </c>
      <c r="H209" s="42">
        <v>25</v>
      </c>
      <c r="I209" s="42">
        <v>30</v>
      </c>
      <c r="J209" s="42">
        <v>30</v>
      </c>
      <c r="K209" s="146">
        <v>35</v>
      </c>
    </row>
    <row r="210" spans="1:11" x14ac:dyDescent="0.2">
      <c r="A210" s="124">
        <v>208</v>
      </c>
      <c r="B210" s="42">
        <v>10</v>
      </c>
      <c r="C210" s="42">
        <v>15</v>
      </c>
      <c r="D210" s="42">
        <v>15</v>
      </c>
      <c r="E210" s="42">
        <v>20</v>
      </c>
      <c r="F210" s="42">
        <v>20</v>
      </c>
      <c r="G210" s="42">
        <v>25</v>
      </c>
      <c r="H210" s="42">
        <v>25</v>
      </c>
      <c r="I210" s="42">
        <v>30</v>
      </c>
      <c r="J210" s="42">
        <v>30</v>
      </c>
      <c r="K210" s="146">
        <v>35</v>
      </c>
    </row>
    <row r="211" spans="1:11" x14ac:dyDescent="0.2">
      <c r="A211" s="124">
        <v>209</v>
      </c>
      <c r="B211" s="42">
        <v>10</v>
      </c>
      <c r="C211" s="42">
        <v>15</v>
      </c>
      <c r="D211" s="42">
        <v>15</v>
      </c>
      <c r="E211" s="42">
        <v>20</v>
      </c>
      <c r="F211" s="42">
        <v>20</v>
      </c>
      <c r="G211" s="42">
        <v>25</v>
      </c>
      <c r="H211" s="42">
        <v>25</v>
      </c>
      <c r="I211" s="42">
        <v>30</v>
      </c>
      <c r="J211" s="42">
        <v>30</v>
      </c>
      <c r="K211" s="146">
        <v>35</v>
      </c>
    </row>
    <row r="212" spans="1:11" x14ac:dyDescent="0.2">
      <c r="A212" s="124">
        <v>210</v>
      </c>
      <c r="B212" s="42">
        <v>10</v>
      </c>
      <c r="C212" s="42">
        <v>15</v>
      </c>
      <c r="D212" s="42">
        <v>15</v>
      </c>
      <c r="E212" s="42">
        <v>20</v>
      </c>
      <c r="F212" s="42">
        <v>20</v>
      </c>
      <c r="G212" s="42">
        <v>25</v>
      </c>
      <c r="H212" s="42">
        <v>25</v>
      </c>
      <c r="I212" s="42">
        <v>30</v>
      </c>
      <c r="J212" s="42">
        <v>30</v>
      </c>
      <c r="K212" s="146">
        <v>35</v>
      </c>
    </row>
    <row r="213" spans="1:11" x14ac:dyDescent="0.2">
      <c r="A213" s="124">
        <v>211</v>
      </c>
      <c r="B213" s="42">
        <v>10</v>
      </c>
      <c r="C213" s="42">
        <v>15</v>
      </c>
      <c r="D213" s="42">
        <v>15</v>
      </c>
      <c r="E213" s="42">
        <v>20</v>
      </c>
      <c r="F213" s="42">
        <v>20</v>
      </c>
      <c r="G213" s="42">
        <v>25</v>
      </c>
      <c r="H213" s="42">
        <v>25</v>
      </c>
      <c r="I213" s="42">
        <v>30</v>
      </c>
      <c r="J213" s="42">
        <v>30</v>
      </c>
      <c r="K213" s="146">
        <v>30</v>
      </c>
    </row>
    <row r="214" spans="1:11" x14ac:dyDescent="0.2">
      <c r="A214" s="124">
        <v>212</v>
      </c>
      <c r="B214" s="42">
        <v>10</v>
      </c>
      <c r="C214" s="42">
        <v>15</v>
      </c>
      <c r="D214" s="42">
        <v>15</v>
      </c>
      <c r="E214" s="42">
        <v>20</v>
      </c>
      <c r="F214" s="42">
        <v>20</v>
      </c>
      <c r="G214" s="42">
        <v>25</v>
      </c>
      <c r="H214" s="42">
        <v>25</v>
      </c>
      <c r="I214" s="42">
        <v>30</v>
      </c>
      <c r="J214" s="42">
        <v>30</v>
      </c>
      <c r="K214" s="146">
        <v>30</v>
      </c>
    </row>
    <row r="215" spans="1:11" x14ac:dyDescent="0.2">
      <c r="A215" s="124">
        <v>213</v>
      </c>
      <c r="B215" s="42">
        <v>10</v>
      </c>
      <c r="C215" s="42">
        <v>15</v>
      </c>
      <c r="D215" s="42">
        <v>15</v>
      </c>
      <c r="E215" s="42">
        <v>20</v>
      </c>
      <c r="F215" s="42">
        <v>20</v>
      </c>
      <c r="G215" s="42">
        <v>25</v>
      </c>
      <c r="H215" s="42">
        <v>25</v>
      </c>
      <c r="I215" s="42">
        <v>25</v>
      </c>
      <c r="J215" s="42">
        <v>30</v>
      </c>
      <c r="K215" s="146">
        <v>30</v>
      </c>
    </row>
    <row r="216" spans="1:11" x14ac:dyDescent="0.2">
      <c r="A216" s="124">
        <v>214</v>
      </c>
      <c r="B216" s="42">
        <v>10</v>
      </c>
      <c r="C216" s="42">
        <v>15</v>
      </c>
      <c r="D216" s="42">
        <v>15</v>
      </c>
      <c r="E216" s="42">
        <v>20</v>
      </c>
      <c r="F216" s="42">
        <v>20</v>
      </c>
      <c r="G216" s="42">
        <v>25</v>
      </c>
      <c r="H216" s="42">
        <v>25</v>
      </c>
      <c r="I216" s="42">
        <v>25</v>
      </c>
      <c r="J216" s="42">
        <v>30</v>
      </c>
      <c r="K216" s="146">
        <v>30</v>
      </c>
    </row>
    <row r="217" spans="1:11" x14ac:dyDescent="0.2">
      <c r="A217" s="124">
        <v>215</v>
      </c>
      <c r="B217" s="42">
        <v>10</v>
      </c>
      <c r="C217" s="42">
        <v>15</v>
      </c>
      <c r="D217" s="42">
        <v>15</v>
      </c>
      <c r="E217" s="42">
        <v>20</v>
      </c>
      <c r="F217" s="42">
        <v>20</v>
      </c>
      <c r="G217" s="42">
        <v>25</v>
      </c>
      <c r="H217" s="42">
        <v>25</v>
      </c>
      <c r="I217" s="42">
        <v>25</v>
      </c>
      <c r="J217" s="42">
        <v>30</v>
      </c>
      <c r="K217" s="146">
        <v>30</v>
      </c>
    </row>
    <row r="218" spans="1:11" x14ac:dyDescent="0.2">
      <c r="A218" s="124">
        <v>216</v>
      </c>
      <c r="B218" s="42">
        <v>10</v>
      </c>
      <c r="C218" s="42">
        <v>15</v>
      </c>
      <c r="D218" s="42">
        <v>15</v>
      </c>
      <c r="E218" s="42">
        <v>20</v>
      </c>
      <c r="F218" s="42">
        <v>20</v>
      </c>
      <c r="G218" s="42">
        <v>20</v>
      </c>
      <c r="H218" s="42">
        <v>25</v>
      </c>
      <c r="I218" s="42">
        <v>25</v>
      </c>
      <c r="J218" s="42">
        <v>30</v>
      </c>
      <c r="K218" s="146">
        <v>30</v>
      </c>
    </row>
    <row r="219" spans="1:11" x14ac:dyDescent="0.2">
      <c r="A219" s="124">
        <v>217</v>
      </c>
      <c r="B219" s="42">
        <v>10</v>
      </c>
      <c r="C219" s="42">
        <v>15</v>
      </c>
      <c r="D219" s="42">
        <v>15</v>
      </c>
      <c r="E219" s="42">
        <v>20</v>
      </c>
      <c r="F219" s="42">
        <v>20</v>
      </c>
      <c r="G219" s="42">
        <v>20</v>
      </c>
      <c r="H219" s="42">
        <v>25</v>
      </c>
      <c r="I219" s="42">
        <v>25</v>
      </c>
      <c r="J219" s="42">
        <v>30</v>
      </c>
      <c r="K219" s="146">
        <v>30</v>
      </c>
    </row>
    <row r="220" spans="1:11" x14ac:dyDescent="0.2">
      <c r="A220" s="124">
        <v>218</v>
      </c>
      <c r="B220" s="42">
        <v>10</v>
      </c>
      <c r="C220" s="42">
        <v>15</v>
      </c>
      <c r="D220" s="42">
        <v>15</v>
      </c>
      <c r="E220" s="42">
        <v>20</v>
      </c>
      <c r="F220" s="42">
        <v>20</v>
      </c>
      <c r="G220" s="42">
        <v>20</v>
      </c>
      <c r="H220" s="42">
        <v>25</v>
      </c>
      <c r="I220" s="42">
        <v>25</v>
      </c>
      <c r="J220" s="42">
        <v>30</v>
      </c>
      <c r="K220" s="146">
        <v>30</v>
      </c>
    </row>
    <row r="221" spans="1:11" x14ac:dyDescent="0.2">
      <c r="A221" s="124">
        <v>219</v>
      </c>
      <c r="B221" s="42">
        <v>10</v>
      </c>
      <c r="C221" s="42">
        <v>15</v>
      </c>
      <c r="D221" s="42">
        <v>15</v>
      </c>
      <c r="E221" s="42">
        <v>20</v>
      </c>
      <c r="F221" s="42">
        <v>20</v>
      </c>
      <c r="G221" s="42">
        <v>20</v>
      </c>
      <c r="H221" s="42">
        <v>25</v>
      </c>
      <c r="I221" s="42">
        <v>25</v>
      </c>
      <c r="J221" s="42">
        <v>30</v>
      </c>
      <c r="K221" s="146">
        <v>30</v>
      </c>
    </row>
    <row r="222" spans="1:11" x14ac:dyDescent="0.2">
      <c r="A222" s="124">
        <v>220</v>
      </c>
      <c r="B222" s="42">
        <v>10</v>
      </c>
      <c r="C222" s="42">
        <v>15</v>
      </c>
      <c r="D222" s="42">
        <v>15</v>
      </c>
      <c r="E222" s="42">
        <v>15</v>
      </c>
      <c r="F222" s="42">
        <v>20</v>
      </c>
      <c r="G222" s="42">
        <v>20</v>
      </c>
      <c r="H222" s="42">
        <v>25</v>
      </c>
      <c r="I222" s="42">
        <v>25</v>
      </c>
      <c r="J222" s="42">
        <v>30</v>
      </c>
      <c r="K222" s="146">
        <v>30</v>
      </c>
    </row>
    <row r="223" spans="1:11" x14ac:dyDescent="0.2">
      <c r="A223" s="124">
        <v>221</v>
      </c>
      <c r="B223" s="42">
        <v>10</v>
      </c>
      <c r="C223" s="42">
        <v>15</v>
      </c>
      <c r="D223" s="42">
        <v>15</v>
      </c>
      <c r="E223" s="42">
        <v>15</v>
      </c>
      <c r="F223" s="42">
        <v>20</v>
      </c>
      <c r="G223" s="42">
        <v>20</v>
      </c>
      <c r="H223" s="42">
        <v>25</v>
      </c>
      <c r="I223" s="42">
        <v>25</v>
      </c>
      <c r="J223" s="42">
        <v>30</v>
      </c>
      <c r="K223" s="146">
        <v>30</v>
      </c>
    </row>
    <row r="224" spans="1:11" x14ac:dyDescent="0.2">
      <c r="A224" s="124">
        <v>222</v>
      </c>
      <c r="B224" s="42">
        <v>10</v>
      </c>
      <c r="C224" s="42">
        <v>15</v>
      </c>
      <c r="D224" s="42">
        <v>15</v>
      </c>
      <c r="E224" s="42">
        <v>15</v>
      </c>
      <c r="F224" s="42">
        <v>20</v>
      </c>
      <c r="G224" s="42">
        <v>20</v>
      </c>
      <c r="H224" s="42">
        <v>25</v>
      </c>
      <c r="I224" s="42">
        <v>25</v>
      </c>
      <c r="J224" s="42">
        <v>30</v>
      </c>
      <c r="K224" s="146">
        <v>30</v>
      </c>
    </row>
    <row r="225" spans="1:11" x14ac:dyDescent="0.2">
      <c r="A225" s="124">
        <v>223</v>
      </c>
      <c r="B225" s="42">
        <v>10</v>
      </c>
      <c r="C225" s="42">
        <v>15</v>
      </c>
      <c r="D225" s="42">
        <v>15</v>
      </c>
      <c r="E225" s="42">
        <v>15</v>
      </c>
      <c r="F225" s="42">
        <v>20</v>
      </c>
      <c r="G225" s="42">
        <v>20</v>
      </c>
      <c r="H225" s="42">
        <v>25</v>
      </c>
      <c r="I225" s="42">
        <v>25</v>
      </c>
      <c r="J225" s="42">
        <v>30</v>
      </c>
      <c r="K225" s="146">
        <v>30</v>
      </c>
    </row>
    <row r="226" spans="1:11" x14ac:dyDescent="0.2">
      <c r="A226" s="124">
        <v>224</v>
      </c>
      <c r="B226" s="42">
        <v>10</v>
      </c>
      <c r="C226" s="42">
        <v>15</v>
      </c>
      <c r="D226" s="42">
        <v>15</v>
      </c>
      <c r="E226" s="42">
        <v>15</v>
      </c>
      <c r="F226" s="42">
        <v>20</v>
      </c>
      <c r="G226" s="42">
        <v>20</v>
      </c>
      <c r="H226" s="42">
        <v>25</v>
      </c>
      <c r="I226" s="42">
        <v>25</v>
      </c>
      <c r="J226" s="42">
        <v>30</v>
      </c>
      <c r="K226" s="146">
        <v>30</v>
      </c>
    </row>
    <row r="227" spans="1:11" x14ac:dyDescent="0.2">
      <c r="A227" s="124">
        <v>225</v>
      </c>
      <c r="B227" s="42">
        <v>10</v>
      </c>
      <c r="C227" s="42">
        <v>15</v>
      </c>
      <c r="D227" s="42">
        <v>15</v>
      </c>
      <c r="E227" s="42">
        <v>15</v>
      </c>
      <c r="F227" s="42">
        <v>20</v>
      </c>
      <c r="G227" s="42">
        <v>20</v>
      </c>
      <c r="H227" s="42">
        <v>25</v>
      </c>
      <c r="I227" s="42">
        <v>25</v>
      </c>
      <c r="J227" s="42">
        <v>25</v>
      </c>
      <c r="K227" s="146">
        <v>30</v>
      </c>
    </row>
    <row r="228" spans="1:11" x14ac:dyDescent="0.2">
      <c r="A228" s="124">
        <v>226</v>
      </c>
      <c r="B228" s="42">
        <v>10</v>
      </c>
      <c r="C228" s="42">
        <v>15</v>
      </c>
      <c r="D228" s="42">
        <v>15</v>
      </c>
      <c r="E228" s="42">
        <v>15</v>
      </c>
      <c r="F228" s="42">
        <v>20</v>
      </c>
      <c r="G228" s="42">
        <v>20</v>
      </c>
      <c r="H228" s="42">
        <v>25</v>
      </c>
      <c r="I228" s="42">
        <v>25</v>
      </c>
      <c r="J228" s="42">
        <v>25</v>
      </c>
      <c r="K228" s="146">
        <v>30</v>
      </c>
    </row>
    <row r="229" spans="1:11" x14ac:dyDescent="0.2">
      <c r="A229" s="124">
        <v>227</v>
      </c>
      <c r="B229" s="42">
        <v>10</v>
      </c>
      <c r="C229" s="42">
        <v>10</v>
      </c>
      <c r="D229" s="42">
        <v>15</v>
      </c>
      <c r="E229" s="42">
        <v>15</v>
      </c>
      <c r="F229" s="42">
        <v>20</v>
      </c>
      <c r="G229" s="42">
        <v>20</v>
      </c>
      <c r="H229" s="42">
        <v>25</v>
      </c>
      <c r="I229" s="42">
        <v>25</v>
      </c>
      <c r="J229" s="42">
        <v>25</v>
      </c>
      <c r="K229" s="146">
        <v>30</v>
      </c>
    </row>
    <row r="230" spans="1:11" x14ac:dyDescent="0.2">
      <c r="A230" s="124">
        <v>228</v>
      </c>
      <c r="B230" s="42">
        <v>10</v>
      </c>
      <c r="C230" s="42">
        <v>10</v>
      </c>
      <c r="D230" s="42">
        <v>15</v>
      </c>
      <c r="E230" s="42">
        <v>15</v>
      </c>
      <c r="F230" s="42">
        <v>20</v>
      </c>
      <c r="G230" s="42">
        <v>20</v>
      </c>
      <c r="H230" s="42">
        <v>25</v>
      </c>
      <c r="I230" s="42">
        <v>25</v>
      </c>
      <c r="J230" s="42">
        <v>25</v>
      </c>
      <c r="K230" s="146">
        <v>30</v>
      </c>
    </row>
    <row r="231" spans="1:11" x14ac:dyDescent="0.2">
      <c r="A231" s="124">
        <v>229</v>
      </c>
      <c r="B231" s="42">
        <v>10</v>
      </c>
      <c r="C231" s="42">
        <v>10</v>
      </c>
      <c r="D231" s="42">
        <v>15</v>
      </c>
      <c r="E231" s="42">
        <v>15</v>
      </c>
      <c r="F231" s="42">
        <v>20</v>
      </c>
      <c r="G231" s="42">
        <v>20</v>
      </c>
      <c r="H231" s="42">
        <v>20</v>
      </c>
      <c r="I231" s="42">
        <v>25</v>
      </c>
      <c r="J231" s="42">
        <v>25</v>
      </c>
      <c r="K231" s="146">
        <v>30</v>
      </c>
    </row>
    <row r="232" spans="1:11" x14ac:dyDescent="0.2">
      <c r="A232" s="124">
        <v>230</v>
      </c>
      <c r="B232" s="42">
        <v>10</v>
      </c>
      <c r="C232" s="42">
        <v>10</v>
      </c>
      <c r="D232" s="42">
        <v>15</v>
      </c>
      <c r="E232" s="42">
        <v>15</v>
      </c>
      <c r="F232" s="42">
        <v>20</v>
      </c>
      <c r="G232" s="42">
        <v>20</v>
      </c>
      <c r="H232" s="42">
        <v>20</v>
      </c>
      <c r="I232" s="42">
        <v>25</v>
      </c>
      <c r="J232" s="42">
        <v>25</v>
      </c>
      <c r="K232" s="146">
        <v>30</v>
      </c>
    </row>
    <row r="233" spans="1:11" x14ac:dyDescent="0.2">
      <c r="A233" s="124">
        <v>231</v>
      </c>
      <c r="B233" s="42">
        <v>10</v>
      </c>
      <c r="C233" s="42">
        <v>10</v>
      </c>
      <c r="D233" s="42">
        <v>15</v>
      </c>
      <c r="E233" s="42">
        <v>15</v>
      </c>
      <c r="F233" s="42">
        <v>20</v>
      </c>
      <c r="G233" s="42">
        <v>20</v>
      </c>
      <c r="H233" s="42">
        <v>20</v>
      </c>
      <c r="I233" s="42">
        <v>25</v>
      </c>
      <c r="J233" s="42">
        <v>25</v>
      </c>
      <c r="K233" s="146">
        <v>30</v>
      </c>
    </row>
    <row r="234" spans="1:11" x14ac:dyDescent="0.2">
      <c r="A234" s="124">
        <v>232</v>
      </c>
      <c r="B234" s="42">
        <v>10</v>
      </c>
      <c r="C234" s="42">
        <v>10</v>
      </c>
      <c r="D234" s="42">
        <v>15</v>
      </c>
      <c r="E234" s="42">
        <v>15</v>
      </c>
      <c r="F234" s="42">
        <v>20</v>
      </c>
      <c r="G234" s="42">
        <v>20</v>
      </c>
      <c r="H234" s="42">
        <v>20</v>
      </c>
      <c r="I234" s="42">
        <v>25</v>
      </c>
      <c r="J234" s="42">
        <v>25</v>
      </c>
      <c r="K234" s="146">
        <v>30</v>
      </c>
    </row>
    <row r="235" spans="1:11" x14ac:dyDescent="0.2">
      <c r="A235" s="124">
        <v>233</v>
      </c>
      <c r="B235" s="42">
        <v>10</v>
      </c>
      <c r="C235" s="42">
        <v>10</v>
      </c>
      <c r="D235" s="42">
        <v>15</v>
      </c>
      <c r="E235" s="42">
        <v>15</v>
      </c>
      <c r="F235" s="42">
        <v>20</v>
      </c>
      <c r="G235" s="42">
        <v>20</v>
      </c>
      <c r="H235" s="42">
        <v>20</v>
      </c>
      <c r="I235" s="42">
        <v>25</v>
      </c>
      <c r="J235" s="42">
        <v>25</v>
      </c>
      <c r="K235" s="146">
        <v>30</v>
      </c>
    </row>
    <row r="236" spans="1:11" x14ac:dyDescent="0.2">
      <c r="A236" s="124">
        <v>234</v>
      </c>
      <c r="B236" s="42">
        <v>10</v>
      </c>
      <c r="C236" s="42">
        <v>10</v>
      </c>
      <c r="D236" s="42">
        <v>15</v>
      </c>
      <c r="E236" s="42">
        <v>15</v>
      </c>
      <c r="F236" s="42">
        <v>20</v>
      </c>
      <c r="G236" s="42">
        <v>20</v>
      </c>
      <c r="H236" s="42">
        <v>20</v>
      </c>
      <c r="I236" s="42">
        <v>25</v>
      </c>
      <c r="J236" s="42">
        <v>25</v>
      </c>
      <c r="K236" s="146">
        <v>30</v>
      </c>
    </row>
    <row r="237" spans="1:11" x14ac:dyDescent="0.2">
      <c r="A237" s="124">
        <v>235</v>
      </c>
      <c r="B237" s="42">
        <v>10</v>
      </c>
      <c r="C237" s="42">
        <v>10</v>
      </c>
      <c r="D237" s="42">
        <v>15</v>
      </c>
      <c r="E237" s="42">
        <v>15</v>
      </c>
      <c r="F237" s="42">
        <v>20</v>
      </c>
      <c r="G237" s="42">
        <v>20</v>
      </c>
      <c r="H237" s="42">
        <v>20</v>
      </c>
      <c r="I237" s="42">
        <v>25</v>
      </c>
      <c r="J237" s="42">
        <v>25</v>
      </c>
      <c r="K237" s="146">
        <v>25</v>
      </c>
    </row>
    <row r="238" spans="1:11" x14ac:dyDescent="0.2">
      <c r="A238" s="124">
        <v>236</v>
      </c>
      <c r="B238" s="42">
        <v>10</v>
      </c>
      <c r="C238" s="42">
        <v>10</v>
      </c>
      <c r="D238" s="42">
        <v>15</v>
      </c>
      <c r="E238" s="42">
        <v>15</v>
      </c>
      <c r="F238" s="42">
        <v>20</v>
      </c>
      <c r="G238" s="42">
        <v>20</v>
      </c>
      <c r="H238" s="42">
        <v>20</v>
      </c>
      <c r="I238" s="42">
        <v>25</v>
      </c>
      <c r="J238" s="42">
        <v>25</v>
      </c>
      <c r="K238" s="146">
        <v>25</v>
      </c>
    </row>
    <row r="239" spans="1:11" x14ac:dyDescent="0.2">
      <c r="A239" s="124">
        <v>237</v>
      </c>
      <c r="B239" s="42">
        <v>10</v>
      </c>
      <c r="C239" s="42">
        <v>10</v>
      </c>
      <c r="D239" s="42">
        <v>15</v>
      </c>
      <c r="E239" s="42">
        <v>15</v>
      </c>
      <c r="F239" s="42">
        <v>15</v>
      </c>
      <c r="G239" s="42">
        <v>20</v>
      </c>
      <c r="H239" s="42">
        <v>20</v>
      </c>
      <c r="I239" s="42">
        <v>25</v>
      </c>
      <c r="J239" s="42">
        <v>25</v>
      </c>
      <c r="K239" s="146">
        <v>25</v>
      </c>
    </row>
    <row r="240" spans="1:11" x14ac:dyDescent="0.2">
      <c r="A240" s="124">
        <v>238</v>
      </c>
      <c r="B240" s="42">
        <v>10</v>
      </c>
      <c r="C240" s="42">
        <v>10</v>
      </c>
      <c r="D240" s="42">
        <v>15</v>
      </c>
      <c r="E240" s="42">
        <v>15</v>
      </c>
      <c r="F240" s="42">
        <v>15</v>
      </c>
      <c r="G240" s="42">
        <v>20</v>
      </c>
      <c r="H240" s="42">
        <v>20</v>
      </c>
      <c r="I240" s="42">
        <v>25</v>
      </c>
      <c r="J240" s="42">
        <v>25</v>
      </c>
      <c r="K240" s="146">
        <v>25</v>
      </c>
    </row>
    <row r="241" spans="1:11" x14ac:dyDescent="0.2">
      <c r="A241" s="124">
        <v>239</v>
      </c>
      <c r="B241" s="42">
        <v>10</v>
      </c>
      <c r="C241" s="42">
        <v>10</v>
      </c>
      <c r="D241" s="42">
        <v>15</v>
      </c>
      <c r="E241" s="42">
        <v>15</v>
      </c>
      <c r="F241" s="42">
        <v>15</v>
      </c>
      <c r="G241" s="42">
        <v>20</v>
      </c>
      <c r="H241" s="42">
        <v>20</v>
      </c>
      <c r="I241" s="42">
        <v>25</v>
      </c>
      <c r="J241" s="42">
        <v>25</v>
      </c>
      <c r="K241" s="146">
        <v>25</v>
      </c>
    </row>
    <row r="242" spans="1:11" x14ac:dyDescent="0.2">
      <c r="A242" s="124">
        <v>240</v>
      </c>
      <c r="B242" s="42">
        <v>10</v>
      </c>
      <c r="C242" s="42">
        <v>10</v>
      </c>
      <c r="D242" s="42">
        <v>15</v>
      </c>
      <c r="E242" s="42">
        <v>15</v>
      </c>
      <c r="F242" s="42">
        <v>15</v>
      </c>
      <c r="G242" s="42">
        <v>20</v>
      </c>
      <c r="H242" s="42">
        <v>20</v>
      </c>
      <c r="I242" s="42">
        <v>25</v>
      </c>
      <c r="J242" s="42">
        <v>25</v>
      </c>
      <c r="K242" s="146">
        <v>25</v>
      </c>
    </row>
    <row r="243" spans="1:11" x14ac:dyDescent="0.2">
      <c r="A243" s="124">
        <v>241</v>
      </c>
      <c r="B243" s="42">
        <v>10</v>
      </c>
      <c r="C243" s="42">
        <v>10</v>
      </c>
      <c r="D243" s="42">
        <v>15</v>
      </c>
      <c r="E243" s="42">
        <v>15</v>
      </c>
      <c r="F243" s="42">
        <v>15</v>
      </c>
      <c r="G243" s="42">
        <v>20</v>
      </c>
      <c r="H243" s="42">
        <v>20</v>
      </c>
      <c r="I243" s="42">
        <v>25</v>
      </c>
      <c r="J243" s="42">
        <v>25</v>
      </c>
      <c r="K243" s="146">
        <v>25</v>
      </c>
    </row>
    <row r="244" spans="1:11" x14ac:dyDescent="0.2">
      <c r="A244" s="124">
        <v>242</v>
      </c>
      <c r="B244" s="42">
        <v>10</v>
      </c>
      <c r="C244" s="42">
        <v>10</v>
      </c>
      <c r="D244" s="42">
        <v>15</v>
      </c>
      <c r="E244" s="42">
        <v>15</v>
      </c>
      <c r="F244" s="42">
        <v>15</v>
      </c>
      <c r="G244" s="42">
        <v>20</v>
      </c>
      <c r="H244" s="42">
        <v>20</v>
      </c>
      <c r="I244" s="42">
        <v>20</v>
      </c>
      <c r="J244" s="42">
        <v>25</v>
      </c>
      <c r="K244" s="146">
        <v>25</v>
      </c>
    </row>
    <row r="245" spans="1:11" x14ac:dyDescent="0.2">
      <c r="A245" s="124">
        <v>243</v>
      </c>
      <c r="B245" s="42">
        <v>10</v>
      </c>
      <c r="C245" s="42">
        <v>10</v>
      </c>
      <c r="D245" s="42">
        <v>15</v>
      </c>
      <c r="E245" s="42">
        <v>15</v>
      </c>
      <c r="F245" s="42">
        <v>15</v>
      </c>
      <c r="G245" s="42">
        <v>20</v>
      </c>
      <c r="H245" s="42">
        <v>20</v>
      </c>
      <c r="I245" s="42">
        <v>20</v>
      </c>
      <c r="J245" s="42">
        <v>25</v>
      </c>
      <c r="K245" s="146">
        <v>25</v>
      </c>
    </row>
    <row r="246" spans="1:11" x14ac:dyDescent="0.2">
      <c r="A246" s="124">
        <v>244</v>
      </c>
      <c r="B246" s="42">
        <v>10</v>
      </c>
      <c r="C246" s="42">
        <v>10</v>
      </c>
      <c r="D246" s="42">
        <v>15</v>
      </c>
      <c r="E246" s="42">
        <v>15</v>
      </c>
      <c r="F246" s="42">
        <v>15</v>
      </c>
      <c r="G246" s="42">
        <v>20</v>
      </c>
      <c r="H246" s="42">
        <v>20</v>
      </c>
      <c r="I246" s="42">
        <v>20</v>
      </c>
      <c r="J246" s="42">
        <v>25</v>
      </c>
      <c r="K246" s="146">
        <v>25</v>
      </c>
    </row>
    <row r="247" spans="1:11" x14ac:dyDescent="0.2">
      <c r="A247" s="124">
        <v>245</v>
      </c>
      <c r="B247" s="42">
        <v>10</v>
      </c>
      <c r="C247" s="42">
        <v>10</v>
      </c>
      <c r="D247" s="42">
        <v>15</v>
      </c>
      <c r="E247" s="42">
        <v>15</v>
      </c>
      <c r="F247" s="42">
        <v>15</v>
      </c>
      <c r="G247" s="42">
        <v>20</v>
      </c>
      <c r="H247" s="42">
        <v>20</v>
      </c>
      <c r="I247" s="42">
        <v>20</v>
      </c>
      <c r="J247" s="42">
        <v>25</v>
      </c>
      <c r="K247" s="146">
        <v>25</v>
      </c>
    </row>
    <row r="248" spans="1:11" x14ac:dyDescent="0.2">
      <c r="A248" s="124">
        <v>246</v>
      </c>
      <c r="B248" s="42">
        <v>10</v>
      </c>
      <c r="C248" s="42">
        <v>10</v>
      </c>
      <c r="D248" s="42">
        <v>15</v>
      </c>
      <c r="E248" s="42">
        <v>15</v>
      </c>
      <c r="F248" s="42">
        <v>15</v>
      </c>
      <c r="G248" s="42">
        <v>20</v>
      </c>
      <c r="H248" s="42">
        <v>20</v>
      </c>
      <c r="I248" s="42">
        <v>20</v>
      </c>
      <c r="J248" s="42">
        <v>25</v>
      </c>
      <c r="K248" s="146">
        <v>25</v>
      </c>
    </row>
    <row r="249" spans="1:11" x14ac:dyDescent="0.2">
      <c r="A249" s="124">
        <v>247</v>
      </c>
      <c r="B249" s="42">
        <v>10</v>
      </c>
      <c r="C249" s="42">
        <v>10</v>
      </c>
      <c r="D249" s="42">
        <v>15</v>
      </c>
      <c r="E249" s="42">
        <v>15</v>
      </c>
      <c r="F249" s="42">
        <v>15</v>
      </c>
      <c r="G249" s="42">
        <v>20</v>
      </c>
      <c r="H249" s="42">
        <v>20</v>
      </c>
      <c r="I249" s="42">
        <v>20</v>
      </c>
      <c r="J249" s="42">
        <v>25</v>
      </c>
      <c r="K249" s="146">
        <v>25</v>
      </c>
    </row>
    <row r="250" spans="1:11" x14ac:dyDescent="0.2">
      <c r="A250" s="124">
        <v>248</v>
      </c>
      <c r="B250" s="42">
        <v>10</v>
      </c>
      <c r="C250" s="42">
        <v>10</v>
      </c>
      <c r="D250" s="42">
        <v>15</v>
      </c>
      <c r="E250" s="42">
        <v>15</v>
      </c>
      <c r="F250" s="42">
        <v>15</v>
      </c>
      <c r="G250" s="42">
        <v>20</v>
      </c>
      <c r="H250" s="42">
        <v>20</v>
      </c>
      <c r="I250" s="42">
        <v>20</v>
      </c>
      <c r="J250" s="42">
        <v>25</v>
      </c>
      <c r="K250" s="146">
        <v>25</v>
      </c>
    </row>
    <row r="251" spans="1:11" x14ac:dyDescent="0.2">
      <c r="A251" s="124">
        <v>249</v>
      </c>
      <c r="B251" s="42">
        <v>10</v>
      </c>
      <c r="C251" s="42">
        <v>10</v>
      </c>
      <c r="D251" s="42">
        <v>10</v>
      </c>
      <c r="E251" s="42">
        <v>15</v>
      </c>
      <c r="F251" s="42">
        <v>15</v>
      </c>
      <c r="G251" s="42">
        <v>20</v>
      </c>
      <c r="H251" s="42">
        <v>20</v>
      </c>
      <c r="I251" s="42">
        <v>20</v>
      </c>
      <c r="J251" s="42">
        <v>25</v>
      </c>
      <c r="K251" s="146">
        <v>25</v>
      </c>
    </row>
    <row r="252" spans="1:11" x14ac:dyDescent="0.2">
      <c r="A252" s="124">
        <v>250</v>
      </c>
      <c r="B252" s="42">
        <v>10</v>
      </c>
      <c r="C252" s="42">
        <v>10</v>
      </c>
      <c r="D252" s="42">
        <v>10</v>
      </c>
      <c r="E252" s="42">
        <v>15</v>
      </c>
      <c r="F252" s="42">
        <v>15</v>
      </c>
      <c r="G252" s="42">
        <v>20</v>
      </c>
      <c r="H252" s="42">
        <v>20</v>
      </c>
      <c r="I252" s="42">
        <v>20</v>
      </c>
      <c r="J252" s="42">
        <v>25</v>
      </c>
      <c r="K252" s="146">
        <v>25</v>
      </c>
    </row>
    <row r="253" spans="1:11" x14ac:dyDescent="0.2">
      <c r="A253" s="124">
        <v>251</v>
      </c>
      <c r="B253" s="42">
        <v>10</v>
      </c>
      <c r="C253" s="42">
        <v>10</v>
      </c>
      <c r="D253" s="42">
        <v>10</v>
      </c>
      <c r="E253" s="42">
        <v>15</v>
      </c>
      <c r="F253" s="42">
        <v>15</v>
      </c>
      <c r="G253" s="42">
        <v>20</v>
      </c>
      <c r="H253" s="42">
        <v>20</v>
      </c>
      <c r="I253" s="42">
        <v>20</v>
      </c>
      <c r="J253" s="42">
        <v>25</v>
      </c>
      <c r="K253" s="146">
        <v>25</v>
      </c>
    </row>
    <row r="254" spans="1:11" x14ac:dyDescent="0.2">
      <c r="A254" s="124">
        <v>252</v>
      </c>
      <c r="B254" s="42">
        <v>10</v>
      </c>
      <c r="C254" s="42">
        <v>10</v>
      </c>
      <c r="D254" s="42">
        <v>10</v>
      </c>
      <c r="E254" s="42">
        <v>15</v>
      </c>
      <c r="F254" s="42">
        <v>15</v>
      </c>
      <c r="G254" s="42">
        <v>15</v>
      </c>
      <c r="H254" s="42">
        <v>20</v>
      </c>
      <c r="I254" s="42">
        <v>20</v>
      </c>
      <c r="J254" s="42">
        <v>25</v>
      </c>
      <c r="K254" s="146">
        <v>25</v>
      </c>
    </row>
    <row r="255" spans="1:11" x14ac:dyDescent="0.2">
      <c r="A255" s="124">
        <v>253</v>
      </c>
      <c r="B255" s="42">
        <v>10</v>
      </c>
      <c r="C255" s="42">
        <v>10</v>
      </c>
      <c r="D255" s="42">
        <v>10</v>
      </c>
      <c r="E255" s="42">
        <v>15</v>
      </c>
      <c r="F255" s="42">
        <v>15</v>
      </c>
      <c r="G255" s="42">
        <v>15</v>
      </c>
      <c r="H255" s="42">
        <v>20</v>
      </c>
      <c r="I255" s="42">
        <v>20</v>
      </c>
      <c r="J255" s="42">
        <v>25</v>
      </c>
      <c r="K255" s="146">
        <v>25</v>
      </c>
    </row>
    <row r="256" spans="1:11" x14ac:dyDescent="0.2">
      <c r="A256" s="124">
        <v>254</v>
      </c>
      <c r="B256" s="42">
        <v>10</v>
      </c>
      <c r="C256" s="42">
        <v>10</v>
      </c>
      <c r="D256" s="42">
        <v>10</v>
      </c>
      <c r="E256" s="42">
        <v>15</v>
      </c>
      <c r="F256" s="42">
        <v>15</v>
      </c>
      <c r="G256" s="42">
        <v>15</v>
      </c>
      <c r="H256" s="42">
        <v>20</v>
      </c>
      <c r="I256" s="42">
        <v>20</v>
      </c>
      <c r="J256" s="42">
        <v>20</v>
      </c>
      <c r="K256" s="146">
        <v>25</v>
      </c>
    </row>
    <row r="257" spans="1:11" x14ac:dyDescent="0.2">
      <c r="A257" s="124">
        <v>255</v>
      </c>
      <c r="B257" s="42">
        <v>10</v>
      </c>
      <c r="C257" s="42">
        <v>10</v>
      </c>
      <c r="D257" s="42">
        <v>10</v>
      </c>
      <c r="E257" s="42">
        <v>15</v>
      </c>
      <c r="F257" s="42">
        <v>15</v>
      </c>
      <c r="G257" s="42">
        <v>15</v>
      </c>
      <c r="H257" s="42">
        <v>20</v>
      </c>
      <c r="I257" s="42">
        <v>20</v>
      </c>
      <c r="J257" s="42">
        <v>20</v>
      </c>
      <c r="K257" s="146">
        <v>25</v>
      </c>
    </row>
    <row r="258" spans="1:11" x14ac:dyDescent="0.2">
      <c r="A258" s="124">
        <v>256</v>
      </c>
      <c r="B258" s="42">
        <v>10</v>
      </c>
      <c r="C258" s="42">
        <v>10</v>
      </c>
      <c r="D258" s="42">
        <v>10</v>
      </c>
      <c r="E258" s="42">
        <v>15</v>
      </c>
      <c r="F258" s="42">
        <v>15</v>
      </c>
      <c r="G258" s="42">
        <v>15</v>
      </c>
      <c r="H258" s="42">
        <v>20</v>
      </c>
      <c r="I258" s="42">
        <v>20</v>
      </c>
      <c r="J258" s="42">
        <v>20</v>
      </c>
      <c r="K258" s="146">
        <v>25</v>
      </c>
    </row>
    <row r="259" spans="1:11" x14ac:dyDescent="0.2">
      <c r="A259" s="124">
        <v>257</v>
      </c>
      <c r="B259" s="42">
        <v>10</v>
      </c>
      <c r="C259" s="42">
        <v>10</v>
      </c>
      <c r="D259" s="42">
        <v>10</v>
      </c>
      <c r="E259" s="42">
        <v>15</v>
      </c>
      <c r="F259" s="42">
        <v>15</v>
      </c>
      <c r="G259" s="42">
        <v>15</v>
      </c>
      <c r="H259" s="42">
        <v>20</v>
      </c>
      <c r="I259" s="42">
        <v>20</v>
      </c>
      <c r="J259" s="42">
        <v>20</v>
      </c>
      <c r="K259" s="146">
        <v>25</v>
      </c>
    </row>
    <row r="260" spans="1:11" x14ac:dyDescent="0.2">
      <c r="A260" s="124">
        <v>258</v>
      </c>
      <c r="B260" s="42">
        <v>10</v>
      </c>
      <c r="C260" s="42">
        <v>10</v>
      </c>
      <c r="D260" s="42">
        <v>10</v>
      </c>
      <c r="E260" s="42">
        <v>15</v>
      </c>
      <c r="F260" s="42">
        <v>15</v>
      </c>
      <c r="G260" s="42">
        <v>15</v>
      </c>
      <c r="H260" s="42">
        <v>20</v>
      </c>
      <c r="I260" s="42">
        <v>20</v>
      </c>
      <c r="J260" s="42">
        <v>20</v>
      </c>
      <c r="K260" s="146">
        <v>25</v>
      </c>
    </row>
    <row r="261" spans="1:11" x14ac:dyDescent="0.2">
      <c r="A261" s="124">
        <v>259</v>
      </c>
      <c r="B261" s="42">
        <v>10</v>
      </c>
      <c r="C261" s="42">
        <v>10</v>
      </c>
      <c r="D261" s="42">
        <v>10</v>
      </c>
      <c r="E261" s="42">
        <v>15</v>
      </c>
      <c r="F261" s="42">
        <v>15</v>
      </c>
      <c r="G261" s="42">
        <v>15</v>
      </c>
      <c r="H261" s="42">
        <v>20</v>
      </c>
      <c r="I261" s="42">
        <v>20</v>
      </c>
      <c r="J261" s="42">
        <v>20</v>
      </c>
      <c r="K261" s="146">
        <v>25</v>
      </c>
    </row>
    <row r="262" spans="1:11" x14ac:dyDescent="0.2">
      <c r="A262" s="124">
        <v>260</v>
      </c>
      <c r="B262" s="42">
        <v>10</v>
      </c>
      <c r="C262" s="42">
        <v>10</v>
      </c>
      <c r="D262" s="42">
        <v>10</v>
      </c>
      <c r="E262" s="42">
        <v>15</v>
      </c>
      <c r="F262" s="42">
        <v>15</v>
      </c>
      <c r="G262" s="42">
        <v>15</v>
      </c>
      <c r="H262" s="42">
        <v>20</v>
      </c>
      <c r="I262" s="42">
        <v>20</v>
      </c>
      <c r="J262" s="42">
        <v>20</v>
      </c>
      <c r="K262" s="146">
        <v>25</v>
      </c>
    </row>
    <row r="263" spans="1:11" x14ac:dyDescent="0.2">
      <c r="A263" s="124">
        <v>261</v>
      </c>
      <c r="B263" s="42">
        <v>10</v>
      </c>
      <c r="C263" s="42">
        <v>10</v>
      </c>
      <c r="D263" s="42">
        <v>10</v>
      </c>
      <c r="E263" s="42">
        <v>15</v>
      </c>
      <c r="F263" s="42">
        <v>15</v>
      </c>
      <c r="G263" s="42">
        <v>15</v>
      </c>
      <c r="H263" s="42">
        <v>20</v>
      </c>
      <c r="I263" s="42">
        <v>20</v>
      </c>
      <c r="J263" s="42">
        <v>20</v>
      </c>
      <c r="K263" s="146">
        <v>25</v>
      </c>
    </row>
    <row r="264" spans="1:11" x14ac:dyDescent="0.2">
      <c r="A264" s="124">
        <v>262</v>
      </c>
      <c r="B264" s="42">
        <v>10</v>
      </c>
      <c r="C264" s="42">
        <v>10</v>
      </c>
      <c r="D264" s="42">
        <v>10</v>
      </c>
      <c r="E264" s="42">
        <v>15</v>
      </c>
      <c r="F264" s="42">
        <v>15</v>
      </c>
      <c r="G264" s="42">
        <v>15</v>
      </c>
      <c r="H264" s="42">
        <v>20</v>
      </c>
      <c r="I264" s="42">
        <v>20</v>
      </c>
      <c r="J264" s="42">
        <v>20</v>
      </c>
      <c r="K264" s="146">
        <v>25</v>
      </c>
    </row>
    <row r="265" spans="1:11" x14ac:dyDescent="0.2">
      <c r="A265" s="124">
        <v>263</v>
      </c>
      <c r="B265" s="42">
        <v>10</v>
      </c>
      <c r="C265" s="42">
        <v>10</v>
      </c>
      <c r="D265" s="42">
        <v>10</v>
      </c>
      <c r="E265" s="42">
        <v>15</v>
      </c>
      <c r="F265" s="42">
        <v>15</v>
      </c>
      <c r="G265" s="42">
        <v>15</v>
      </c>
      <c r="H265" s="42">
        <v>20</v>
      </c>
      <c r="I265" s="42">
        <v>20</v>
      </c>
      <c r="J265" s="42">
        <v>20</v>
      </c>
      <c r="K265" s="146">
        <v>25</v>
      </c>
    </row>
    <row r="266" spans="1:11" x14ac:dyDescent="0.2">
      <c r="A266" s="124">
        <v>264</v>
      </c>
      <c r="B266" s="42">
        <v>10</v>
      </c>
      <c r="C266" s="42">
        <v>10</v>
      </c>
      <c r="D266" s="42">
        <v>10</v>
      </c>
      <c r="E266" s="42">
        <v>15</v>
      </c>
      <c r="F266" s="42">
        <v>15</v>
      </c>
      <c r="G266" s="42">
        <v>15</v>
      </c>
      <c r="H266" s="42">
        <v>20</v>
      </c>
      <c r="I266" s="42">
        <v>20</v>
      </c>
      <c r="J266" s="42">
        <v>20</v>
      </c>
      <c r="K266" s="146">
        <v>20</v>
      </c>
    </row>
    <row r="267" spans="1:11" x14ac:dyDescent="0.2">
      <c r="A267" s="124">
        <v>265</v>
      </c>
      <c r="B267" s="42">
        <v>10</v>
      </c>
      <c r="C267" s="42">
        <v>10</v>
      </c>
      <c r="D267" s="42">
        <v>10</v>
      </c>
      <c r="E267" s="42">
        <v>15</v>
      </c>
      <c r="F267" s="42">
        <v>15</v>
      </c>
      <c r="G267" s="42">
        <v>15</v>
      </c>
      <c r="H267" s="42">
        <v>20</v>
      </c>
      <c r="I267" s="42">
        <v>20</v>
      </c>
      <c r="J267" s="42">
        <v>20</v>
      </c>
      <c r="K267" s="146">
        <v>20</v>
      </c>
    </row>
    <row r="268" spans="1:11" x14ac:dyDescent="0.2">
      <c r="A268" s="124">
        <v>266</v>
      </c>
      <c r="B268" s="42">
        <v>10</v>
      </c>
      <c r="C268" s="42">
        <v>10</v>
      </c>
      <c r="D268" s="42">
        <v>10</v>
      </c>
      <c r="E268" s="42">
        <v>15</v>
      </c>
      <c r="F268" s="42">
        <v>15</v>
      </c>
      <c r="G268" s="42">
        <v>15</v>
      </c>
      <c r="H268" s="42">
        <v>15</v>
      </c>
      <c r="I268" s="42">
        <v>20</v>
      </c>
      <c r="J268" s="42">
        <v>20</v>
      </c>
      <c r="K268" s="146">
        <v>20</v>
      </c>
    </row>
    <row r="269" spans="1:11" x14ac:dyDescent="0.2">
      <c r="A269" s="124">
        <v>267</v>
      </c>
      <c r="B269" s="42">
        <v>10</v>
      </c>
      <c r="C269" s="42">
        <v>10</v>
      </c>
      <c r="D269" s="42">
        <v>10</v>
      </c>
      <c r="E269" s="42">
        <v>15</v>
      </c>
      <c r="F269" s="42">
        <v>15</v>
      </c>
      <c r="G269" s="42">
        <v>15</v>
      </c>
      <c r="H269" s="42">
        <v>15</v>
      </c>
      <c r="I269" s="42">
        <v>20</v>
      </c>
      <c r="J269" s="42">
        <v>20</v>
      </c>
      <c r="K269" s="146">
        <v>20</v>
      </c>
    </row>
    <row r="270" spans="1:11" x14ac:dyDescent="0.2">
      <c r="A270" s="124">
        <v>268</v>
      </c>
      <c r="B270" s="42">
        <v>10</v>
      </c>
      <c r="C270" s="42">
        <v>10</v>
      </c>
      <c r="D270" s="42">
        <v>10</v>
      </c>
      <c r="E270" s="42">
        <v>10</v>
      </c>
      <c r="F270" s="42">
        <v>15</v>
      </c>
      <c r="G270" s="42">
        <v>15</v>
      </c>
      <c r="H270" s="42">
        <v>15</v>
      </c>
      <c r="I270" s="42">
        <v>20</v>
      </c>
      <c r="J270" s="42">
        <v>20</v>
      </c>
      <c r="K270" s="146">
        <v>20</v>
      </c>
    </row>
    <row r="271" spans="1:11" x14ac:dyDescent="0.2">
      <c r="A271" s="124">
        <v>269</v>
      </c>
      <c r="B271" s="42">
        <v>10</v>
      </c>
      <c r="C271" s="42">
        <v>10</v>
      </c>
      <c r="D271" s="42">
        <v>10</v>
      </c>
      <c r="E271" s="42">
        <v>10</v>
      </c>
      <c r="F271" s="42">
        <v>15</v>
      </c>
      <c r="G271" s="42">
        <v>15</v>
      </c>
      <c r="H271" s="42">
        <v>15</v>
      </c>
      <c r="I271" s="42">
        <v>20</v>
      </c>
      <c r="J271" s="42">
        <v>20</v>
      </c>
      <c r="K271" s="146">
        <v>20</v>
      </c>
    </row>
    <row r="272" spans="1:11" x14ac:dyDescent="0.2">
      <c r="A272" s="124">
        <v>270</v>
      </c>
      <c r="B272" s="42">
        <v>10</v>
      </c>
      <c r="C272" s="42">
        <v>10</v>
      </c>
      <c r="D272" s="42">
        <v>10</v>
      </c>
      <c r="E272" s="42">
        <v>10</v>
      </c>
      <c r="F272" s="42">
        <v>15</v>
      </c>
      <c r="G272" s="42">
        <v>15</v>
      </c>
      <c r="H272" s="42">
        <v>15</v>
      </c>
      <c r="I272" s="42">
        <v>20</v>
      </c>
      <c r="J272" s="42">
        <v>20</v>
      </c>
      <c r="K272" s="146">
        <v>20</v>
      </c>
    </row>
    <row r="273" spans="1:11" x14ac:dyDescent="0.2">
      <c r="A273" s="124">
        <v>271</v>
      </c>
      <c r="B273" s="42">
        <v>10</v>
      </c>
      <c r="C273" s="42">
        <v>10</v>
      </c>
      <c r="D273" s="42">
        <v>10</v>
      </c>
      <c r="E273" s="42">
        <v>10</v>
      </c>
      <c r="F273" s="42">
        <v>15</v>
      </c>
      <c r="G273" s="42">
        <v>15</v>
      </c>
      <c r="H273" s="42">
        <v>15</v>
      </c>
      <c r="I273" s="42">
        <v>20</v>
      </c>
      <c r="J273" s="42">
        <v>20</v>
      </c>
      <c r="K273" s="146">
        <v>20</v>
      </c>
    </row>
    <row r="274" spans="1:11" x14ac:dyDescent="0.2">
      <c r="A274" s="124">
        <v>272</v>
      </c>
      <c r="B274" s="42">
        <v>10</v>
      </c>
      <c r="C274" s="42">
        <v>10</v>
      </c>
      <c r="D274" s="42">
        <v>10</v>
      </c>
      <c r="E274" s="42">
        <v>10</v>
      </c>
      <c r="F274" s="42">
        <v>15</v>
      </c>
      <c r="G274" s="42">
        <v>15</v>
      </c>
      <c r="H274" s="42">
        <v>15</v>
      </c>
      <c r="I274" s="42">
        <v>20</v>
      </c>
      <c r="J274" s="42">
        <v>20</v>
      </c>
      <c r="K274" s="146">
        <v>20</v>
      </c>
    </row>
    <row r="275" spans="1:11" x14ac:dyDescent="0.2">
      <c r="A275" s="124">
        <v>273</v>
      </c>
      <c r="B275" s="42">
        <v>10</v>
      </c>
      <c r="C275" s="42">
        <v>10</v>
      </c>
      <c r="D275" s="42">
        <v>10</v>
      </c>
      <c r="E275" s="42">
        <v>10</v>
      </c>
      <c r="F275" s="42">
        <v>15</v>
      </c>
      <c r="G275" s="42">
        <v>15</v>
      </c>
      <c r="H275" s="42">
        <v>15</v>
      </c>
      <c r="I275" s="42">
        <v>20</v>
      </c>
      <c r="J275" s="42">
        <v>20</v>
      </c>
      <c r="K275" s="146">
        <v>20</v>
      </c>
    </row>
    <row r="276" spans="1:11" x14ac:dyDescent="0.2">
      <c r="A276" s="124">
        <v>274</v>
      </c>
      <c r="B276" s="18"/>
      <c r="C276" s="42">
        <v>10</v>
      </c>
      <c r="D276" s="42">
        <v>10</v>
      </c>
      <c r="E276" s="42">
        <v>10</v>
      </c>
      <c r="F276" s="42">
        <v>15</v>
      </c>
      <c r="G276" s="42">
        <v>15</v>
      </c>
      <c r="H276" s="42">
        <v>15</v>
      </c>
      <c r="I276" s="42">
        <v>20</v>
      </c>
      <c r="J276" s="42">
        <v>20</v>
      </c>
      <c r="K276" s="146">
        <v>20</v>
      </c>
    </row>
    <row r="277" spans="1:11" x14ac:dyDescent="0.2">
      <c r="A277" s="124">
        <v>275</v>
      </c>
      <c r="B277" s="18"/>
      <c r="C277" s="42">
        <v>10</v>
      </c>
      <c r="D277" s="42">
        <v>10</v>
      </c>
      <c r="E277" s="42">
        <v>10</v>
      </c>
      <c r="F277" s="42">
        <v>15</v>
      </c>
      <c r="G277" s="42">
        <v>15</v>
      </c>
      <c r="H277" s="42">
        <v>15</v>
      </c>
      <c r="I277" s="42">
        <v>20</v>
      </c>
      <c r="J277" s="42">
        <v>20</v>
      </c>
      <c r="K277" s="146">
        <v>20</v>
      </c>
    </row>
    <row r="278" spans="1:11" x14ac:dyDescent="0.2">
      <c r="A278" s="124">
        <v>276</v>
      </c>
      <c r="B278" s="18"/>
      <c r="C278" s="42">
        <v>10</v>
      </c>
      <c r="D278" s="42">
        <v>10</v>
      </c>
      <c r="E278" s="42">
        <v>10</v>
      </c>
      <c r="F278" s="42">
        <v>15</v>
      </c>
      <c r="G278" s="42">
        <v>15</v>
      </c>
      <c r="H278" s="42">
        <v>15</v>
      </c>
      <c r="I278" s="42">
        <v>20</v>
      </c>
      <c r="J278" s="42">
        <v>20</v>
      </c>
      <c r="K278" s="146">
        <v>20</v>
      </c>
    </row>
    <row r="279" spans="1:11" x14ac:dyDescent="0.2">
      <c r="A279" s="124">
        <v>277</v>
      </c>
      <c r="B279" s="18"/>
      <c r="C279" s="42">
        <v>10</v>
      </c>
      <c r="D279" s="42">
        <v>10</v>
      </c>
      <c r="E279" s="42">
        <v>10</v>
      </c>
      <c r="F279" s="42">
        <v>15</v>
      </c>
      <c r="G279" s="42">
        <v>15</v>
      </c>
      <c r="H279" s="42">
        <v>15</v>
      </c>
      <c r="I279" s="42">
        <v>20</v>
      </c>
      <c r="J279" s="42">
        <v>20</v>
      </c>
      <c r="K279" s="146">
        <v>20</v>
      </c>
    </row>
    <row r="280" spans="1:11" x14ac:dyDescent="0.2">
      <c r="A280" s="124">
        <v>278</v>
      </c>
      <c r="B280" s="18"/>
      <c r="C280" s="42">
        <v>10</v>
      </c>
      <c r="D280" s="42">
        <v>10</v>
      </c>
      <c r="E280" s="42">
        <v>10</v>
      </c>
      <c r="F280" s="42">
        <v>15</v>
      </c>
      <c r="G280" s="42">
        <v>15</v>
      </c>
      <c r="H280" s="42">
        <v>15</v>
      </c>
      <c r="I280" s="42">
        <v>15</v>
      </c>
      <c r="J280" s="42">
        <v>20</v>
      </c>
      <c r="K280" s="146">
        <v>20</v>
      </c>
    </row>
    <row r="281" spans="1:11" x14ac:dyDescent="0.2">
      <c r="A281" s="124">
        <v>279</v>
      </c>
      <c r="B281" s="18"/>
      <c r="C281" s="42">
        <v>10</v>
      </c>
      <c r="D281" s="42">
        <v>10</v>
      </c>
      <c r="E281" s="42">
        <v>10</v>
      </c>
      <c r="F281" s="42">
        <v>15</v>
      </c>
      <c r="G281" s="42">
        <v>15</v>
      </c>
      <c r="H281" s="42">
        <v>15</v>
      </c>
      <c r="I281" s="42">
        <v>15</v>
      </c>
      <c r="J281" s="42">
        <v>20</v>
      </c>
      <c r="K281" s="146">
        <v>20</v>
      </c>
    </row>
    <row r="282" spans="1:11" x14ac:dyDescent="0.2">
      <c r="A282" s="124">
        <v>280</v>
      </c>
      <c r="B282" s="18"/>
      <c r="C282" s="42">
        <v>10</v>
      </c>
      <c r="D282" s="42">
        <v>10</v>
      </c>
      <c r="E282" s="42">
        <v>10</v>
      </c>
      <c r="F282" s="42">
        <v>15</v>
      </c>
      <c r="G282" s="42">
        <v>15</v>
      </c>
      <c r="H282" s="42">
        <v>15</v>
      </c>
      <c r="I282" s="42">
        <v>15</v>
      </c>
      <c r="J282" s="42">
        <v>20</v>
      </c>
      <c r="K282" s="146">
        <v>20</v>
      </c>
    </row>
    <row r="283" spans="1:11" x14ac:dyDescent="0.2">
      <c r="A283" s="124">
        <v>281</v>
      </c>
      <c r="B283" s="18"/>
      <c r="C283" s="42">
        <v>10</v>
      </c>
      <c r="D283" s="42">
        <v>10</v>
      </c>
      <c r="E283" s="42">
        <v>10</v>
      </c>
      <c r="F283" s="42">
        <v>15</v>
      </c>
      <c r="G283" s="42">
        <v>15</v>
      </c>
      <c r="H283" s="42">
        <v>15</v>
      </c>
      <c r="I283" s="42">
        <v>15</v>
      </c>
      <c r="J283" s="42">
        <v>20</v>
      </c>
      <c r="K283" s="146">
        <v>20</v>
      </c>
    </row>
    <row r="284" spans="1:11" x14ac:dyDescent="0.2">
      <c r="A284" s="124">
        <v>282</v>
      </c>
      <c r="B284" s="18"/>
      <c r="C284" s="42">
        <v>10</v>
      </c>
      <c r="D284" s="42">
        <v>10</v>
      </c>
      <c r="E284" s="42">
        <v>10</v>
      </c>
      <c r="F284" s="42">
        <v>15</v>
      </c>
      <c r="G284" s="42">
        <v>15</v>
      </c>
      <c r="H284" s="42">
        <v>15</v>
      </c>
      <c r="I284" s="42">
        <v>15</v>
      </c>
      <c r="J284" s="42">
        <v>20</v>
      </c>
      <c r="K284" s="146">
        <v>20</v>
      </c>
    </row>
    <row r="285" spans="1:11" x14ac:dyDescent="0.2">
      <c r="A285" s="124">
        <v>283</v>
      </c>
      <c r="B285" s="18"/>
      <c r="C285" s="42">
        <v>10</v>
      </c>
      <c r="D285" s="42">
        <v>10</v>
      </c>
      <c r="E285" s="42">
        <v>10</v>
      </c>
      <c r="F285" s="42">
        <v>15</v>
      </c>
      <c r="G285" s="42">
        <v>15</v>
      </c>
      <c r="H285" s="42">
        <v>15</v>
      </c>
      <c r="I285" s="42">
        <v>15</v>
      </c>
      <c r="J285" s="42">
        <v>20</v>
      </c>
      <c r="K285" s="146">
        <v>20</v>
      </c>
    </row>
    <row r="286" spans="1:11" x14ac:dyDescent="0.2">
      <c r="A286" s="124">
        <v>284</v>
      </c>
      <c r="B286" s="18"/>
      <c r="C286" s="42">
        <v>10</v>
      </c>
      <c r="D286" s="42">
        <v>10</v>
      </c>
      <c r="E286" s="42">
        <v>10</v>
      </c>
      <c r="F286" s="42">
        <v>15</v>
      </c>
      <c r="G286" s="42">
        <v>15</v>
      </c>
      <c r="H286" s="42">
        <v>15</v>
      </c>
      <c r="I286" s="42">
        <v>15</v>
      </c>
      <c r="J286" s="42">
        <v>20</v>
      </c>
      <c r="K286" s="146">
        <v>20</v>
      </c>
    </row>
    <row r="287" spans="1:11" x14ac:dyDescent="0.2">
      <c r="A287" s="124">
        <v>285</v>
      </c>
      <c r="B287" s="18"/>
      <c r="C287" s="42">
        <v>10</v>
      </c>
      <c r="D287" s="42">
        <v>10</v>
      </c>
      <c r="E287" s="42">
        <v>10</v>
      </c>
      <c r="F287" s="42">
        <v>10</v>
      </c>
      <c r="G287" s="42">
        <v>15</v>
      </c>
      <c r="H287" s="42">
        <v>15</v>
      </c>
      <c r="I287" s="42">
        <v>15</v>
      </c>
      <c r="J287" s="42">
        <v>20</v>
      </c>
      <c r="K287" s="146">
        <v>20</v>
      </c>
    </row>
    <row r="288" spans="1:11" x14ac:dyDescent="0.2">
      <c r="A288" s="124">
        <v>286</v>
      </c>
      <c r="B288" s="18"/>
      <c r="C288" s="42">
        <v>10</v>
      </c>
      <c r="D288" s="42">
        <v>10</v>
      </c>
      <c r="E288" s="42">
        <v>10</v>
      </c>
      <c r="F288" s="42">
        <v>10</v>
      </c>
      <c r="G288" s="42">
        <v>15</v>
      </c>
      <c r="H288" s="42">
        <v>15</v>
      </c>
      <c r="I288" s="42">
        <v>15</v>
      </c>
      <c r="J288" s="42">
        <v>20</v>
      </c>
      <c r="K288" s="146">
        <v>20</v>
      </c>
    </row>
    <row r="289" spans="1:11" x14ac:dyDescent="0.2">
      <c r="A289" s="124">
        <v>287</v>
      </c>
      <c r="B289" s="18"/>
      <c r="C289" s="42">
        <v>10</v>
      </c>
      <c r="D289" s="42">
        <v>10</v>
      </c>
      <c r="E289" s="42">
        <v>10</v>
      </c>
      <c r="F289" s="42">
        <v>10</v>
      </c>
      <c r="G289" s="42">
        <v>15</v>
      </c>
      <c r="H289" s="42">
        <v>15</v>
      </c>
      <c r="I289" s="42">
        <v>15</v>
      </c>
      <c r="J289" s="42">
        <v>20</v>
      </c>
      <c r="K289" s="146">
        <v>20</v>
      </c>
    </row>
    <row r="290" spans="1:11" x14ac:dyDescent="0.2">
      <c r="A290" s="124">
        <v>288</v>
      </c>
      <c r="B290" s="18"/>
      <c r="C290" s="42">
        <v>10</v>
      </c>
      <c r="D290" s="42">
        <v>10</v>
      </c>
      <c r="E290" s="42">
        <v>10</v>
      </c>
      <c r="F290" s="42">
        <v>10</v>
      </c>
      <c r="G290" s="42">
        <v>15</v>
      </c>
      <c r="H290" s="42">
        <v>15</v>
      </c>
      <c r="I290" s="42">
        <v>15</v>
      </c>
      <c r="J290" s="42">
        <v>20</v>
      </c>
      <c r="K290" s="146">
        <v>20</v>
      </c>
    </row>
    <row r="291" spans="1:11" x14ac:dyDescent="0.2">
      <c r="A291" s="124">
        <v>289</v>
      </c>
      <c r="B291" s="18"/>
      <c r="C291" s="42">
        <v>10</v>
      </c>
      <c r="D291" s="42">
        <v>10</v>
      </c>
      <c r="E291" s="42">
        <v>10</v>
      </c>
      <c r="F291" s="42">
        <v>10</v>
      </c>
      <c r="G291" s="42">
        <v>15</v>
      </c>
      <c r="H291" s="42">
        <v>15</v>
      </c>
      <c r="I291" s="42">
        <v>15</v>
      </c>
      <c r="J291" s="42">
        <v>20</v>
      </c>
      <c r="K291" s="146">
        <v>20</v>
      </c>
    </row>
    <row r="292" spans="1:11" x14ac:dyDescent="0.2">
      <c r="A292" s="124">
        <v>290</v>
      </c>
      <c r="B292" s="18"/>
      <c r="C292" s="42">
        <v>10</v>
      </c>
      <c r="D292" s="42">
        <v>10</v>
      </c>
      <c r="E292" s="42">
        <v>10</v>
      </c>
      <c r="F292" s="42">
        <v>10</v>
      </c>
      <c r="G292" s="42">
        <v>15</v>
      </c>
      <c r="H292" s="42">
        <v>15</v>
      </c>
      <c r="I292" s="42">
        <v>15</v>
      </c>
      <c r="J292" s="42">
        <v>15</v>
      </c>
      <c r="K292" s="146">
        <v>20</v>
      </c>
    </row>
    <row r="293" spans="1:11" x14ac:dyDescent="0.2">
      <c r="A293" s="124">
        <v>291</v>
      </c>
      <c r="B293" s="18"/>
      <c r="C293" s="42">
        <v>10</v>
      </c>
      <c r="D293" s="42">
        <v>10</v>
      </c>
      <c r="E293" s="42">
        <v>10</v>
      </c>
      <c r="F293" s="42">
        <v>10</v>
      </c>
      <c r="G293" s="42">
        <v>15</v>
      </c>
      <c r="H293" s="42">
        <v>15</v>
      </c>
      <c r="I293" s="42">
        <v>15</v>
      </c>
      <c r="J293" s="42">
        <v>15</v>
      </c>
      <c r="K293" s="146">
        <v>20</v>
      </c>
    </row>
    <row r="294" spans="1:11" x14ac:dyDescent="0.2">
      <c r="A294" s="124">
        <v>292</v>
      </c>
      <c r="B294" s="18"/>
      <c r="C294" s="42">
        <v>10</v>
      </c>
      <c r="D294" s="42">
        <v>10</v>
      </c>
      <c r="E294" s="42">
        <v>10</v>
      </c>
      <c r="F294" s="42">
        <v>10</v>
      </c>
      <c r="G294" s="42">
        <v>15</v>
      </c>
      <c r="H294" s="42">
        <v>15</v>
      </c>
      <c r="I294" s="42">
        <v>15</v>
      </c>
      <c r="J294" s="42">
        <v>15</v>
      </c>
      <c r="K294" s="146">
        <v>20</v>
      </c>
    </row>
    <row r="295" spans="1:11" x14ac:dyDescent="0.2">
      <c r="A295" s="124">
        <v>293</v>
      </c>
      <c r="B295" s="18"/>
      <c r="C295" s="42">
        <v>10</v>
      </c>
      <c r="D295" s="42">
        <v>10</v>
      </c>
      <c r="E295" s="42">
        <v>10</v>
      </c>
      <c r="F295" s="42">
        <v>10</v>
      </c>
      <c r="G295" s="42">
        <v>15</v>
      </c>
      <c r="H295" s="42">
        <v>15</v>
      </c>
      <c r="I295" s="42">
        <v>15</v>
      </c>
      <c r="J295" s="42">
        <v>15</v>
      </c>
      <c r="K295" s="146">
        <v>20</v>
      </c>
    </row>
    <row r="296" spans="1:11" x14ac:dyDescent="0.2">
      <c r="A296" s="124">
        <v>294</v>
      </c>
      <c r="B296" s="18"/>
      <c r="C296" s="42">
        <v>10</v>
      </c>
      <c r="D296" s="42">
        <v>10</v>
      </c>
      <c r="E296" s="42">
        <v>10</v>
      </c>
      <c r="F296" s="42">
        <v>10</v>
      </c>
      <c r="G296" s="42">
        <v>15</v>
      </c>
      <c r="H296" s="42">
        <v>15</v>
      </c>
      <c r="I296" s="42">
        <v>15</v>
      </c>
      <c r="J296" s="42">
        <v>15</v>
      </c>
      <c r="K296" s="146">
        <v>20</v>
      </c>
    </row>
    <row r="297" spans="1:11" x14ac:dyDescent="0.2">
      <c r="A297" s="124">
        <v>295</v>
      </c>
      <c r="B297" s="18"/>
      <c r="C297" s="42">
        <v>10</v>
      </c>
      <c r="D297" s="42">
        <v>10</v>
      </c>
      <c r="E297" s="42">
        <v>10</v>
      </c>
      <c r="F297" s="42">
        <v>10</v>
      </c>
      <c r="G297" s="42">
        <v>15</v>
      </c>
      <c r="H297" s="42">
        <v>15</v>
      </c>
      <c r="I297" s="42">
        <v>15</v>
      </c>
      <c r="J297" s="42">
        <v>15</v>
      </c>
      <c r="K297" s="146">
        <v>20</v>
      </c>
    </row>
    <row r="298" spans="1:11" x14ac:dyDescent="0.2">
      <c r="A298" s="124">
        <v>296</v>
      </c>
      <c r="B298" s="18"/>
      <c r="C298" s="42">
        <v>10</v>
      </c>
      <c r="D298" s="42">
        <v>10</v>
      </c>
      <c r="E298" s="42">
        <v>10</v>
      </c>
      <c r="F298" s="42">
        <v>10</v>
      </c>
      <c r="G298" s="42">
        <v>15</v>
      </c>
      <c r="H298" s="42">
        <v>15</v>
      </c>
      <c r="I298" s="42">
        <v>15</v>
      </c>
      <c r="J298" s="42">
        <v>15</v>
      </c>
      <c r="K298" s="146">
        <v>20</v>
      </c>
    </row>
    <row r="299" spans="1:11" x14ac:dyDescent="0.2">
      <c r="A299" s="124">
        <v>297</v>
      </c>
      <c r="B299" s="18"/>
      <c r="C299" s="42">
        <v>10</v>
      </c>
      <c r="D299" s="42">
        <v>10</v>
      </c>
      <c r="E299" s="42">
        <v>10</v>
      </c>
      <c r="F299" s="42">
        <v>10</v>
      </c>
      <c r="G299" s="42">
        <v>15</v>
      </c>
      <c r="H299" s="42">
        <v>15</v>
      </c>
      <c r="I299" s="42">
        <v>15</v>
      </c>
      <c r="J299" s="42">
        <v>15</v>
      </c>
      <c r="K299" s="146">
        <v>20</v>
      </c>
    </row>
    <row r="300" spans="1:11" x14ac:dyDescent="0.2">
      <c r="A300" s="124">
        <v>298</v>
      </c>
      <c r="B300" s="18"/>
      <c r="C300" s="42">
        <v>10</v>
      </c>
      <c r="D300" s="42">
        <v>10</v>
      </c>
      <c r="E300" s="42">
        <v>10</v>
      </c>
      <c r="F300" s="42">
        <v>10</v>
      </c>
      <c r="G300" s="42">
        <v>15</v>
      </c>
      <c r="H300" s="42">
        <v>15</v>
      </c>
      <c r="I300" s="42">
        <v>15</v>
      </c>
      <c r="J300" s="42">
        <v>15</v>
      </c>
      <c r="K300" s="146">
        <v>20</v>
      </c>
    </row>
    <row r="301" spans="1:11" x14ac:dyDescent="0.2">
      <c r="A301" s="124">
        <v>299</v>
      </c>
      <c r="B301" s="18"/>
      <c r="C301" s="42">
        <v>10</v>
      </c>
      <c r="D301" s="42">
        <v>10</v>
      </c>
      <c r="E301" s="42">
        <v>10</v>
      </c>
      <c r="F301" s="42">
        <v>10</v>
      </c>
      <c r="G301" s="42">
        <v>15</v>
      </c>
      <c r="H301" s="42">
        <v>15</v>
      </c>
      <c r="I301" s="42">
        <v>15</v>
      </c>
      <c r="J301" s="42">
        <v>15</v>
      </c>
      <c r="K301" s="146">
        <v>20</v>
      </c>
    </row>
    <row r="302" spans="1:11" x14ac:dyDescent="0.2">
      <c r="A302" s="124">
        <v>300</v>
      </c>
      <c r="B302" s="18"/>
      <c r="C302" s="42">
        <v>10</v>
      </c>
      <c r="D302" s="42">
        <v>10</v>
      </c>
      <c r="E302" s="42">
        <v>10</v>
      </c>
      <c r="F302" s="42">
        <v>10</v>
      </c>
      <c r="G302" s="42">
        <v>15</v>
      </c>
      <c r="H302" s="42">
        <v>15</v>
      </c>
      <c r="I302" s="42">
        <v>15</v>
      </c>
      <c r="J302" s="42">
        <v>15</v>
      </c>
      <c r="K302" s="146">
        <v>20</v>
      </c>
    </row>
    <row r="303" spans="1:11" x14ac:dyDescent="0.2">
      <c r="A303" s="124">
        <v>301</v>
      </c>
      <c r="B303" s="18"/>
      <c r="C303" s="18"/>
      <c r="D303" s="42">
        <v>10</v>
      </c>
      <c r="E303" s="42">
        <v>10</v>
      </c>
      <c r="F303" s="42">
        <v>10</v>
      </c>
      <c r="G303" s="42">
        <v>10</v>
      </c>
      <c r="H303" s="42">
        <v>15</v>
      </c>
      <c r="I303" s="42">
        <v>15</v>
      </c>
      <c r="J303" s="42">
        <v>15</v>
      </c>
      <c r="K303" s="146">
        <v>15</v>
      </c>
    </row>
    <row r="304" spans="1:11" x14ac:dyDescent="0.2">
      <c r="A304" s="124">
        <v>302</v>
      </c>
      <c r="B304" s="18"/>
      <c r="C304" s="18"/>
      <c r="D304" s="42">
        <v>10</v>
      </c>
      <c r="E304" s="42">
        <v>10</v>
      </c>
      <c r="F304" s="42">
        <v>10</v>
      </c>
      <c r="G304" s="42">
        <v>10</v>
      </c>
      <c r="H304" s="42">
        <v>15</v>
      </c>
      <c r="I304" s="42">
        <v>15</v>
      </c>
      <c r="J304" s="42">
        <v>15</v>
      </c>
      <c r="K304" s="146">
        <v>15</v>
      </c>
    </row>
    <row r="305" spans="1:11" x14ac:dyDescent="0.2">
      <c r="A305" s="124">
        <v>303</v>
      </c>
      <c r="B305" s="18"/>
      <c r="C305" s="18"/>
      <c r="D305" s="42">
        <v>10</v>
      </c>
      <c r="E305" s="42">
        <v>10</v>
      </c>
      <c r="F305" s="42">
        <v>10</v>
      </c>
      <c r="G305" s="42">
        <v>10</v>
      </c>
      <c r="H305" s="42">
        <v>15</v>
      </c>
      <c r="I305" s="42">
        <v>15</v>
      </c>
      <c r="J305" s="42">
        <v>15</v>
      </c>
      <c r="K305" s="146">
        <v>15</v>
      </c>
    </row>
    <row r="306" spans="1:11" x14ac:dyDescent="0.2">
      <c r="A306" s="124">
        <v>304</v>
      </c>
      <c r="B306" s="18"/>
      <c r="C306" s="18"/>
      <c r="D306" s="42">
        <v>10</v>
      </c>
      <c r="E306" s="42">
        <v>10</v>
      </c>
      <c r="F306" s="42">
        <v>10</v>
      </c>
      <c r="G306" s="42">
        <v>10</v>
      </c>
      <c r="H306" s="42">
        <v>15</v>
      </c>
      <c r="I306" s="42">
        <v>15</v>
      </c>
      <c r="J306" s="42">
        <v>15</v>
      </c>
      <c r="K306" s="146">
        <v>15</v>
      </c>
    </row>
    <row r="307" spans="1:11" x14ac:dyDescent="0.2">
      <c r="A307" s="124">
        <v>305</v>
      </c>
      <c r="B307" s="18"/>
      <c r="C307" s="18"/>
      <c r="D307" s="42">
        <v>10</v>
      </c>
      <c r="E307" s="42">
        <v>10</v>
      </c>
      <c r="F307" s="42">
        <v>10</v>
      </c>
      <c r="G307" s="42">
        <v>10</v>
      </c>
      <c r="H307" s="42">
        <v>15</v>
      </c>
      <c r="I307" s="42">
        <v>15</v>
      </c>
      <c r="J307" s="42">
        <v>15</v>
      </c>
      <c r="K307" s="146">
        <v>15</v>
      </c>
    </row>
    <row r="308" spans="1:11" x14ac:dyDescent="0.2">
      <c r="A308" s="124">
        <v>306</v>
      </c>
      <c r="B308" s="18"/>
      <c r="C308" s="18"/>
      <c r="D308" s="42">
        <v>10</v>
      </c>
      <c r="E308" s="42">
        <v>10</v>
      </c>
      <c r="F308" s="42">
        <v>10</v>
      </c>
      <c r="G308" s="42">
        <v>10</v>
      </c>
      <c r="H308" s="42">
        <v>15</v>
      </c>
      <c r="I308" s="42">
        <v>15</v>
      </c>
      <c r="J308" s="42">
        <v>15</v>
      </c>
      <c r="K308" s="146">
        <v>15</v>
      </c>
    </row>
    <row r="309" spans="1:11" x14ac:dyDescent="0.2">
      <c r="A309" s="124">
        <v>307</v>
      </c>
      <c r="B309" s="18"/>
      <c r="C309" s="18"/>
      <c r="D309" s="42">
        <v>10</v>
      </c>
      <c r="E309" s="42">
        <v>10</v>
      </c>
      <c r="F309" s="42">
        <v>10</v>
      </c>
      <c r="G309" s="42">
        <v>10</v>
      </c>
      <c r="H309" s="42">
        <v>15</v>
      </c>
      <c r="I309" s="42">
        <v>15</v>
      </c>
      <c r="J309" s="42">
        <v>15</v>
      </c>
      <c r="K309" s="146">
        <v>15</v>
      </c>
    </row>
    <row r="310" spans="1:11" x14ac:dyDescent="0.2">
      <c r="A310" s="124">
        <v>308</v>
      </c>
      <c r="B310" s="18"/>
      <c r="C310" s="18"/>
      <c r="D310" s="42">
        <v>10</v>
      </c>
      <c r="E310" s="42">
        <v>10</v>
      </c>
      <c r="F310" s="42">
        <v>10</v>
      </c>
      <c r="G310" s="42">
        <v>10</v>
      </c>
      <c r="H310" s="42">
        <v>15</v>
      </c>
      <c r="I310" s="42">
        <v>15</v>
      </c>
      <c r="J310" s="42">
        <v>15</v>
      </c>
      <c r="K310" s="146">
        <v>15</v>
      </c>
    </row>
    <row r="311" spans="1:11" x14ac:dyDescent="0.2">
      <c r="A311" s="124">
        <v>309</v>
      </c>
      <c r="B311" s="18"/>
      <c r="C311" s="18"/>
      <c r="D311" s="42">
        <v>10</v>
      </c>
      <c r="E311" s="42">
        <v>10</v>
      </c>
      <c r="F311" s="42">
        <v>10</v>
      </c>
      <c r="G311" s="42">
        <v>10</v>
      </c>
      <c r="H311" s="42">
        <v>15</v>
      </c>
      <c r="I311" s="42">
        <v>15</v>
      </c>
      <c r="J311" s="42">
        <v>15</v>
      </c>
      <c r="K311" s="146">
        <v>15</v>
      </c>
    </row>
    <row r="312" spans="1:11" x14ac:dyDescent="0.2">
      <c r="A312" s="124">
        <v>310</v>
      </c>
      <c r="B312" s="18"/>
      <c r="C312" s="18"/>
      <c r="D312" s="42">
        <v>10</v>
      </c>
      <c r="E312" s="42">
        <v>10</v>
      </c>
      <c r="F312" s="42">
        <v>10</v>
      </c>
      <c r="G312" s="42">
        <v>10</v>
      </c>
      <c r="H312" s="42">
        <v>15</v>
      </c>
      <c r="I312" s="42">
        <v>15</v>
      </c>
      <c r="J312" s="42">
        <v>15</v>
      </c>
      <c r="K312" s="146">
        <v>15</v>
      </c>
    </row>
    <row r="313" spans="1:11" x14ac:dyDescent="0.2">
      <c r="A313" s="124">
        <v>311</v>
      </c>
      <c r="B313" s="18"/>
      <c r="C313" s="18"/>
      <c r="D313" s="42">
        <v>10</v>
      </c>
      <c r="E313" s="42">
        <v>10</v>
      </c>
      <c r="F313" s="42">
        <v>10</v>
      </c>
      <c r="G313" s="42">
        <v>10</v>
      </c>
      <c r="H313" s="42">
        <v>15</v>
      </c>
      <c r="I313" s="42">
        <v>15</v>
      </c>
      <c r="J313" s="42">
        <v>15</v>
      </c>
      <c r="K313" s="146">
        <v>15</v>
      </c>
    </row>
    <row r="314" spans="1:11" x14ac:dyDescent="0.2">
      <c r="A314" s="124">
        <v>312</v>
      </c>
      <c r="B314" s="18"/>
      <c r="C314" s="18"/>
      <c r="D314" s="42">
        <v>10</v>
      </c>
      <c r="E314" s="42">
        <v>10</v>
      </c>
      <c r="F314" s="42">
        <v>10</v>
      </c>
      <c r="G314" s="42">
        <v>10</v>
      </c>
      <c r="H314" s="42">
        <v>15</v>
      </c>
      <c r="I314" s="42">
        <v>15</v>
      </c>
      <c r="J314" s="42">
        <v>15</v>
      </c>
      <c r="K314" s="146">
        <v>15</v>
      </c>
    </row>
    <row r="315" spans="1:11" x14ac:dyDescent="0.2">
      <c r="A315" s="124">
        <v>313</v>
      </c>
      <c r="B315" s="18"/>
      <c r="C315" s="18"/>
      <c r="D315" s="42">
        <v>10</v>
      </c>
      <c r="E315" s="42">
        <v>10</v>
      </c>
      <c r="F315" s="42">
        <v>10</v>
      </c>
      <c r="G315" s="42">
        <v>10</v>
      </c>
      <c r="H315" s="42">
        <v>15</v>
      </c>
      <c r="I315" s="42">
        <v>15</v>
      </c>
      <c r="J315" s="42">
        <v>15</v>
      </c>
      <c r="K315" s="146">
        <v>15</v>
      </c>
    </row>
    <row r="316" spans="1:11" x14ac:dyDescent="0.2">
      <c r="A316" s="124">
        <v>314</v>
      </c>
      <c r="B316" s="18"/>
      <c r="C316" s="18"/>
      <c r="D316" s="42">
        <v>10</v>
      </c>
      <c r="E316" s="42">
        <v>10</v>
      </c>
      <c r="F316" s="42">
        <v>10</v>
      </c>
      <c r="G316" s="42">
        <v>10</v>
      </c>
      <c r="H316" s="42">
        <v>10</v>
      </c>
      <c r="I316" s="42">
        <v>15</v>
      </c>
      <c r="J316" s="42">
        <v>15</v>
      </c>
      <c r="K316" s="146">
        <v>15</v>
      </c>
    </row>
    <row r="317" spans="1:11" x14ac:dyDescent="0.2">
      <c r="A317" s="124">
        <v>315</v>
      </c>
      <c r="B317" s="18"/>
      <c r="C317" s="18"/>
      <c r="D317" s="42">
        <v>10</v>
      </c>
      <c r="E317" s="42">
        <v>10</v>
      </c>
      <c r="F317" s="42">
        <v>10</v>
      </c>
      <c r="G317" s="42">
        <v>10</v>
      </c>
      <c r="H317" s="42">
        <v>10</v>
      </c>
      <c r="I317" s="42">
        <v>15</v>
      </c>
      <c r="J317" s="42">
        <v>15</v>
      </c>
      <c r="K317" s="146">
        <v>15</v>
      </c>
    </row>
    <row r="318" spans="1:11" x14ac:dyDescent="0.2">
      <c r="A318" s="124">
        <v>316</v>
      </c>
      <c r="B318" s="18"/>
      <c r="C318" s="18"/>
      <c r="D318" s="42">
        <v>10</v>
      </c>
      <c r="E318" s="42">
        <v>10</v>
      </c>
      <c r="F318" s="42">
        <v>10</v>
      </c>
      <c r="G318" s="42">
        <v>10</v>
      </c>
      <c r="H318" s="42">
        <v>10</v>
      </c>
      <c r="I318" s="42">
        <v>15</v>
      </c>
      <c r="J318" s="42">
        <v>15</v>
      </c>
      <c r="K318" s="146">
        <v>15</v>
      </c>
    </row>
    <row r="319" spans="1:11" x14ac:dyDescent="0.2">
      <c r="A319" s="124">
        <v>317</v>
      </c>
      <c r="B319" s="18"/>
      <c r="C319" s="18"/>
      <c r="D319" s="42">
        <v>10</v>
      </c>
      <c r="E319" s="42">
        <v>10</v>
      </c>
      <c r="F319" s="42">
        <v>10</v>
      </c>
      <c r="G319" s="42">
        <v>10</v>
      </c>
      <c r="H319" s="42">
        <v>10</v>
      </c>
      <c r="I319" s="42">
        <v>15</v>
      </c>
      <c r="J319" s="42">
        <v>15</v>
      </c>
      <c r="K319" s="146">
        <v>15</v>
      </c>
    </row>
    <row r="320" spans="1:11" x14ac:dyDescent="0.2">
      <c r="A320" s="124">
        <v>318</v>
      </c>
      <c r="B320" s="18"/>
      <c r="C320" s="18"/>
      <c r="D320" s="42">
        <v>10</v>
      </c>
      <c r="E320" s="42">
        <v>10</v>
      </c>
      <c r="F320" s="42">
        <v>10</v>
      </c>
      <c r="G320" s="42">
        <v>10</v>
      </c>
      <c r="H320" s="42">
        <v>10</v>
      </c>
      <c r="I320" s="42">
        <v>15</v>
      </c>
      <c r="J320" s="42">
        <v>15</v>
      </c>
      <c r="K320" s="146">
        <v>15</v>
      </c>
    </row>
    <row r="321" spans="1:11" x14ac:dyDescent="0.2">
      <c r="A321" s="124">
        <v>319</v>
      </c>
      <c r="B321" s="18"/>
      <c r="C321" s="18"/>
      <c r="D321" s="42">
        <v>10</v>
      </c>
      <c r="E321" s="42">
        <v>10</v>
      </c>
      <c r="F321" s="42">
        <v>10</v>
      </c>
      <c r="G321" s="42">
        <v>10</v>
      </c>
      <c r="H321" s="42">
        <v>10</v>
      </c>
      <c r="I321" s="42">
        <v>15</v>
      </c>
      <c r="J321" s="42">
        <v>15</v>
      </c>
      <c r="K321" s="146">
        <v>15</v>
      </c>
    </row>
    <row r="322" spans="1:11" x14ac:dyDescent="0.2">
      <c r="A322" s="124">
        <v>320</v>
      </c>
      <c r="B322" s="18"/>
      <c r="C322" s="18"/>
      <c r="D322" s="42">
        <v>10</v>
      </c>
      <c r="E322" s="42">
        <v>10</v>
      </c>
      <c r="F322" s="42">
        <v>10</v>
      </c>
      <c r="G322" s="42">
        <v>10</v>
      </c>
      <c r="H322" s="42">
        <v>10</v>
      </c>
      <c r="I322" s="42">
        <v>15</v>
      </c>
      <c r="J322" s="42">
        <v>15</v>
      </c>
      <c r="K322" s="146">
        <v>15</v>
      </c>
    </row>
    <row r="323" spans="1:11" x14ac:dyDescent="0.2">
      <c r="A323" s="124">
        <v>321</v>
      </c>
      <c r="B323" s="18"/>
      <c r="C323" s="18"/>
      <c r="D323" s="42">
        <v>10</v>
      </c>
      <c r="E323" s="42">
        <v>10</v>
      </c>
      <c r="F323" s="42">
        <v>10</v>
      </c>
      <c r="G323" s="42">
        <v>10</v>
      </c>
      <c r="H323" s="42">
        <v>10</v>
      </c>
      <c r="I323" s="42">
        <v>15</v>
      </c>
      <c r="J323" s="42">
        <v>15</v>
      </c>
      <c r="K323" s="146">
        <v>15</v>
      </c>
    </row>
    <row r="324" spans="1:11" x14ac:dyDescent="0.2">
      <c r="A324" s="124">
        <v>322</v>
      </c>
      <c r="B324" s="18"/>
      <c r="C324" s="18"/>
      <c r="D324" s="42">
        <v>10</v>
      </c>
      <c r="E324" s="42">
        <v>10</v>
      </c>
      <c r="F324" s="42">
        <v>10</v>
      </c>
      <c r="G324" s="42">
        <v>10</v>
      </c>
      <c r="H324" s="42">
        <v>10</v>
      </c>
      <c r="I324" s="42">
        <v>15</v>
      </c>
      <c r="J324" s="42">
        <v>15</v>
      </c>
      <c r="K324" s="146">
        <v>15</v>
      </c>
    </row>
    <row r="325" spans="1:11" x14ac:dyDescent="0.2">
      <c r="A325" s="124">
        <v>323</v>
      </c>
      <c r="B325" s="18"/>
      <c r="C325" s="18"/>
      <c r="D325" s="18"/>
      <c r="E325" s="42">
        <v>10</v>
      </c>
      <c r="F325" s="42">
        <v>10</v>
      </c>
      <c r="G325" s="42">
        <v>10</v>
      </c>
      <c r="H325" s="42">
        <v>10</v>
      </c>
      <c r="I325" s="42">
        <v>15</v>
      </c>
      <c r="J325" s="42">
        <v>15</v>
      </c>
      <c r="K325" s="146">
        <v>15</v>
      </c>
    </row>
    <row r="326" spans="1:11" x14ac:dyDescent="0.2">
      <c r="A326" s="124">
        <v>324</v>
      </c>
      <c r="B326" s="18"/>
      <c r="C326" s="18"/>
      <c r="D326" s="18"/>
      <c r="E326" s="42">
        <v>10</v>
      </c>
      <c r="F326" s="42">
        <v>10</v>
      </c>
      <c r="G326" s="42">
        <v>10</v>
      </c>
      <c r="H326" s="42">
        <v>10</v>
      </c>
      <c r="I326" s="42">
        <v>15</v>
      </c>
      <c r="J326" s="42">
        <v>15</v>
      </c>
      <c r="K326" s="146">
        <v>15</v>
      </c>
    </row>
    <row r="327" spans="1:11" x14ac:dyDescent="0.2">
      <c r="A327" s="124">
        <v>325</v>
      </c>
      <c r="B327" s="18"/>
      <c r="C327" s="18"/>
      <c r="D327" s="18"/>
      <c r="E327" s="42">
        <v>10</v>
      </c>
      <c r="F327" s="42">
        <v>10</v>
      </c>
      <c r="G327" s="42">
        <v>10</v>
      </c>
      <c r="H327" s="42">
        <v>10</v>
      </c>
      <c r="I327" s="42">
        <v>15</v>
      </c>
      <c r="J327" s="42">
        <v>15</v>
      </c>
      <c r="K327" s="146">
        <v>15</v>
      </c>
    </row>
    <row r="328" spans="1:11" x14ac:dyDescent="0.2">
      <c r="A328" s="124">
        <v>326</v>
      </c>
      <c r="B328" s="18"/>
      <c r="C328" s="18"/>
      <c r="D328" s="18"/>
      <c r="E328" s="42">
        <v>10</v>
      </c>
      <c r="F328" s="42">
        <v>10</v>
      </c>
      <c r="G328" s="42">
        <v>10</v>
      </c>
      <c r="H328" s="42">
        <v>10</v>
      </c>
      <c r="I328" s="42">
        <v>15</v>
      </c>
      <c r="J328" s="42">
        <v>15</v>
      </c>
      <c r="K328" s="146">
        <v>15</v>
      </c>
    </row>
    <row r="329" spans="1:11" x14ac:dyDescent="0.2">
      <c r="A329" s="124">
        <v>327</v>
      </c>
      <c r="B329" s="18"/>
      <c r="C329" s="18"/>
      <c r="D329" s="18"/>
      <c r="E329" s="42">
        <v>10</v>
      </c>
      <c r="F329" s="42">
        <v>10</v>
      </c>
      <c r="G329" s="42">
        <v>10</v>
      </c>
      <c r="H329" s="42">
        <v>10</v>
      </c>
      <c r="I329" s="42">
        <v>10</v>
      </c>
      <c r="J329" s="42">
        <v>15</v>
      </c>
      <c r="K329" s="146">
        <v>15</v>
      </c>
    </row>
    <row r="330" spans="1:11" x14ac:dyDescent="0.2">
      <c r="A330" s="124">
        <v>328</v>
      </c>
      <c r="B330" s="18"/>
      <c r="C330" s="18"/>
      <c r="D330" s="18"/>
      <c r="E330" s="42">
        <v>10</v>
      </c>
      <c r="F330" s="42">
        <v>10</v>
      </c>
      <c r="G330" s="42">
        <v>10</v>
      </c>
      <c r="H330" s="42">
        <v>10</v>
      </c>
      <c r="I330" s="42">
        <v>10</v>
      </c>
      <c r="J330" s="42">
        <v>15</v>
      </c>
      <c r="K330" s="146">
        <v>15</v>
      </c>
    </row>
    <row r="331" spans="1:11" x14ac:dyDescent="0.2">
      <c r="A331" s="124">
        <v>329</v>
      </c>
      <c r="B331" s="18"/>
      <c r="C331" s="18"/>
      <c r="D331" s="18"/>
      <c r="E331" s="42">
        <v>10</v>
      </c>
      <c r="F331" s="42">
        <v>10</v>
      </c>
      <c r="G331" s="42">
        <v>10</v>
      </c>
      <c r="H331" s="42">
        <v>10</v>
      </c>
      <c r="I331" s="42">
        <v>10</v>
      </c>
      <c r="J331" s="42">
        <v>15</v>
      </c>
      <c r="K331" s="146">
        <v>15</v>
      </c>
    </row>
    <row r="332" spans="1:11" x14ac:dyDescent="0.2">
      <c r="A332" s="124">
        <v>330</v>
      </c>
      <c r="B332" s="18"/>
      <c r="C332" s="18"/>
      <c r="D332" s="18"/>
      <c r="E332" s="42">
        <v>10</v>
      </c>
      <c r="F332" s="42">
        <v>10</v>
      </c>
      <c r="G332" s="42">
        <v>10</v>
      </c>
      <c r="H332" s="42">
        <v>10</v>
      </c>
      <c r="I332" s="42">
        <v>10</v>
      </c>
      <c r="J332" s="42">
        <v>15</v>
      </c>
      <c r="K332" s="146">
        <v>15</v>
      </c>
    </row>
    <row r="333" spans="1:11" x14ac:dyDescent="0.2">
      <c r="A333" s="124">
        <v>331</v>
      </c>
      <c r="B333" s="18"/>
      <c r="C333" s="18"/>
      <c r="D333" s="18"/>
      <c r="E333" s="42">
        <v>10</v>
      </c>
      <c r="F333" s="42">
        <v>10</v>
      </c>
      <c r="G333" s="42">
        <v>10</v>
      </c>
      <c r="H333" s="42">
        <v>10</v>
      </c>
      <c r="I333" s="42">
        <v>10</v>
      </c>
      <c r="J333" s="42">
        <v>15</v>
      </c>
      <c r="K333" s="146">
        <v>15</v>
      </c>
    </row>
    <row r="334" spans="1:11" x14ac:dyDescent="0.2">
      <c r="A334" s="124">
        <v>332</v>
      </c>
      <c r="B334" s="18"/>
      <c r="C334" s="18"/>
      <c r="D334" s="18"/>
      <c r="E334" s="42">
        <v>10</v>
      </c>
      <c r="F334" s="42">
        <v>10</v>
      </c>
      <c r="G334" s="42">
        <v>10</v>
      </c>
      <c r="H334" s="42">
        <v>10</v>
      </c>
      <c r="I334" s="42">
        <v>10</v>
      </c>
      <c r="J334" s="42">
        <v>15</v>
      </c>
      <c r="K334" s="146">
        <v>15</v>
      </c>
    </row>
    <row r="335" spans="1:11" x14ac:dyDescent="0.2">
      <c r="A335" s="124">
        <v>333</v>
      </c>
      <c r="B335" s="18"/>
      <c r="C335" s="18"/>
      <c r="D335" s="18"/>
      <c r="E335" s="42">
        <v>10</v>
      </c>
      <c r="F335" s="42">
        <v>10</v>
      </c>
      <c r="G335" s="42">
        <v>10</v>
      </c>
      <c r="H335" s="42">
        <v>10</v>
      </c>
      <c r="I335" s="42">
        <v>10</v>
      </c>
      <c r="J335" s="42">
        <v>15</v>
      </c>
      <c r="K335" s="146">
        <v>15</v>
      </c>
    </row>
    <row r="336" spans="1:11" x14ac:dyDescent="0.2">
      <c r="A336" s="124">
        <v>334</v>
      </c>
      <c r="B336" s="18"/>
      <c r="C336" s="18"/>
      <c r="D336" s="18"/>
      <c r="E336" s="42">
        <v>10</v>
      </c>
      <c r="F336" s="42">
        <v>10</v>
      </c>
      <c r="G336" s="42">
        <v>10</v>
      </c>
      <c r="H336" s="42">
        <v>10</v>
      </c>
      <c r="I336" s="42">
        <v>10</v>
      </c>
      <c r="J336" s="42">
        <v>15</v>
      </c>
      <c r="K336" s="146">
        <v>15</v>
      </c>
    </row>
    <row r="337" spans="1:11" x14ac:dyDescent="0.2">
      <c r="A337" s="124">
        <v>335</v>
      </c>
      <c r="B337" s="18"/>
      <c r="C337" s="18"/>
      <c r="D337" s="18"/>
      <c r="E337" s="42">
        <v>10</v>
      </c>
      <c r="F337" s="42">
        <v>10</v>
      </c>
      <c r="G337" s="42">
        <v>10</v>
      </c>
      <c r="H337" s="42">
        <v>10</v>
      </c>
      <c r="I337" s="42">
        <v>10</v>
      </c>
      <c r="J337" s="42">
        <v>15</v>
      </c>
      <c r="K337" s="146">
        <v>15</v>
      </c>
    </row>
    <row r="338" spans="1:11" x14ac:dyDescent="0.2">
      <c r="A338" s="124">
        <v>336</v>
      </c>
      <c r="B338" s="18"/>
      <c r="C338" s="18"/>
      <c r="D338" s="18"/>
      <c r="E338" s="42">
        <v>10</v>
      </c>
      <c r="F338" s="42">
        <v>10</v>
      </c>
      <c r="G338" s="42">
        <v>10</v>
      </c>
      <c r="H338" s="42">
        <v>10</v>
      </c>
      <c r="I338" s="42">
        <v>10</v>
      </c>
      <c r="J338" s="42">
        <v>15</v>
      </c>
      <c r="K338" s="146">
        <v>15</v>
      </c>
    </row>
    <row r="339" spans="1:11" x14ac:dyDescent="0.2">
      <c r="A339" s="124">
        <v>337</v>
      </c>
      <c r="B339" s="18"/>
      <c r="C339" s="18"/>
      <c r="D339" s="18"/>
      <c r="E339" s="42">
        <v>10</v>
      </c>
      <c r="F339" s="42">
        <v>10</v>
      </c>
      <c r="G339" s="42">
        <v>10</v>
      </c>
      <c r="H339" s="42">
        <v>10</v>
      </c>
      <c r="I339" s="42">
        <v>10</v>
      </c>
      <c r="J339" s="42">
        <v>15</v>
      </c>
      <c r="K339" s="146">
        <v>15</v>
      </c>
    </row>
    <row r="340" spans="1:11" x14ac:dyDescent="0.2">
      <c r="A340" s="124">
        <v>338</v>
      </c>
      <c r="B340" s="18"/>
      <c r="C340" s="18"/>
      <c r="D340" s="18"/>
      <c r="E340" s="42">
        <v>10</v>
      </c>
      <c r="F340" s="42">
        <v>10</v>
      </c>
      <c r="G340" s="42">
        <v>10</v>
      </c>
      <c r="H340" s="42">
        <v>10</v>
      </c>
      <c r="I340" s="42">
        <v>10</v>
      </c>
      <c r="J340" s="42">
        <v>10</v>
      </c>
      <c r="K340" s="146">
        <v>15</v>
      </c>
    </row>
    <row r="341" spans="1:11" x14ac:dyDescent="0.2">
      <c r="A341" s="124">
        <v>339</v>
      </c>
      <c r="B341" s="18"/>
      <c r="C341" s="18"/>
      <c r="D341" s="18"/>
      <c r="E341" s="42">
        <v>10</v>
      </c>
      <c r="F341" s="42">
        <v>10</v>
      </c>
      <c r="G341" s="42">
        <v>10</v>
      </c>
      <c r="H341" s="42">
        <v>10</v>
      </c>
      <c r="I341" s="42">
        <v>10</v>
      </c>
      <c r="J341" s="42">
        <v>10</v>
      </c>
      <c r="K341" s="146">
        <v>15</v>
      </c>
    </row>
    <row r="342" spans="1:11" x14ac:dyDescent="0.2">
      <c r="A342" s="124">
        <v>340</v>
      </c>
      <c r="B342" s="18"/>
      <c r="C342" s="18"/>
      <c r="D342" s="18"/>
      <c r="E342" s="42">
        <v>10</v>
      </c>
      <c r="F342" s="42">
        <v>10</v>
      </c>
      <c r="G342" s="42">
        <v>10</v>
      </c>
      <c r="H342" s="42">
        <v>10</v>
      </c>
      <c r="I342" s="42">
        <v>10</v>
      </c>
      <c r="J342" s="42">
        <v>10</v>
      </c>
      <c r="K342" s="146">
        <v>15</v>
      </c>
    </row>
    <row r="343" spans="1:11" x14ac:dyDescent="0.2">
      <c r="A343" s="124">
        <v>341</v>
      </c>
      <c r="B343" s="18"/>
      <c r="C343" s="18"/>
      <c r="D343" s="18"/>
      <c r="E343" s="42">
        <v>10</v>
      </c>
      <c r="F343" s="42">
        <v>10</v>
      </c>
      <c r="G343" s="42">
        <v>10</v>
      </c>
      <c r="H343" s="42">
        <v>10</v>
      </c>
      <c r="I343" s="42">
        <v>10</v>
      </c>
      <c r="J343" s="42">
        <v>10</v>
      </c>
      <c r="K343" s="146">
        <v>15</v>
      </c>
    </row>
    <row r="344" spans="1:11" x14ac:dyDescent="0.2">
      <c r="A344" s="124">
        <v>342</v>
      </c>
      <c r="B344" s="18"/>
      <c r="C344" s="18"/>
      <c r="D344" s="18"/>
      <c r="E344" s="18"/>
      <c r="F344" s="42">
        <v>10</v>
      </c>
      <c r="G344" s="42">
        <v>10</v>
      </c>
      <c r="H344" s="42">
        <v>10</v>
      </c>
      <c r="I344" s="42">
        <v>10</v>
      </c>
      <c r="J344" s="42">
        <v>10</v>
      </c>
      <c r="K344" s="146">
        <v>15</v>
      </c>
    </row>
    <row r="345" spans="1:11" x14ac:dyDescent="0.2">
      <c r="A345" s="124">
        <v>343</v>
      </c>
      <c r="B345" s="18"/>
      <c r="C345" s="18"/>
      <c r="D345" s="18"/>
      <c r="E345" s="18"/>
      <c r="F345" s="42">
        <v>10</v>
      </c>
      <c r="G345" s="42">
        <v>10</v>
      </c>
      <c r="H345" s="42">
        <v>10</v>
      </c>
      <c r="I345" s="42">
        <v>10</v>
      </c>
      <c r="J345" s="42">
        <v>10</v>
      </c>
      <c r="K345" s="146">
        <v>15</v>
      </c>
    </row>
    <row r="346" spans="1:11" x14ac:dyDescent="0.2">
      <c r="A346" s="124">
        <v>344</v>
      </c>
      <c r="B346" s="18"/>
      <c r="C346" s="18"/>
      <c r="D346" s="18"/>
      <c r="E346" s="18"/>
      <c r="F346" s="42">
        <v>10</v>
      </c>
      <c r="G346" s="42">
        <v>10</v>
      </c>
      <c r="H346" s="42">
        <v>10</v>
      </c>
      <c r="I346" s="42">
        <v>10</v>
      </c>
      <c r="J346" s="42">
        <v>10</v>
      </c>
      <c r="K346" s="146">
        <v>15</v>
      </c>
    </row>
    <row r="347" spans="1:11" x14ac:dyDescent="0.2">
      <c r="A347" s="124">
        <v>345</v>
      </c>
      <c r="B347" s="18"/>
      <c r="C347" s="18"/>
      <c r="D347" s="18"/>
      <c r="E347" s="18"/>
      <c r="F347" s="42">
        <v>10</v>
      </c>
      <c r="G347" s="42">
        <v>10</v>
      </c>
      <c r="H347" s="42">
        <v>10</v>
      </c>
      <c r="I347" s="42">
        <v>10</v>
      </c>
      <c r="J347" s="42">
        <v>10</v>
      </c>
      <c r="K347" s="146">
        <v>15</v>
      </c>
    </row>
    <row r="348" spans="1:11" x14ac:dyDescent="0.2">
      <c r="A348" s="124">
        <v>346</v>
      </c>
      <c r="B348" s="18"/>
      <c r="C348" s="18"/>
      <c r="D348" s="18"/>
      <c r="E348" s="18"/>
      <c r="F348" s="42">
        <v>10</v>
      </c>
      <c r="G348" s="42">
        <v>10</v>
      </c>
      <c r="H348" s="42">
        <v>10</v>
      </c>
      <c r="I348" s="42">
        <v>10</v>
      </c>
      <c r="J348" s="42">
        <v>10</v>
      </c>
      <c r="K348" s="146">
        <v>15</v>
      </c>
    </row>
    <row r="349" spans="1:11" x14ac:dyDescent="0.2">
      <c r="A349" s="124">
        <v>347</v>
      </c>
      <c r="B349" s="18"/>
      <c r="C349" s="18"/>
      <c r="D349" s="18"/>
      <c r="E349" s="18"/>
      <c r="F349" s="42">
        <v>10</v>
      </c>
      <c r="G349" s="42">
        <v>10</v>
      </c>
      <c r="H349" s="42">
        <v>10</v>
      </c>
      <c r="I349" s="42">
        <v>10</v>
      </c>
      <c r="J349" s="42">
        <v>10</v>
      </c>
      <c r="K349" s="146">
        <v>15</v>
      </c>
    </row>
    <row r="350" spans="1:11" x14ac:dyDescent="0.2">
      <c r="A350" s="124">
        <v>348</v>
      </c>
      <c r="B350" s="18"/>
      <c r="C350" s="18"/>
      <c r="D350" s="18"/>
      <c r="E350" s="18"/>
      <c r="F350" s="42">
        <v>10</v>
      </c>
      <c r="G350" s="42">
        <v>10</v>
      </c>
      <c r="H350" s="42">
        <v>10</v>
      </c>
      <c r="I350" s="42">
        <v>10</v>
      </c>
      <c r="J350" s="42">
        <v>10</v>
      </c>
      <c r="K350" s="146">
        <v>15</v>
      </c>
    </row>
    <row r="351" spans="1:11" x14ac:dyDescent="0.2">
      <c r="A351" s="124">
        <v>349</v>
      </c>
      <c r="B351" s="18"/>
      <c r="C351" s="18"/>
      <c r="D351" s="18"/>
      <c r="E351" s="18"/>
      <c r="F351" s="42">
        <v>10</v>
      </c>
      <c r="G351" s="42">
        <v>10</v>
      </c>
      <c r="H351" s="42">
        <v>10</v>
      </c>
      <c r="I351" s="42">
        <v>10</v>
      </c>
      <c r="J351" s="42">
        <v>10</v>
      </c>
      <c r="K351" s="146">
        <v>10</v>
      </c>
    </row>
    <row r="352" spans="1:11" x14ac:dyDescent="0.2">
      <c r="A352" s="124">
        <v>350</v>
      </c>
      <c r="B352" s="18"/>
      <c r="C352" s="18"/>
      <c r="D352" s="18"/>
      <c r="E352" s="18"/>
      <c r="F352" s="42">
        <v>10</v>
      </c>
      <c r="G352" s="42">
        <v>10</v>
      </c>
      <c r="H352" s="42">
        <v>10</v>
      </c>
      <c r="I352" s="42">
        <v>10</v>
      </c>
      <c r="J352" s="42">
        <v>10</v>
      </c>
      <c r="K352" s="146">
        <v>10</v>
      </c>
    </row>
    <row r="353" spans="1:11" x14ac:dyDescent="0.2">
      <c r="A353" s="124">
        <v>351</v>
      </c>
      <c r="B353" s="18"/>
      <c r="C353" s="18"/>
      <c r="D353" s="18"/>
      <c r="E353" s="18"/>
      <c r="F353" s="42">
        <v>10</v>
      </c>
      <c r="G353" s="42">
        <v>10</v>
      </c>
      <c r="H353" s="42">
        <v>10</v>
      </c>
      <c r="I353" s="42">
        <v>10</v>
      </c>
      <c r="J353" s="42">
        <v>10</v>
      </c>
      <c r="K353" s="146">
        <v>10</v>
      </c>
    </row>
    <row r="354" spans="1:11" x14ac:dyDescent="0.2">
      <c r="A354" s="124">
        <v>352</v>
      </c>
      <c r="B354" s="18"/>
      <c r="C354" s="18"/>
      <c r="D354" s="18"/>
      <c r="E354" s="18"/>
      <c r="F354" s="42">
        <v>10</v>
      </c>
      <c r="G354" s="42">
        <v>10</v>
      </c>
      <c r="H354" s="42">
        <v>10</v>
      </c>
      <c r="I354" s="42">
        <v>10</v>
      </c>
      <c r="J354" s="42">
        <v>10</v>
      </c>
      <c r="K354" s="146">
        <v>10</v>
      </c>
    </row>
    <row r="355" spans="1:11" x14ac:dyDescent="0.2">
      <c r="A355" s="124">
        <v>353</v>
      </c>
      <c r="B355" s="18"/>
      <c r="C355" s="18"/>
      <c r="D355" s="18"/>
      <c r="E355" s="18"/>
      <c r="F355" s="42">
        <v>10</v>
      </c>
      <c r="G355" s="42">
        <v>10</v>
      </c>
      <c r="H355" s="42">
        <v>10</v>
      </c>
      <c r="I355" s="42">
        <v>10</v>
      </c>
      <c r="J355" s="42">
        <v>10</v>
      </c>
      <c r="K355" s="146">
        <v>10</v>
      </c>
    </row>
    <row r="356" spans="1:11" x14ac:dyDescent="0.2">
      <c r="A356" s="124">
        <v>354</v>
      </c>
      <c r="B356" s="18"/>
      <c r="C356" s="18"/>
      <c r="D356" s="18"/>
      <c r="E356" s="18"/>
      <c r="F356" s="42">
        <v>10</v>
      </c>
      <c r="G356" s="42">
        <v>10</v>
      </c>
      <c r="H356" s="42">
        <v>10</v>
      </c>
      <c r="I356" s="42">
        <v>10</v>
      </c>
      <c r="J356" s="42">
        <v>10</v>
      </c>
      <c r="K356" s="146">
        <v>10</v>
      </c>
    </row>
    <row r="357" spans="1:11" x14ac:dyDescent="0.2">
      <c r="A357" s="124">
        <v>355</v>
      </c>
      <c r="B357" s="18"/>
      <c r="C357" s="18"/>
      <c r="D357" s="18"/>
      <c r="E357" s="18"/>
      <c r="F357" s="42">
        <v>10</v>
      </c>
      <c r="G357" s="42">
        <v>10</v>
      </c>
      <c r="H357" s="42">
        <v>10</v>
      </c>
      <c r="I357" s="42">
        <v>10</v>
      </c>
      <c r="J357" s="42">
        <v>10</v>
      </c>
      <c r="K357" s="146">
        <v>10</v>
      </c>
    </row>
    <row r="358" spans="1:11" x14ac:dyDescent="0.2">
      <c r="A358" s="124">
        <v>356</v>
      </c>
      <c r="B358" s="18"/>
      <c r="C358" s="18"/>
      <c r="D358" s="18"/>
      <c r="E358" s="18"/>
      <c r="F358" s="42">
        <v>10</v>
      </c>
      <c r="G358" s="42">
        <v>10</v>
      </c>
      <c r="H358" s="42">
        <v>10</v>
      </c>
      <c r="I358" s="42">
        <v>10</v>
      </c>
      <c r="J358" s="42">
        <v>10</v>
      </c>
      <c r="K358" s="146">
        <v>10</v>
      </c>
    </row>
    <row r="359" spans="1:11" x14ac:dyDescent="0.2">
      <c r="A359" s="124">
        <v>357</v>
      </c>
      <c r="B359" s="18"/>
      <c r="C359" s="18"/>
      <c r="D359" s="18"/>
      <c r="E359" s="18"/>
      <c r="F359" s="42">
        <v>10</v>
      </c>
      <c r="G359" s="42">
        <v>10</v>
      </c>
      <c r="H359" s="42">
        <v>10</v>
      </c>
      <c r="I359" s="42">
        <v>10</v>
      </c>
      <c r="J359" s="42">
        <v>10</v>
      </c>
      <c r="K359" s="146">
        <v>10</v>
      </c>
    </row>
    <row r="360" spans="1:11" x14ac:dyDescent="0.2">
      <c r="A360" s="124">
        <v>358</v>
      </c>
      <c r="B360" s="18"/>
      <c r="C360" s="18"/>
      <c r="D360" s="18"/>
      <c r="E360" s="18"/>
      <c r="F360" s="42">
        <v>10</v>
      </c>
      <c r="G360" s="42">
        <v>10</v>
      </c>
      <c r="H360" s="42">
        <v>10</v>
      </c>
      <c r="I360" s="42">
        <v>10</v>
      </c>
      <c r="J360" s="42">
        <v>10</v>
      </c>
      <c r="K360" s="146">
        <v>10</v>
      </c>
    </row>
    <row r="361" spans="1:11" x14ac:dyDescent="0.2">
      <c r="A361" s="124">
        <v>359</v>
      </c>
      <c r="B361" s="18"/>
      <c r="C361" s="18"/>
      <c r="D361" s="18"/>
      <c r="E361" s="18"/>
      <c r="F361" s="18"/>
      <c r="G361" s="42">
        <v>10</v>
      </c>
      <c r="H361" s="42">
        <v>10</v>
      </c>
      <c r="I361" s="42">
        <v>10</v>
      </c>
      <c r="J361" s="42">
        <v>10</v>
      </c>
      <c r="K361" s="146">
        <v>10</v>
      </c>
    </row>
    <row r="362" spans="1:11" x14ac:dyDescent="0.2">
      <c r="A362" s="124">
        <v>360</v>
      </c>
      <c r="B362" s="18"/>
      <c r="C362" s="18"/>
      <c r="D362" s="18"/>
      <c r="E362" s="18"/>
      <c r="F362" s="18"/>
      <c r="G362" s="42">
        <v>10</v>
      </c>
      <c r="H362" s="42">
        <v>10</v>
      </c>
      <c r="I362" s="42">
        <v>10</v>
      </c>
      <c r="J362" s="42">
        <v>10</v>
      </c>
      <c r="K362" s="146">
        <v>10</v>
      </c>
    </row>
    <row r="363" spans="1:11" x14ac:dyDescent="0.2">
      <c r="A363" s="124">
        <v>361</v>
      </c>
      <c r="B363" s="18"/>
      <c r="C363" s="18"/>
      <c r="D363" s="18"/>
      <c r="E363" s="18"/>
      <c r="F363" s="18"/>
      <c r="G363" s="42">
        <v>10</v>
      </c>
      <c r="H363" s="42">
        <v>10</v>
      </c>
      <c r="I363" s="42">
        <v>10</v>
      </c>
      <c r="J363" s="42">
        <v>10</v>
      </c>
      <c r="K363" s="146">
        <v>10</v>
      </c>
    </row>
    <row r="364" spans="1:11" x14ac:dyDescent="0.2">
      <c r="A364" s="124">
        <v>362</v>
      </c>
      <c r="B364" s="18"/>
      <c r="C364" s="18"/>
      <c r="D364" s="18"/>
      <c r="E364" s="18"/>
      <c r="F364" s="18"/>
      <c r="G364" s="42">
        <v>10</v>
      </c>
      <c r="H364" s="42">
        <v>10</v>
      </c>
      <c r="I364" s="42">
        <v>10</v>
      </c>
      <c r="J364" s="42">
        <v>10</v>
      </c>
      <c r="K364" s="146">
        <v>10</v>
      </c>
    </row>
    <row r="365" spans="1:11" x14ac:dyDescent="0.2">
      <c r="A365" s="124">
        <v>363</v>
      </c>
      <c r="B365" s="18"/>
      <c r="C365" s="18"/>
      <c r="D365" s="18"/>
      <c r="E365" s="18"/>
      <c r="F365" s="18"/>
      <c r="G365" s="42">
        <v>10</v>
      </c>
      <c r="H365" s="42">
        <v>10</v>
      </c>
      <c r="I365" s="42">
        <v>10</v>
      </c>
      <c r="J365" s="42">
        <v>10</v>
      </c>
      <c r="K365" s="146">
        <v>10</v>
      </c>
    </row>
    <row r="366" spans="1:11" x14ac:dyDescent="0.2">
      <c r="A366" s="124">
        <v>364</v>
      </c>
      <c r="B366" s="18"/>
      <c r="C366" s="18"/>
      <c r="D366" s="18"/>
      <c r="E366" s="18"/>
      <c r="F366" s="18"/>
      <c r="G366" s="42">
        <v>10</v>
      </c>
      <c r="H366" s="42">
        <v>10</v>
      </c>
      <c r="I366" s="42">
        <v>10</v>
      </c>
      <c r="J366" s="42">
        <v>10</v>
      </c>
      <c r="K366" s="146">
        <v>10</v>
      </c>
    </row>
    <row r="367" spans="1:11" x14ac:dyDescent="0.2">
      <c r="A367" s="124">
        <v>365</v>
      </c>
      <c r="B367" s="18"/>
      <c r="C367" s="18"/>
      <c r="D367" s="18"/>
      <c r="E367" s="18"/>
      <c r="F367" s="18"/>
      <c r="G367" s="42">
        <v>10</v>
      </c>
      <c r="H367" s="42">
        <v>10</v>
      </c>
      <c r="I367" s="42">
        <v>10</v>
      </c>
      <c r="J367" s="42">
        <v>10</v>
      </c>
      <c r="K367" s="146">
        <v>10</v>
      </c>
    </row>
    <row r="368" spans="1:11" x14ac:dyDescent="0.2">
      <c r="A368" s="124">
        <v>366</v>
      </c>
      <c r="B368" s="18"/>
      <c r="C368" s="18"/>
      <c r="D368" s="18"/>
      <c r="E368" s="18"/>
      <c r="F368" s="18"/>
      <c r="G368" s="42">
        <v>10</v>
      </c>
      <c r="H368" s="42">
        <v>10</v>
      </c>
      <c r="I368" s="42">
        <v>10</v>
      </c>
      <c r="J368" s="42">
        <v>10</v>
      </c>
      <c r="K368" s="146">
        <v>10</v>
      </c>
    </row>
    <row r="369" spans="1:11" x14ac:dyDescent="0.2">
      <c r="A369" s="124">
        <v>367</v>
      </c>
      <c r="B369" s="18"/>
      <c r="C369" s="18"/>
      <c r="D369" s="18"/>
      <c r="E369" s="18"/>
      <c r="F369" s="18"/>
      <c r="G369" s="42">
        <v>10</v>
      </c>
      <c r="H369" s="42">
        <v>10</v>
      </c>
      <c r="I369" s="42">
        <v>10</v>
      </c>
      <c r="J369" s="42">
        <v>10</v>
      </c>
      <c r="K369" s="146">
        <v>10</v>
      </c>
    </row>
    <row r="370" spans="1:11" x14ac:dyDescent="0.2">
      <c r="A370" s="124">
        <v>368</v>
      </c>
      <c r="B370" s="18"/>
      <c r="C370" s="18"/>
      <c r="D370" s="18"/>
      <c r="E370" s="18"/>
      <c r="F370" s="18"/>
      <c r="G370" s="42">
        <v>10</v>
      </c>
      <c r="H370" s="42">
        <v>10</v>
      </c>
      <c r="I370" s="42">
        <v>10</v>
      </c>
      <c r="J370" s="42">
        <v>10</v>
      </c>
      <c r="K370" s="146">
        <v>10</v>
      </c>
    </row>
    <row r="371" spans="1:11" x14ac:dyDescent="0.2">
      <c r="A371" s="124">
        <v>369</v>
      </c>
      <c r="B371" s="18"/>
      <c r="C371" s="18"/>
      <c r="D371" s="18"/>
      <c r="E371" s="18"/>
      <c r="F371" s="18"/>
      <c r="G371" s="42">
        <v>10</v>
      </c>
      <c r="H371" s="42">
        <v>10</v>
      </c>
      <c r="I371" s="42">
        <v>10</v>
      </c>
      <c r="J371" s="42">
        <v>10</v>
      </c>
      <c r="K371" s="146">
        <v>10</v>
      </c>
    </row>
    <row r="372" spans="1:11" x14ac:dyDescent="0.2">
      <c r="A372" s="124">
        <v>370</v>
      </c>
      <c r="B372" s="18"/>
      <c r="C372" s="18"/>
      <c r="D372" s="18"/>
      <c r="E372" s="18"/>
      <c r="F372" s="18"/>
      <c r="G372" s="42">
        <v>10</v>
      </c>
      <c r="H372" s="42">
        <v>10</v>
      </c>
      <c r="I372" s="42">
        <v>10</v>
      </c>
      <c r="J372" s="42">
        <v>10</v>
      </c>
      <c r="K372" s="146">
        <v>10</v>
      </c>
    </row>
    <row r="373" spans="1:11" x14ac:dyDescent="0.2">
      <c r="A373" s="124">
        <v>371</v>
      </c>
      <c r="B373" s="18"/>
      <c r="C373" s="18"/>
      <c r="D373" s="18"/>
      <c r="E373" s="18"/>
      <c r="F373" s="18"/>
      <c r="G373" s="42">
        <v>10</v>
      </c>
      <c r="H373" s="42">
        <v>10</v>
      </c>
      <c r="I373" s="42">
        <v>10</v>
      </c>
      <c r="J373" s="42">
        <v>10</v>
      </c>
      <c r="K373" s="146">
        <v>10</v>
      </c>
    </row>
    <row r="374" spans="1:11" x14ac:dyDescent="0.2">
      <c r="A374" s="124">
        <v>372</v>
      </c>
      <c r="B374" s="18"/>
      <c r="C374" s="18"/>
      <c r="D374" s="18"/>
      <c r="E374" s="18"/>
      <c r="F374" s="18"/>
      <c r="G374" s="42">
        <v>10</v>
      </c>
      <c r="H374" s="42">
        <v>10</v>
      </c>
      <c r="I374" s="42">
        <v>10</v>
      </c>
      <c r="J374" s="42">
        <v>10</v>
      </c>
      <c r="K374" s="146">
        <v>10</v>
      </c>
    </row>
    <row r="375" spans="1:11" x14ac:dyDescent="0.2">
      <c r="A375" s="124">
        <v>373</v>
      </c>
      <c r="B375" s="18"/>
      <c r="C375" s="18"/>
      <c r="D375" s="18"/>
      <c r="E375" s="18"/>
      <c r="F375" s="18"/>
      <c r="G375" s="42">
        <v>10</v>
      </c>
      <c r="H375" s="42">
        <v>10</v>
      </c>
      <c r="I375" s="42">
        <v>10</v>
      </c>
      <c r="J375" s="42">
        <v>10</v>
      </c>
      <c r="K375" s="146">
        <v>10</v>
      </c>
    </row>
    <row r="376" spans="1:11" x14ac:dyDescent="0.2">
      <c r="A376" s="124">
        <v>374</v>
      </c>
      <c r="B376" s="18"/>
      <c r="C376" s="18"/>
      <c r="D376" s="18"/>
      <c r="E376" s="18"/>
      <c r="F376" s="18"/>
      <c r="G376" s="18"/>
      <c r="H376" s="42">
        <v>10</v>
      </c>
      <c r="I376" s="42">
        <v>10</v>
      </c>
      <c r="J376" s="42">
        <v>10</v>
      </c>
      <c r="K376" s="146">
        <v>10</v>
      </c>
    </row>
    <row r="377" spans="1:11" x14ac:dyDescent="0.2">
      <c r="A377" s="124">
        <v>375</v>
      </c>
      <c r="B377" s="18"/>
      <c r="C377" s="18"/>
      <c r="D377" s="18"/>
      <c r="E377" s="18"/>
      <c r="F377" s="18"/>
      <c r="G377" s="18"/>
      <c r="H377" s="42">
        <v>10</v>
      </c>
      <c r="I377" s="42">
        <v>10</v>
      </c>
      <c r="J377" s="42">
        <v>10</v>
      </c>
      <c r="K377" s="146">
        <v>10</v>
      </c>
    </row>
    <row r="378" spans="1:11" x14ac:dyDescent="0.2">
      <c r="A378" s="124">
        <v>376</v>
      </c>
      <c r="B378" s="18"/>
      <c r="C378" s="18"/>
      <c r="D378" s="18"/>
      <c r="E378" s="18"/>
      <c r="F378" s="18"/>
      <c r="G378" s="18"/>
      <c r="H378" s="42">
        <v>10</v>
      </c>
      <c r="I378" s="42">
        <v>10</v>
      </c>
      <c r="J378" s="42">
        <v>10</v>
      </c>
      <c r="K378" s="146">
        <v>10</v>
      </c>
    </row>
    <row r="379" spans="1:11" x14ac:dyDescent="0.2">
      <c r="A379" s="124">
        <v>377</v>
      </c>
      <c r="B379" s="18"/>
      <c r="C379" s="18"/>
      <c r="D379" s="18"/>
      <c r="E379" s="18"/>
      <c r="F379" s="18"/>
      <c r="G379" s="18"/>
      <c r="H379" s="42">
        <v>10</v>
      </c>
      <c r="I379" s="42">
        <v>10</v>
      </c>
      <c r="J379" s="42">
        <v>10</v>
      </c>
      <c r="K379" s="146">
        <v>10</v>
      </c>
    </row>
    <row r="380" spans="1:11" x14ac:dyDescent="0.2">
      <c r="A380" s="124">
        <v>378</v>
      </c>
      <c r="B380" s="18"/>
      <c r="C380" s="18"/>
      <c r="D380" s="18"/>
      <c r="E380" s="18"/>
      <c r="F380" s="18"/>
      <c r="G380" s="18"/>
      <c r="H380" s="42">
        <v>10</v>
      </c>
      <c r="I380" s="42">
        <v>10</v>
      </c>
      <c r="J380" s="42">
        <v>10</v>
      </c>
      <c r="K380" s="146">
        <v>10</v>
      </c>
    </row>
    <row r="381" spans="1:11" x14ac:dyDescent="0.2">
      <c r="A381" s="124">
        <v>379</v>
      </c>
      <c r="B381" s="18"/>
      <c r="C381" s="18"/>
      <c r="D381" s="18"/>
      <c r="E381" s="18"/>
      <c r="F381" s="18"/>
      <c r="G381" s="18"/>
      <c r="H381" s="42">
        <v>10</v>
      </c>
      <c r="I381" s="42">
        <v>10</v>
      </c>
      <c r="J381" s="42">
        <v>10</v>
      </c>
      <c r="K381" s="146">
        <v>10</v>
      </c>
    </row>
    <row r="382" spans="1:11" x14ac:dyDescent="0.2">
      <c r="A382" s="124">
        <v>380</v>
      </c>
      <c r="B382" s="18"/>
      <c r="C382" s="18"/>
      <c r="D382" s="18"/>
      <c r="E382" s="18"/>
      <c r="F382" s="18"/>
      <c r="G382" s="18"/>
      <c r="H382" s="42">
        <v>10</v>
      </c>
      <c r="I382" s="42">
        <v>10</v>
      </c>
      <c r="J382" s="42">
        <v>10</v>
      </c>
      <c r="K382" s="146">
        <v>10</v>
      </c>
    </row>
    <row r="383" spans="1:11" x14ac:dyDescent="0.2">
      <c r="A383" s="124">
        <v>381</v>
      </c>
      <c r="B383" s="18"/>
      <c r="C383" s="18"/>
      <c r="D383" s="18"/>
      <c r="E383" s="18"/>
      <c r="F383" s="18"/>
      <c r="G383" s="18"/>
      <c r="H383" s="42">
        <v>10</v>
      </c>
      <c r="I383" s="42">
        <v>10</v>
      </c>
      <c r="J383" s="42">
        <v>10</v>
      </c>
      <c r="K383" s="146">
        <v>10</v>
      </c>
    </row>
    <row r="384" spans="1:11" x14ac:dyDescent="0.2">
      <c r="A384" s="124">
        <v>382</v>
      </c>
      <c r="B384" s="18"/>
      <c r="C384" s="18"/>
      <c r="D384" s="18"/>
      <c r="E384" s="18"/>
      <c r="F384" s="18"/>
      <c r="G384" s="18"/>
      <c r="H384" s="42">
        <v>10</v>
      </c>
      <c r="I384" s="42">
        <v>10</v>
      </c>
      <c r="J384" s="42">
        <v>10</v>
      </c>
      <c r="K384" s="146">
        <v>10</v>
      </c>
    </row>
    <row r="385" spans="1:11" x14ac:dyDescent="0.2">
      <c r="A385" s="124">
        <v>383</v>
      </c>
      <c r="B385" s="18"/>
      <c r="C385" s="18"/>
      <c r="D385" s="18"/>
      <c r="E385" s="18"/>
      <c r="F385" s="18"/>
      <c r="G385" s="18"/>
      <c r="H385" s="42">
        <v>10</v>
      </c>
      <c r="I385" s="42">
        <v>10</v>
      </c>
      <c r="J385" s="42">
        <v>10</v>
      </c>
      <c r="K385" s="146">
        <v>10</v>
      </c>
    </row>
    <row r="386" spans="1:11" x14ac:dyDescent="0.2">
      <c r="A386" s="124">
        <v>384</v>
      </c>
      <c r="B386" s="18"/>
      <c r="C386" s="18"/>
      <c r="D386" s="18"/>
      <c r="E386" s="18"/>
      <c r="F386" s="18"/>
      <c r="G386" s="18"/>
      <c r="H386" s="42">
        <v>10</v>
      </c>
      <c r="I386" s="42">
        <v>10</v>
      </c>
      <c r="J386" s="42">
        <v>10</v>
      </c>
      <c r="K386" s="146">
        <v>10</v>
      </c>
    </row>
    <row r="387" spans="1:11" x14ac:dyDescent="0.2">
      <c r="A387" s="124">
        <v>385</v>
      </c>
      <c r="B387" s="18"/>
      <c r="C387" s="18"/>
      <c r="D387" s="18"/>
      <c r="E387" s="18"/>
      <c r="F387" s="18"/>
      <c r="G387" s="18"/>
      <c r="H387" s="42">
        <v>10</v>
      </c>
      <c r="I387" s="42">
        <v>10</v>
      </c>
      <c r="J387" s="42">
        <v>10</v>
      </c>
      <c r="K387" s="146">
        <v>10</v>
      </c>
    </row>
    <row r="388" spans="1:11" x14ac:dyDescent="0.2">
      <c r="A388" s="124">
        <v>386</v>
      </c>
      <c r="B388" s="18"/>
      <c r="C388" s="18"/>
      <c r="D388" s="18"/>
      <c r="E388" s="18"/>
      <c r="F388" s="18"/>
      <c r="G388" s="18"/>
      <c r="H388" s="42">
        <v>10</v>
      </c>
      <c r="I388" s="42">
        <v>10</v>
      </c>
      <c r="J388" s="42">
        <v>10</v>
      </c>
      <c r="K388" s="146">
        <v>10</v>
      </c>
    </row>
    <row r="389" spans="1:11" x14ac:dyDescent="0.2">
      <c r="A389" s="124">
        <v>387</v>
      </c>
      <c r="B389" s="18"/>
      <c r="C389" s="18"/>
      <c r="D389" s="18"/>
      <c r="E389" s="18"/>
      <c r="F389" s="18"/>
      <c r="G389" s="18"/>
      <c r="H389" s="42">
        <v>10</v>
      </c>
      <c r="I389" s="42">
        <v>10</v>
      </c>
      <c r="J389" s="42">
        <v>10</v>
      </c>
      <c r="K389" s="146">
        <v>10</v>
      </c>
    </row>
    <row r="390" spans="1:11" x14ac:dyDescent="0.2">
      <c r="A390" s="124">
        <v>388</v>
      </c>
      <c r="B390" s="18"/>
      <c r="C390" s="18"/>
      <c r="D390" s="18"/>
      <c r="E390" s="18"/>
      <c r="F390" s="18"/>
      <c r="G390" s="18"/>
      <c r="H390" s="18"/>
      <c r="I390" s="42">
        <v>10</v>
      </c>
      <c r="J390" s="42">
        <v>10</v>
      </c>
      <c r="K390" s="146">
        <v>10</v>
      </c>
    </row>
    <row r="391" spans="1:11" x14ac:dyDescent="0.2">
      <c r="A391" s="124">
        <v>389</v>
      </c>
      <c r="B391" s="18"/>
      <c r="C391" s="18"/>
      <c r="D391" s="18"/>
      <c r="E391" s="18"/>
      <c r="F391" s="18"/>
      <c r="G391" s="18"/>
      <c r="H391" s="18"/>
      <c r="I391" s="42">
        <v>10</v>
      </c>
      <c r="J391" s="42">
        <v>10</v>
      </c>
      <c r="K391" s="146">
        <v>10</v>
      </c>
    </row>
    <row r="392" spans="1:11" x14ac:dyDescent="0.2">
      <c r="A392" s="124">
        <v>390</v>
      </c>
      <c r="B392" s="18"/>
      <c r="C392" s="18"/>
      <c r="D392" s="18"/>
      <c r="E392" s="18"/>
      <c r="F392" s="18"/>
      <c r="G392" s="18"/>
      <c r="H392" s="18"/>
      <c r="I392" s="42">
        <v>10</v>
      </c>
      <c r="J392" s="42">
        <v>10</v>
      </c>
      <c r="K392" s="146">
        <v>10</v>
      </c>
    </row>
    <row r="393" spans="1:11" x14ac:dyDescent="0.2">
      <c r="A393" s="124">
        <v>391</v>
      </c>
      <c r="B393" s="18"/>
      <c r="C393" s="18"/>
      <c r="D393" s="18"/>
      <c r="E393" s="18"/>
      <c r="F393" s="18"/>
      <c r="G393" s="18"/>
      <c r="H393" s="18"/>
      <c r="I393" s="42">
        <v>10</v>
      </c>
      <c r="J393" s="42">
        <v>10</v>
      </c>
      <c r="K393" s="146">
        <v>10</v>
      </c>
    </row>
    <row r="394" spans="1:11" x14ac:dyDescent="0.2">
      <c r="A394" s="124">
        <v>392</v>
      </c>
      <c r="B394" s="18"/>
      <c r="C394" s="18"/>
      <c r="D394" s="18"/>
      <c r="E394" s="18"/>
      <c r="F394" s="18"/>
      <c r="G394" s="18"/>
      <c r="H394" s="18"/>
      <c r="I394" s="42">
        <v>10</v>
      </c>
      <c r="J394" s="42">
        <v>10</v>
      </c>
      <c r="K394" s="146">
        <v>10</v>
      </c>
    </row>
    <row r="395" spans="1:11" x14ac:dyDescent="0.2">
      <c r="A395" s="124">
        <v>393</v>
      </c>
      <c r="B395" s="18"/>
      <c r="C395" s="18"/>
      <c r="D395" s="18"/>
      <c r="E395" s="18"/>
      <c r="F395" s="18"/>
      <c r="G395" s="18"/>
      <c r="H395" s="18"/>
      <c r="I395" s="42">
        <v>10</v>
      </c>
      <c r="J395" s="42">
        <v>10</v>
      </c>
      <c r="K395" s="146">
        <v>10</v>
      </c>
    </row>
    <row r="396" spans="1:11" x14ac:dyDescent="0.2">
      <c r="A396" s="124">
        <v>394</v>
      </c>
      <c r="B396" s="18"/>
      <c r="C396" s="18"/>
      <c r="D396" s="18"/>
      <c r="E396" s="18"/>
      <c r="F396" s="18"/>
      <c r="G396" s="18"/>
      <c r="H396" s="18"/>
      <c r="I396" s="42">
        <v>10</v>
      </c>
      <c r="J396" s="42">
        <v>10</v>
      </c>
      <c r="K396" s="146">
        <v>10</v>
      </c>
    </row>
    <row r="397" spans="1:11" x14ac:dyDescent="0.2">
      <c r="A397" s="124">
        <v>395</v>
      </c>
      <c r="B397" s="18"/>
      <c r="C397" s="18"/>
      <c r="D397" s="18"/>
      <c r="E397" s="18"/>
      <c r="F397" s="18"/>
      <c r="G397" s="18"/>
      <c r="H397" s="18"/>
      <c r="I397" s="42">
        <v>10</v>
      </c>
      <c r="J397" s="42">
        <v>10</v>
      </c>
      <c r="K397" s="146">
        <v>10</v>
      </c>
    </row>
    <row r="398" spans="1:11" x14ac:dyDescent="0.2">
      <c r="A398" s="124">
        <v>396</v>
      </c>
      <c r="B398" s="18"/>
      <c r="C398" s="18"/>
      <c r="D398" s="18"/>
      <c r="E398" s="18"/>
      <c r="F398" s="18"/>
      <c r="G398" s="18"/>
      <c r="H398" s="18"/>
      <c r="I398" s="42">
        <v>10</v>
      </c>
      <c r="J398" s="42">
        <v>10</v>
      </c>
      <c r="K398" s="146">
        <v>10</v>
      </c>
    </row>
    <row r="399" spans="1:11" x14ac:dyDescent="0.2">
      <c r="A399" s="124">
        <v>397</v>
      </c>
      <c r="B399" s="18"/>
      <c r="C399" s="18"/>
      <c r="D399" s="18"/>
      <c r="E399" s="18"/>
      <c r="F399" s="18"/>
      <c r="G399" s="18"/>
      <c r="H399" s="18"/>
      <c r="I399" s="42">
        <v>10</v>
      </c>
      <c r="J399" s="42">
        <v>10</v>
      </c>
      <c r="K399" s="146">
        <v>10</v>
      </c>
    </row>
    <row r="400" spans="1:11" x14ac:dyDescent="0.2">
      <c r="A400" s="124">
        <v>398</v>
      </c>
      <c r="B400" s="18"/>
      <c r="C400" s="18"/>
      <c r="D400" s="18"/>
      <c r="E400" s="18"/>
      <c r="F400" s="18"/>
      <c r="G400" s="18"/>
      <c r="H400" s="18"/>
      <c r="I400" s="42">
        <v>10</v>
      </c>
      <c r="J400" s="42">
        <v>10</v>
      </c>
      <c r="K400" s="146">
        <v>10</v>
      </c>
    </row>
    <row r="401" spans="1:11" x14ac:dyDescent="0.2">
      <c r="A401" s="124">
        <v>399</v>
      </c>
      <c r="B401" s="18"/>
      <c r="C401" s="18"/>
      <c r="D401" s="18"/>
      <c r="E401" s="18"/>
      <c r="F401" s="18"/>
      <c r="G401" s="18"/>
      <c r="H401" s="18"/>
      <c r="I401" s="42">
        <v>10</v>
      </c>
      <c r="J401" s="42">
        <v>10</v>
      </c>
      <c r="K401" s="146">
        <v>10</v>
      </c>
    </row>
    <row r="402" spans="1:11" x14ac:dyDescent="0.2">
      <c r="A402" s="124">
        <v>400</v>
      </c>
      <c r="B402" s="18"/>
      <c r="C402" s="18"/>
      <c r="D402" s="18"/>
      <c r="E402" s="18"/>
      <c r="F402" s="18"/>
      <c r="G402" s="18"/>
      <c r="H402" s="18"/>
      <c r="I402" s="42">
        <v>10</v>
      </c>
      <c r="J402" s="42">
        <v>10</v>
      </c>
      <c r="K402" s="146">
        <v>10</v>
      </c>
    </row>
    <row r="403" spans="1:11" x14ac:dyDescent="0.2">
      <c r="A403" s="124">
        <v>401</v>
      </c>
      <c r="B403" s="18"/>
      <c r="C403" s="18"/>
      <c r="D403" s="18"/>
      <c r="E403" s="18"/>
      <c r="F403" s="18"/>
      <c r="G403" s="18"/>
      <c r="H403" s="18"/>
      <c r="I403" s="18"/>
      <c r="J403" s="42">
        <v>10</v>
      </c>
      <c r="K403" s="146">
        <v>10</v>
      </c>
    </row>
    <row r="404" spans="1:11" x14ac:dyDescent="0.2">
      <c r="A404" s="124">
        <v>402</v>
      </c>
      <c r="B404" s="18"/>
      <c r="C404" s="18"/>
      <c r="D404" s="18"/>
      <c r="E404" s="18"/>
      <c r="F404" s="18"/>
      <c r="G404" s="18"/>
      <c r="H404" s="18"/>
      <c r="I404" s="18"/>
      <c r="J404" s="42">
        <v>10</v>
      </c>
      <c r="K404" s="146">
        <v>10</v>
      </c>
    </row>
    <row r="405" spans="1:11" x14ac:dyDescent="0.2">
      <c r="A405" s="124">
        <v>403</v>
      </c>
      <c r="B405" s="18"/>
      <c r="C405" s="18"/>
      <c r="D405" s="18"/>
      <c r="E405" s="18"/>
      <c r="F405" s="18"/>
      <c r="G405" s="18"/>
      <c r="H405" s="18"/>
      <c r="I405" s="18"/>
      <c r="J405" s="42">
        <v>10</v>
      </c>
      <c r="K405" s="146">
        <v>10</v>
      </c>
    </row>
    <row r="406" spans="1:11" x14ac:dyDescent="0.2">
      <c r="A406" s="124">
        <v>404</v>
      </c>
      <c r="B406" s="18"/>
      <c r="C406" s="18"/>
      <c r="D406" s="18"/>
      <c r="E406" s="18"/>
      <c r="F406" s="18"/>
      <c r="G406" s="18"/>
      <c r="H406" s="18"/>
      <c r="I406" s="18"/>
      <c r="J406" s="42">
        <v>10</v>
      </c>
      <c r="K406" s="146">
        <v>10</v>
      </c>
    </row>
    <row r="407" spans="1:11" x14ac:dyDescent="0.2">
      <c r="A407" s="124">
        <v>405</v>
      </c>
      <c r="B407" s="18"/>
      <c r="C407" s="18"/>
      <c r="D407" s="18"/>
      <c r="E407" s="18"/>
      <c r="F407" s="18"/>
      <c r="G407" s="18"/>
      <c r="H407" s="18"/>
      <c r="I407" s="18"/>
      <c r="J407" s="42">
        <v>10</v>
      </c>
      <c r="K407" s="146">
        <v>10</v>
      </c>
    </row>
    <row r="408" spans="1:11" x14ac:dyDescent="0.2">
      <c r="A408" s="124">
        <v>406</v>
      </c>
      <c r="B408" s="18"/>
      <c r="C408" s="18"/>
      <c r="D408" s="18"/>
      <c r="E408" s="18"/>
      <c r="F408" s="18"/>
      <c r="G408" s="18"/>
      <c r="H408" s="18"/>
      <c r="I408" s="18"/>
      <c r="J408" s="42">
        <v>10</v>
      </c>
      <c r="K408" s="146">
        <v>10</v>
      </c>
    </row>
    <row r="409" spans="1:11" x14ac:dyDescent="0.2">
      <c r="A409" s="124">
        <v>407</v>
      </c>
      <c r="B409" s="18"/>
      <c r="C409" s="18"/>
      <c r="D409" s="18"/>
      <c r="E409" s="18"/>
      <c r="F409" s="18"/>
      <c r="G409" s="18"/>
      <c r="H409" s="18"/>
      <c r="I409" s="18"/>
      <c r="J409" s="42">
        <v>10</v>
      </c>
      <c r="K409" s="146">
        <v>10</v>
      </c>
    </row>
    <row r="410" spans="1:11" x14ac:dyDescent="0.2">
      <c r="A410" s="124">
        <v>408</v>
      </c>
      <c r="B410" s="18"/>
      <c r="C410" s="18"/>
      <c r="D410" s="18"/>
      <c r="E410" s="18"/>
      <c r="F410" s="18"/>
      <c r="G410" s="18"/>
      <c r="H410" s="18"/>
      <c r="I410" s="18"/>
      <c r="J410" s="42">
        <v>10</v>
      </c>
      <c r="K410" s="146">
        <v>10</v>
      </c>
    </row>
    <row r="411" spans="1:11" x14ac:dyDescent="0.2">
      <c r="A411" s="124">
        <v>409</v>
      </c>
      <c r="B411" s="18"/>
      <c r="C411" s="18"/>
      <c r="D411" s="18"/>
      <c r="E411" s="18"/>
      <c r="F411" s="18"/>
      <c r="G411" s="18"/>
      <c r="H411" s="18"/>
      <c r="I411" s="18"/>
      <c r="J411" s="42">
        <v>10</v>
      </c>
      <c r="K411" s="146">
        <v>10</v>
      </c>
    </row>
    <row r="412" spans="1:11" x14ac:dyDescent="0.2">
      <c r="A412" s="124">
        <v>410</v>
      </c>
      <c r="B412" s="18"/>
      <c r="C412" s="18"/>
      <c r="D412" s="18"/>
      <c r="E412" s="18"/>
      <c r="F412" s="18"/>
      <c r="G412" s="18"/>
      <c r="H412" s="18"/>
      <c r="I412" s="18"/>
      <c r="J412" s="42">
        <v>10</v>
      </c>
      <c r="K412" s="146">
        <v>10</v>
      </c>
    </row>
    <row r="413" spans="1:11" x14ac:dyDescent="0.2">
      <c r="A413" s="124">
        <v>411</v>
      </c>
      <c r="B413" s="18"/>
      <c r="C413" s="18"/>
      <c r="D413" s="18"/>
      <c r="E413" s="18"/>
      <c r="F413" s="18"/>
      <c r="G413" s="18"/>
      <c r="H413" s="18"/>
      <c r="I413" s="18"/>
      <c r="J413" s="42">
        <v>10</v>
      </c>
      <c r="K413" s="146">
        <v>10</v>
      </c>
    </row>
    <row r="414" spans="1:11" x14ac:dyDescent="0.2">
      <c r="A414" s="124">
        <v>412</v>
      </c>
      <c r="B414" s="18"/>
      <c r="C414" s="18"/>
      <c r="D414" s="18"/>
      <c r="E414" s="18"/>
      <c r="F414" s="18"/>
      <c r="G414" s="18"/>
      <c r="H414" s="18"/>
      <c r="I414" s="18"/>
      <c r="J414" s="18"/>
      <c r="K414" s="146">
        <v>10</v>
      </c>
    </row>
    <row r="415" spans="1:11" x14ac:dyDescent="0.2">
      <c r="A415" s="124">
        <v>413</v>
      </c>
      <c r="B415" s="18"/>
      <c r="C415" s="18"/>
      <c r="D415" s="18"/>
      <c r="E415" s="18"/>
      <c r="F415" s="18"/>
      <c r="G415" s="18"/>
      <c r="H415" s="18"/>
      <c r="I415" s="18"/>
      <c r="J415" s="18"/>
      <c r="K415" s="146">
        <v>10</v>
      </c>
    </row>
    <row r="416" spans="1:11" x14ac:dyDescent="0.2">
      <c r="A416" s="124">
        <v>414</v>
      </c>
      <c r="B416" s="18"/>
      <c r="C416" s="18"/>
      <c r="D416" s="18"/>
      <c r="E416" s="18"/>
      <c r="F416" s="18"/>
      <c r="G416" s="18"/>
      <c r="H416" s="18"/>
      <c r="I416" s="18"/>
      <c r="J416" s="18"/>
      <c r="K416" s="146">
        <v>10</v>
      </c>
    </row>
    <row r="417" spans="1:11" x14ac:dyDescent="0.2">
      <c r="A417" s="124">
        <v>415</v>
      </c>
      <c r="B417" s="18"/>
      <c r="C417" s="18"/>
      <c r="D417" s="18"/>
      <c r="E417" s="18"/>
      <c r="F417" s="18"/>
      <c r="G417" s="18"/>
      <c r="H417" s="18"/>
      <c r="I417" s="18"/>
      <c r="J417" s="18"/>
      <c r="K417" s="146">
        <v>10</v>
      </c>
    </row>
    <row r="418" spans="1:11" x14ac:dyDescent="0.2">
      <c r="A418" s="124">
        <v>416</v>
      </c>
      <c r="B418" s="18"/>
      <c r="C418" s="18"/>
      <c r="D418" s="18"/>
      <c r="E418" s="18"/>
      <c r="F418" s="18"/>
      <c r="G418" s="18"/>
      <c r="H418" s="18"/>
      <c r="I418" s="18"/>
      <c r="J418" s="18"/>
      <c r="K418" s="146">
        <v>10</v>
      </c>
    </row>
    <row r="419" spans="1:11" x14ac:dyDescent="0.2">
      <c r="A419" s="124">
        <v>417</v>
      </c>
      <c r="B419" s="18"/>
      <c r="C419" s="18"/>
      <c r="D419" s="18"/>
      <c r="E419" s="18"/>
      <c r="F419" s="18"/>
      <c r="G419" s="18"/>
      <c r="H419" s="18"/>
      <c r="I419" s="18"/>
      <c r="J419" s="18"/>
      <c r="K419" s="146">
        <v>10</v>
      </c>
    </row>
    <row r="420" spans="1:11" x14ac:dyDescent="0.2">
      <c r="A420" s="124">
        <v>418</v>
      </c>
      <c r="B420" s="18"/>
      <c r="C420" s="18"/>
      <c r="D420" s="18"/>
      <c r="E420" s="18"/>
      <c r="F420" s="18"/>
      <c r="G420" s="18"/>
      <c r="H420" s="18"/>
      <c r="I420" s="18"/>
      <c r="J420" s="18"/>
      <c r="K420" s="146">
        <v>10</v>
      </c>
    </row>
    <row r="421" spans="1:11" x14ac:dyDescent="0.2">
      <c r="A421" s="124">
        <v>419</v>
      </c>
      <c r="B421" s="18"/>
      <c r="C421" s="18"/>
      <c r="D421" s="18"/>
      <c r="E421" s="18"/>
      <c r="F421" s="18"/>
      <c r="G421" s="18"/>
      <c r="H421" s="18"/>
      <c r="I421" s="18"/>
      <c r="J421" s="18"/>
      <c r="K421" s="146">
        <v>10</v>
      </c>
    </row>
    <row r="422" spans="1:11" x14ac:dyDescent="0.2">
      <c r="A422" s="124">
        <v>420</v>
      </c>
      <c r="B422" s="18"/>
      <c r="C422" s="18"/>
      <c r="D422" s="18"/>
      <c r="E422" s="18"/>
      <c r="F422" s="18"/>
      <c r="G422" s="18"/>
      <c r="H422" s="18"/>
      <c r="I422" s="18"/>
      <c r="J422" s="18"/>
      <c r="K422" s="146">
        <v>10</v>
      </c>
    </row>
    <row r="423" spans="1:11" x14ac:dyDescent="0.2">
      <c r="A423" s="124">
        <v>421</v>
      </c>
      <c r="B423" s="18"/>
      <c r="C423" s="18"/>
      <c r="D423" s="18"/>
      <c r="E423" s="18"/>
      <c r="F423" s="18"/>
      <c r="G423" s="18"/>
      <c r="H423" s="18"/>
      <c r="I423" s="18"/>
      <c r="J423" s="18"/>
      <c r="K423" s="146">
        <v>10</v>
      </c>
    </row>
    <row r="424" spans="1:11" x14ac:dyDescent="0.2">
      <c r="A424" s="103">
        <v>422</v>
      </c>
      <c r="B424" s="78"/>
      <c r="C424" s="78"/>
      <c r="D424" s="78"/>
      <c r="E424" s="78"/>
      <c r="F424" s="78"/>
      <c r="G424" s="78"/>
      <c r="H424" s="78"/>
      <c r="I424" s="78"/>
      <c r="J424" s="78"/>
      <c r="K424" s="112">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62"/>
  <sheetViews>
    <sheetView workbookViewId="0"/>
  </sheetViews>
  <sheetFormatPr defaultColWidth="9.140625" defaultRowHeight="23.25" customHeight="1" x14ac:dyDescent="0.2"/>
  <cols>
    <col min="2" max="2" width="7.7109375" customWidth="1"/>
    <col min="3" max="3" width="75.5703125" customWidth="1"/>
    <col min="4" max="4" width="13.7109375" customWidth="1"/>
    <col min="5" max="5" width="12.7109375" customWidth="1"/>
    <col min="7" max="7" width="35.5703125" customWidth="1"/>
    <col min="11" max="11" width="31" customWidth="1"/>
    <col min="14" max="14" width="9.5703125" customWidth="1"/>
    <col min="15" max="15" width="30.140625" customWidth="1"/>
  </cols>
  <sheetData>
    <row r="3" spans="2:12" ht="24" customHeight="1" x14ac:dyDescent="0.35">
      <c r="B3" s="76" t="s">
        <v>289</v>
      </c>
      <c r="C3" s="58"/>
    </row>
    <row r="4" spans="2:12" x14ac:dyDescent="0.35">
      <c r="C4" s="24"/>
      <c r="D4" s="59"/>
    </row>
    <row r="5" spans="2:12" x14ac:dyDescent="0.35">
      <c r="C5" s="134"/>
      <c r="D5" s="59"/>
    </row>
    <row r="6" spans="2:12" x14ac:dyDescent="0.35">
      <c r="C6" s="134"/>
      <c r="D6" s="59"/>
    </row>
    <row r="7" spans="2:12" ht="24" customHeight="1" x14ac:dyDescent="0.35">
      <c r="C7" s="87" t="s">
        <v>290</v>
      </c>
      <c r="D7" s="138"/>
      <c r="E7" s="58"/>
      <c r="F7" s="58"/>
      <c r="G7" s="58"/>
    </row>
    <row r="8" spans="2:12" x14ac:dyDescent="0.35">
      <c r="C8" s="134"/>
      <c r="D8" s="94"/>
      <c r="E8" s="121"/>
      <c r="F8" s="121"/>
      <c r="G8" s="92"/>
      <c r="H8" s="59"/>
    </row>
    <row r="9" spans="2:12" x14ac:dyDescent="0.35">
      <c r="C9" s="134"/>
      <c r="D9" s="59"/>
      <c r="G9" s="11"/>
      <c r="H9" s="100"/>
    </row>
    <row r="10" spans="2:12" x14ac:dyDescent="0.35">
      <c r="C10" s="134"/>
      <c r="D10" s="59"/>
      <c r="G10" s="11"/>
      <c r="H10" s="100"/>
    </row>
    <row r="11" spans="2:12" ht="24" customHeight="1" x14ac:dyDescent="0.35">
      <c r="B11" s="76" t="s">
        <v>291</v>
      </c>
      <c r="C11" s="39"/>
      <c r="D11" s="59"/>
      <c r="G11" s="11"/>
      <c r="H11" s="100"/>
    </row>
    <row r="12" spans="2:12" x14ac:dyDescent="0.35">
      <c r="C12" s="3"/>
      <c r="G12" s="11"/>
      <c r="H12" s="100"/>
    </row>
    <row r="13" spans="2:12" ht="24" customHeight="1" x14ac:dyDescent="0.35">
      <c r="G13" s="87" t="s">
        <v>292</v>
      </c>
      <c r="H13" s="17"/>
      <c r="I13" s="143"/>
      <c r="J13" s="143"/>
      <c r="K13" s="143"/>
    </row>
    <row r="14" spans="2:12" x14ac:dyDescent="0.35">
      <c r="G14" s="11"/>
      <c r="H14" s="94"/>
      <c r="I14" s="3"/>
      <c r="J14" s="3"/>
      <c r="K14" s="92"/>
      <c r="L14" s="59"/>
    </row>
    <row r="15" spans="2:12" ht="24" customHeight="1" x14ac:dyDescent="0.35">
      <c r="B15" s="76" t="s">
        <v>293</v>
      </c>
      <c r="C15" s="58"/>
      <c r="G15" s="11"/>
      <c r="H15" s="100"/>
      <c r="K15" s="104"/>
      <c r="L15" s="59"/>
    </row>
    <row r="16" spans="2:12" x14ac:dyDescent="0.35">
      <c r="C16" s="24"/>
      <c r="D16" s="59"/>
      <c r="G16" s="11"/>
      <c r="H16" s="100"/>
      <c r="K16" s="104"/>
      <c r="L16" s="59"/>
    </row>
    <row r="17" spans="2:15" x14ac:dyDescent="0.35">
      <c r="C17" s="134"/>
      <c r="D17" s="59"/>
      <c r="G17" s="11"/>
      <c r="H17" s="100"/>
      <c r="K17" s="104"/>
      <c r="L17" s="59"/>
    </row>
    <row r="18" spans="2:15" x14ac:dyDescent="0.35">
      <c r="C18" s="134"/>
      <c r="D18" s="59"/>
      <c r="G18" s="11"/>
      <c r="H18" s="100"/>
      <c r="K18" s="104"/>
      <c r="L18" s="59"/>
    </row>
    <row r="19" spans="2:15" ht="24" customHeight="1" x14ac:dyDescent="0.35">
      <c r="C19" s="87" t="s">
        <v>290</v>
      </c>
      <c r="D19" s="138"/>
      <c r="E19" s="58"/>
      <c r="F19" s="58"/>
      <c r="G19" s="150"/>
      <c r="H19" s="100"/>
      <c r="K19" s="104"/>
      <c r="L19" s="59"/>
    </row>
    <row r="20" spans="2:15" x14ac:dyDescent="0.35">
      <c r="C20" s="134"/>
      <c r="D20" s="94"/>
      <c r="E20" s="121"/>
      <c r="F20" s="121"/>
      <c r="G20" s="121"/>
      <c r="K20" s="104"/>
      <c r="L20" s="59"/>
    </row>
    <row r="21" spans="2:15" x14ac:dyDescent="0.35">
      <c r="C21" s="134"/>
      <c r="D21" s="59"/>
      <c r="K21" s="104"/>
      <c r="L21" s="59"/>
    </row>
    <row r="22" spans="2:15" x14ac:dyDescent="0.35">
      <c r="C22" s="134"/>
      <c r="D22" s="59"/>
      <c r="K22" s="104"/>
      <c r="L22" s="59"/>
    </row>
    <row r="23" spans="2:15" ht="24" customHeight="1" x14ac:dyDescent="0.35">
      <c r="B23" s="76" t="s">
        <v>294</v>
      </c>
      <c r="C23" s="39"/>
      <c r="D23" s="59"/>
      <c r="K23" s="104"/>
      <c r="L23" s="59"/>
    </row>
    <row r="24" spans="2:15" ht="12.75" x14ac:dyDescent="0.2">
      <c r="C24" s="3"/>
      <c r="K24" s="11"/>
      <c r="L24" s="142"/>
    </row>
    <row r="25" spans="2:15" ht="24" customHeight="1" x14ac:dyDescent="0.35">
      <c r="K25" s="87" t="s">
        <v>295</v>
      </c>
      <c r="L25" s="54"/>
      <c r="M25" s="117"/>
      <c r="N25" s="131"/>
      <c r="O25" s="117"/>
    </row>
    <row r="26" spans="2:15" ht="25.5" customHeight="1" x14ac:dyDescent="0.35">
      <c r="K26" s="104"/>
      <c r="L26" s="99" t="s">
        <v>296</v>
      </c>
      <c r="M26" s="3"/>
      <c r="N26" s="3"/>
      <c r="O26" s="3"/>
    </row>
    <row r="27" spans="2:15" ht="24" customHeight="1" x14ac:dyDescent="0.35">
      <c r="B27" s="76" t="s">
        <v>297</v>
      </c>
      <c r="C27" s="58"/>
      <c r="K27" s="104"/>
      <c r="L27" s="59"/>
    </row>
    <row r="28" spans="2:15" x14ac:dyDescent="0.35">
      <c r="C28" s="24"/>
      <c r="D28" s="59"/>
      <c r="K28" s="104"/>
      <c r="L28" s="59"/>
    </row>
    <row r="29" spans="2:15" x14ac:dyDescent="0.35">
      <c r="C29" s="134"/>
      <c r="D29" s="59"/>
      <c r="K29" s="104"/>
      <c r="L29" s="59"/>
    </row>
    <row r="30" spans="2:15" x14ac:dyDescent="0.35">
      <c r="C30" s="134"/>
      <c r="D30" s="59"/>
      <c r="K30" s="104"/>
      <c r="L30" s="59"/>
    </row>
    <row r="31" spans="2:15" ht="24" customHeight="1" x14ac:dyDescent="0.35">
      <c r="C31" s="87" t="s">
        <v>290</v>
      </c>
      <c r="D31" s="138"/>
      <c r="E31" s="58"/>
      <c r="F31" s="58"/>
      <c r="G31" s="58"/>
      <c r="K31" s="104"/>
      <c r="L31" s="59"/>
    </row>
    <row r="32" spans="2:15" x14ac:dyDescent="0.35">
      <c r="C32" s="134"/>
      <c r="D32" s="94"/>
      <c r="E32" s="121"/>
      <c r="F32" s="121"/>
      <c r="G32" s="92"/>
      <c r="H32" s="59"/>
      <c r="K32" s="104"/>
      <c r="L32" s="59"/>
    </row>
    <row r="33" spans="2:12" x14ac:dyDescent="0.35">
      <c r="C33" s="134"/>
      <c r="D33" s="59"/>
      <c r="G33" s="11"/>
      <c r="H33" s="100"/>
      <c r="K33" s="104"/>
      <c r="L33" s="59"/>
    </row>
    <row r="34" spans="2:12" x14ac:dyDescent="0.35">
      <c r="C34" s="134"/>
      <c r="D34" s="59"/>
      <c r="G34" s="11"/>
      <c r="H34" s="100"/>
      <c r="K34" s="104"/>
      <c r="L34" s="59"/>
    </row>
    <row r="35" spans="2:12" ht="24" customHeight="1" x14ac:dyDescent="0.35">
      <c r="B35" s="76" t="s">
        <v>298</v>
      </c>
      <c r="C35" s="39"/>
      <c r="D35" s="59"/>
      <c r="G35" s="11"/>
      <c r="H35" s="100"/>
      <c r="K35" s="104"/>
      <c r="L35" s="59"/>
    </row>
    <row r="36" spans="2:12" x14ac:dyDescent="0.35">
      <c r="C36" s="3"/>
      <c r="G36" s="11"/>
      <c r="H36" s="100"/>
      <c r="K36" s="104"/>
      <c r="L36" s="59"/>
    </row>
    <row r="37" spans="2:12" ht="24" customHeight="1" x14ac:dyDescent="0.35">
      <c r="G37" s="87" t="s">
        <v>292</v>
      </c>
      <c r="H37" s="17"/>
      <c r="I37" s="143"/>
      <c r="J37" s="143"/>
      <c r="K37" s="79"/>
      <c r="L37" s="59"/>
    </row>
    <row r="38" spans="2:12" x14ac:dyDescent="0.35">
      <c r="G38" s="11"/>
      <c r="H38" s="94"/>
      <c r="I38" s="3"/>
      <c r="J38" s="3"/>
      <c r="K38" s="3"/>
    </row>
    <row r="39" spans="2:12" ht="24" customHeight="1" x14ac:dyDescent="0.35">
      <c r="B39" s="76" t="s">
        <v>299</v>
      </c>
      <c r="C39" s="58"/>
      <c r="G39" s="11"/>
      <c r="H39" s="100"/>
    </row>
    <row r="40" spans="2:12" x14ac:dyDescent="0.35">
      <c r="C40" s="24"/>
      <c r="D40" s="59"/>
      <c r="G40" s="11"/>
      <c r="H40" s="100"/>
    </row>
    <row r="41" spans="2:12" x14ac:dyDescent="0.35">
      <c r="C41" s="134"/>
      <c r="D41" s="59"/>
      <c r="G41" s="11"/>
      <c r="H41" s="100"/>
    </row>
    <row r="42" spans="2:12" x14ac:dyDescent="0.35">
      <c r="C42" s="134"/>
      <c r="D42" s="59"/>
      <c r="G42" s="11"/>
      <c r="H42" s="100"/>
    </row>
    <row r="43" spans="2:12" ht="24" customHeight="1" x14ac:dyDescent="0.35">
      <c r="C43" s="87" t="s">
        <v>290</v>
      </c>
      <c r="D43" s="138"/>
      <c r="E43" s="58"/>
      <c r="F43" s="58"/>
      <c r="G43" s="150"/>
      <c r="H43" s="100"/>
    </row>
    <row r="44" spans="2:12" x14ac:dyDescent="0.35">
      <c r="C44" s="134"/>
      <c r="D44" s="94"/>
      <c r="E44" s="121"/>
      <c r="F44" s="121"/>
      <c r="G44" s="121"/>
    </row>
    <row r="45" spans="2:12" x14ac:dyDescent="0.35">
      <c r="C45" s="134"/>
      <c r="D45" s="59"/>
    </row>
    <row r="46" spans="2:12" x14ac:dyDescent="0.35">
      <c r="C46" s="134"/>
      <c r="D46" s="59"/>
    </row>
    <row r="47" spans="2:12" ht="24" customHeight="1" x14ac:dyDescent="0.35">
      <c r="B47" s="76" t="s">
        <v>300</v>
      </c>
      <c r="C47" s="39"/>
      <c r="D47" s="59"/>
    </row>
    <row r="48" spans="2:12" ht="12.75" x14ac:dyDescent="0.2">
      <c r="C48" s="3"/>
    </row>
    <row r="50" spans="3:5" ht="21.75" customHeight="1" x14ac:dyDescent="0.35">
      <c r="C50" s="37" t="s">
        <v>301</v>
      </c>
    </row>
    <row r="51" spans="3:5" x14ac:dyDescent="0.35">
      <c r="C51" s="37" t="s">
        <v>302</v>
      </c>
    </row>
    <row r="52" spans="3:5" x14ac:dyDescent="0.35">
      <c r="C52" s="37" t="s">
        <v>303</v>
      </c>
    </row>
    <row r="55" spans="3:5" x14ac:dyDescent="0.35">
      <c r="C55" s="37" t="s">
        <v>49</v>
      </c>
      <c r="D55" s="76">
        <f t="shared" ref="D55:D62" ca="1" si="0">RAND()</f>
        <v>0.6585488339362483</v>
      </c>
      <c r="E55" s="76">
        <v>6</v>
      </c>
    </row>
    <row r="56" spans="3:5" x14ac:dyDescent="0.35">
      <c r="C56" s="37" t="s">
        <v>304</v>
      </c>
      <c r="D56" s="76">
        <f t="shared" ca="1" si="0"/>
        <v>0.76272851934937325</v>
      </c>
      <c r="E56" s="76">
        <v>8</v>
      </c>
    </row>
    <row r="57" spans="3:5" x14ac:dyDescent="0.35">
      <c r="C57" s="37" t="s">
        <v>53</v>
      </c>
      <c r="D57" s="76">
        <f t="shared" ca="1" si="0"/>
        <v>0.9768802853966736</v>
      </c>
      <c r="E57" s="76">
        <v>4</v>
      </c>
    </row>
    <row r="58" spans="3:5" x14ac:dyDescent="0.35">
      <c r="C58" s="37" t="s">
        <v>61</v>
      </c>
      <c r="D58" s="76">
        <f t="shared" ca="1" si="0"/>
        <v>0.56630444880165454</v>
      </c>
      <c r="E58" s="76">
        <v>5</v>
      </c>
    </row>
    <row r="59" spans="3:5" x14ac:dyDescent="0.35">
      <c r="C59" s="37" t="s">
        <v>305</v>
      </c>
      <c r="D59" s="76">
        <f t="shared" ca="1" si="0"/>
        <v>0.30115169943796893</v>
      </c>
      <c r="E59" s="76">
        <v>7</v>
      </c>
    </row>
    <row r="60" spans="3:5" x14ac:dyDescent="0.35">
      <c r="C60" s="37" t="s">
        <v>306</v>
      </c>
      <c r="D60" s="76">
        <f t="shared" ca="1" si="0"/>
        <v>0.81920267791665935</v>
      </c>
      <c r="E60" s="76">
        <v>3</v>
      </c>
    </row>
    <row r="61" spans="3:5" x14ac:dyDescent="0.35">
      <c r="C61" s="37" t="s">
        <v>63</v>
      </c>
      <c r="D61" s="76">
        <f t="shared" ca="1" si="0"/>
        <v>0.68517750938163435</v>
      </c>
      <c r="E61" s="76">
        <v>2</v>
      </c>
    </row>
    <row r="62" spans="3:5" x14ac:dyDescent="0.35">
      <c r="C62" s="37" t="s">
        <v>307</v>
      </c>
      <c r="D62" s="76">
        <f t="shared" ca="1" si="0"/>
        <v>0.85195771541687304</v>
      </c>
      <c r="E62" s="7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workbookViewId="0"/>
  </sheetViews>
  <sheetFormatPr defaultColWidth="8.85546875" defaultRowHeight="12.75" customHeight="1" x14ac:dyDescent="0.2"/>
  <sheetData>
    <row r="1" spans="1:7" ht="12.75" customHeight="1" x14ac:dyDescent="0.2">
      <c r="A1" s="88" t="s">
        <v>308</v>
      </c>
      <c r="B1" s="88" t="s">
        <v>309</v>
      </c>
    </row>
    <row r="2" spans="1:7" ht="12.75" customHeight="1" x14ac:dyDescent="0.2">
      <c r="A2" s="88">
        <v>400</v>
      </c>
      <c r="B2" s="88">
        <f t="shared" ref="B2:B33" si="0">18+(((A2-400)*2)/50)</f>
        <v>18</v>
      </c>
      <c r="F2" s="88">
        <v>400</v>
      </c>
      <c r="G2" s="88">
        <v>18</v>
      </c>
    </row>
    <row r="3" spans="1:7" ht="12.75" customHeight="1" x14ac:dyDescent="0.2">
      <c r="A3" s="88">
        <f t="shared" ref="A3:A66" si="1">A2+1</f>
        <v>401</v>
      </c>
      <c r="B3" s="88">
        <f t="shared" si="0"/>
        <v>18.04</v>
      </c>
      <c r="F3" s="88">
        <v>450</v>
      </c>
      <c r="G3" s="88">
        <v>20</v>
      </c>
    </row>
    <row r="4" spans="1:7" ht="12.75" customHeight="1" x14ac:dyDescent="0.2">
      <c r="A4" s="88">
        <f t="shared" si="1"/>
        <v>402</v>
      </c>
      <c r="B4" s="88">
        <f t="shared" si="0"/>
        <v>18.079999999999998</v>
      </c>
      <c r="F4" s="88">
        <v>500</v>
      </c>
      <c r="G4" s="88">
        <v>22</v>
      </c>
    </row>
    <row r="5" spans="1:7" ht="12.75" customHeight="1" x14ac:dyDescent="0.2">
      <c r="A5" s="88">
        <f t="shared" si="1"/>
        <v>403</v>
      </c>
      <c r="B5" s="88">
        <f t="shared" si="0"/>
        <v>18.12</v>
      </c>
      <c r="F5" s="88">
        <v>550</v>
      </c>
      <c r="G5" s="88">
        <v>26</v>
      </c>
    </row>
    <row r="6" spans="1:7" ht="12.75" customHeight="1" x14ac:dyDescent="0.2">
      <c r="A6" s="88">
        <f t="shared" si="1"/>
        <v>404</v>
      </c>
      <c r="B6" s="88">
        <f t="shared" si="0"/>
        <v>18.16</v>
      </c>
      <c r="F6" s="88">
        <v>600</v>
      </c>
      <c r="G6" s="88">
        <v>32</v>
      </c>
    </row>
    <row r="7" spans="1:7" ht="12.75" customHeight="1" x14ac:dyDescent="0.2">
      <c r="A7" s="88">
        <f t="shared" si="1"/>
        <v>405</v>
      </c>
      <c r="B7" s="88">
        <f t="shared" si="0"/>
        <v>18.2</v>
      </c>
      <c r="F7" s="88">
        <v>650</v>
      </c>
      <c r="G7" s="88">
        <v>44</v>
      </c>
    </row>
    <row r="8" spans="1:7" ht="12.75" customHeight="1" x14ac:dyDescent="0.2">
      <c r="A8" s="88">
        <f t="shared" si="1"/>
        <v>406</v>
      </c>
      <c r="B8" s="88">
        <f t="shared" si="0"/>
        <v>18.239999999999998</v>
      </c>
      <c r="F8" s="88">
        <v>700</v>
      </c>
      <c r="G8" s="88">
        <v>58</v>
      </c>
    </row>
    <row r="9" spans="1:7" ht="12.75" customHeight="1" x14ac:dyDescent="0.2">
      <c r="A9" s="88">
        <f t="shared" si="1"/>
        <v>407</v>
      </c>
      <c r="B9" s="88">
        <f t="shared" si="0"/>
        <v>18.28</v>
      </c>
      <c r="F9" s="88">
        <v>725</v>
      </c>
      <c r="G9" s="88">
        <v>72</v>
      </c>
    </row>
    <row r="10" spans="1:7" ht="12.75" customHeight="1" x14ac:dyDescent="0.2">
      <c r="A10" s="88">
        <f t="shared" si="1"/>
        <v>408</v>
      </c>
      <c r="B10" s="88">
        <f t="shared" si="0"/>
        <v>18.32</v>
      </c>
      <c r="F10" s="88">
        <v>750</v>
      </c>
      <c r="G10" s="88">
        <v>86</v>
      </c>
    </row>
    <row r="11" spans="1:7" ht="12.75" customHeight="1" x14ac:dyDescent="0.2">
      <c r="A11" s="88">
        <f t="shared" si="1"/>
        <v>409</v>
      </c>
      <c r="B11" s="88">
        <f t="shared" si="0"/>
        <v>18.36</v>
      </c>
      <c r="F11" s="88">
        <v>775</v>
      </c>
      <c r="G11" s="88">
        <v>100</v>
      </c>
    </row>
    <row r="12" spans="1:7" ht="12.75" customHeight="1" x14ac:dyDescent="0.2">
      <c r="A12" s="88">
        <f t="shared" si="1"/>
        <v>410</v>
      </c>
      <c r="B12" s="88">
        <f t="shared" si="0"/>
        <v>18.399999999999999</v>
      </c>
      <c r="F12" s="88">
        <v>800</v>
      </c>
      <c r="G12" s="88">
        <v>114</v>
      </c>
    </row>
    <row r="13" spans="1:7" ht="12.75" customHeight="1" x14ac:dyDescent="0.2">
      <c r="A13" s="88">
        <f t="shared" si="1"/>
        <v>411</v>
      </c>
      <c r="B13" s="88">
        <f t="shared" si="0"/>
        <v>18.440000000000001</v>
      </c>
      <c r="F13" s="88">
        <v>825</v>
      </c>
      <c r="G13" s="88">
        <v>128</v>
      </c>
    </row>
    <row r="14" spans="1:7" ht="12.75" customHeight="1" x14ac:dyDescent="0.2">
      <c r="A14" s="88">
        <f t="shared" si="1"/>
        <v>412</v>
      </c>
      <c r="B14" s="88">
        <f t="shared" si="0"/>
        <v>18.48</v>
      </c>
      <c r="F14" s="88">
        <v>850</v>
      </c>
      <c r="G14" s="88">
        <v>144</v>
      </c>
    </row>
    <row r="15" spans="1:7" ht="12.75" customHeight="1" x14ac:dyDescent="0.2">
      <c r="A15" s="88">
        <f t="shared" si="1"/>
        <v>413</v>
      </c>
      <c r="B15" s="88">
        <f t="shared" si="0"/>
        <v>18.52</v>
      </c>
    </row>
    <row r="16" spans="1:7" ht="12.75" customHeight="1" x14ac:dyDescent="0.2">
      <c r="A16" s="88">
        <f t="shared" si="1"/>
        <v>414</v>
      </c>
      <c r="B16" s="88">
        <f t="shared" si="0"/>
        <v>18.559999999999999</v>
      </c>
    </row>
    <row r="17" spans="1:2" ht="12.75" customHeight="1" x14ac:dyDescent="0.2">
      <c r="A17" s="88">
        <f t="shared" si="1"/>
        <v>415</v>
      </c>
      <c r="B17" s="88">
        <f t="shared" si="0"/>
        <v>18.600000000000001</v>
      </c>
    </row>
    <row r="18" spans="1:2" ht="12.75" customHeight="1" x14ac:dyDescent="0.2">
      <c r="A18" s="88">
        <f t="shared" si="1"/>
        <v>416</v>
      </c>
      <c r="B18" s="88">
        <f t="shared" si="0"/>
        <v>18.64</v>
      </c>
    </row>
    <row r="19" spans="1:2" ht="12.75" customHeight="1" x14ac:dyDescent="0.2">
      <c r="A19" s="88">
        <f t="shared" si="1"/>
        <v>417</v>
      </c>
      <c r="B19" s="88">
        <f t="shared" si="0"/>
        <v>18.68</v>
      </c>
    </row>
    <row r="20" spans="1:2" ht="12.75" customHeight="1" x14ac:dyDescent="0.2">
      <c r="A20" s="88">
        <f t="shared" si="1"/>
        <v>418</v>
      </c>
      <c r="B20" s="88">
        <f t="shared" si="0"/>
        <v>18.72</v>
      </c>
    </row>
    <row r="21" spans="1:2" ht="12.75" customHeight="1" x14ac:dyDescent="0.2">
      <c r="A21" s="88">
        <f t="shared" si="1"/>
        <v>419</v>
      </c>
      <c r="B21" s="88">
        <f t="shared" si="0"/>
        <v>18.760000000000002</v>
      </c>
    </row>
    <row r="22" spans="1:2" ht="12.75" customHeight="1" x14ac:dyDescent="0.2">
      <c r="A22" s="88">
        <f t="shared" si="1"/>
        <v>420</v>
      </c>
      <c r="B22" s="88">
        <f t="shared" si="0"/>
        <v>18.8</v>
      </c>
    </row>
    <row r="23" spans="1:2" ht="12.75" customHeight="1" x14ac:dyDescent="0.2">
      <c r="A23" s="88">
        <f t="shared" si="1"/>
        <v>421</v>
      </c>
      <c r="B23" s="88">
        <f t="shared" si="0"/>
        <v>18.84</v>
      </c>
    </row>
    <row r="24" spans="1:2" ht="12.75" customHeight="1" x14ac:dyDescent="0.2">
      <c r="A24" s="88">
        <f t="shared" si="1"/>
        <v>422</v>
      </c>
      <c r="B24" s="88">
        <f t="shared" si="0"/>
        <v>18.88</v>
      </c>
    </row>
    <row r="25" spans="1:2" ht="12.75" customHeight="1" x14ac:dyDescent="0.2">
      <c r="A25" s="88">
        <f t="shared" si="1"/>
        <v>423</v>
      </c>
      <c r="B25" s="88">
        <f t="shared" si="0"/>
        <v>18.920000000000002</v>
      </c>
    </row>
    <row r="26" spans="1:2" ht="12.75" customHeight="1" x14ac:dyDescent="0.2">
      <c r="A26" s="88">
        <f t="shared" si="1"/>
        <v>424</v>
      </c>
      <c r="B26" s="88">
        <f t="shared" si="0"/>
        <v>18.96</v>
      </c>
    </row>
    <row r="27" spans="1:2" ht="12.75" customHeight="1" x14ac:dyDescent="0.2">
      <c r="A27" s="88">
        <f t="shared" si="1"/>
        <v>425</v>
      </c>
      <c r="B27" s="88">
        <f t="shared" si="0"/>
        <v>19</v>
      </c>
    </row>
    <row r="28" spans="1:2" ht="12.75" customHeight="1" x14ac:dyDescent="0.2">
      <c r="A28" s="88">
        <f t="shared" si="1"/>
        <v>426</v>
      </c>
      <c r="B28" s="88">
        <f t="shared" si="0"/>
        <v>19.04</v>
      </c>
    </row>
    <row r="29" spans="1:2" ht="12.75" customHeight="1" x14ac:dyDescent="0.2">
      <c r="A29" s="88">
        <f t="shared" si="1"/>
        <v>427</v>
      </c>
      <c r="B29" s="88">
        <f t="shared" si="0"/>
        <v>19.079999999999998</v>
      </c>
    </row>
    <row r="30" spans="1:2" ht="12.75" customHeight="1" x14ac:dyDescent="0.2">
      <c r="A30" s="88">
        <f t="shared" si="1"/>
        <v>428</v>
      </c>
      <c r="B30" s="88">
        <f t="shared" si="0"/>
        <v>19.12</v>
      </c>
    </row>
    <row r="31" spans="1:2" ht="12.75" customHeight="1" x14ac:dyDescent="0.2">
      <c r="A31" s="88">
        <f t="shared" si="1"/>
        <v>429</v>
      </c>
      <c r="B31" s="88">
        <f t="shared" si="0"/>
        <v>19.16</v>
      </c>
    </row>
    <row r="32" spans="1:2" ht="12.75" customHeight="1" x14ac:dyDescent="0.2">
      <c r="A32" s="88">
        <f t="shared" si="1"/>
        <v>430</v>
      </c>
      <c r="B32" s="88">
        <f t="shared" si="0"/>
        <v>19.2</v>
      </c>
    </row>
    <row r="33" spans="1:2" ht="12.75" customHeight="1" x14ac:dyDescent="0.2">
      <c r="A33" s="88">
        <f t="shared" si="1"/>
        <v>431</v>
      </c>
      <c r="B33" s="88">
        <f t="shared" si="0"/>
        <v>19.239999999999998</v>
      </c>
    </row>
    <row r="34" spans="1:2" ht="12.75" customHeight="1" x14ac:dyDescent="0.2">
      <c r="A34" s="88">
        <f t="shared" si="1"/>
        <v>432</v>
      </c>
      <c r="B34" s="88">
        <f t="shared" ref="B34:B65" si="2">18+(((A34-400)*2)/50)</f>
        <v>19.28</v>
      </c>
    </row>
    <row r="35" spans="1:2" ht="12.75" customHeight="1" x14ac:dyDescent="0.2">
      <c r="A35" s="88">
        <f t="shared" si="1"/>
        <v>433</v>
      </c>
      <c r="B35" s="88">
        <f t="shared" si="2"/>
        <v>19.32</v>
      </c>
    </row>
    <row r="36" spans="1:2" ht="12.75" customHeight="1" x14ac:dyDescent="0.2">
      <c r="A36" s="88">
        <f t="shared" si="1"/>
        <v>434</v>
      </c>
      <c r="B36" s="88">
        <f t="shared" si="2"/>
        <v>19.36</v>
      </c>
    </row>
    <row r="37" spans="1:2" x14ac:dyDescent="0.2">
      <c r="A37" s="88">
        <f t="shared" si="1"/>
        <v>435</v>
      </c>
      <c r="B37" s="88">
        <f t="shared" si="2"/>
        <v>19.399999999999999</v>
      </c>
    </row>
    <row r="38" spans="1:2" x14ac:dyDescent="0.2">
      <c r="A38" s="88">
        <f t="shared" si="1"/>
        <v>436</v>
      </c>
      <c r="B38" s="88">
        <f t="shared" si="2"/>
        <v>19.440000000000001</v>
      </c>
    </row>
    <row r="39" spans="1:2" x14ac:dyDescent="0.2">
      <c r="A39" s="88">
        <f t="shared" si="1"/>
        <v>437</v>
      </c>
      <c r="B39" s="88">
        <f t="shared" si="2"/>
        <v>19.48</v>
      </c>
    </row>
    <row r="40" spans="1:2" x14ac:dyDescent="0.2">
      <c r="A40" s="88">
        <f t="shared" si="1"/>
        <v>438</v>
      </c>
      <c r="B40" s="88">
        <f t="shared" si="2"/>
        <v>19.52</v>
      </c>
    </row>
    <row r="41" spans="1:2" x14ac:dyDescent="0.2">
      <c r="A41" s="88">
        <f t="shared" si="1"/>
        <v>439</v>
      </c>
      <c r="B41" s="88">
        <f t="shared" si="2"/>
        <v>19.559999999999999</v>
      </c>
    </row>
    <row r="42" spans="1:2" x14ac:dyDescent="0.2">
      <c r="A42" s="88">
        <f t="shared" si="1"/>
        <v>440</v>
      </c>
      <c r="B42" s="88">
        <f t="shared" si="2"/>
        <v>19.600000000000001</v>
      </c>
    </row>
    <row r="43" spans="1:2" x14ac:dyDescent="0.2">
      <c r="A43" s="88">
        <f t="shared" si="1"/>
        <v>441</v>
      </c>
      <c r="B43" s="88">
        <f t="shared" si="2"/>
        <v>19.64</v>
      </c>
    </row>
    <row r="44" spans="1:2" x14ac:dyDescent="0.2">
      <c r="A44" s="88">
        <f t="shared" si="1"/>
        <v>442</v>
      </c>
      <c r="B44" s="88">
        <f t="shared" si="2"/>
        <v>19.68</v>
      </c>
    </row>
    <row r="45" spans="1:2" x14ac:dyDescent="0.2">
      <c r="A45" s="88">
        <f t="shared" si="1"/>
        <v>443</v>
      </c>
      <c r="B45" s="88">
        <f t="shared" si="2"/>
        <v>19.72</v>
      </c>
    </row>
    <row r="46" spans="1:2" x14ac:dyDescent="0.2">
      <c r="A46" s="88">
        <f t="shared" si="1"/>
        <v>444</v>
      </c>
      <c r="B46" s="88">
        <f t="shared" si="2"/>
        <v>19.760000000000002</v>
      </c>
    </row>
    <row r="47" spans="1:2" x14ac:dyDescent="0.2">
      <c r="A47" s="88">
        <f t="shared" si="1"/>
        <v>445</v>
      </c>
      <c r="B47" s="88">
        <f t="shared" si="2"/>
        <v>19.8</v>
      </c>
    </row>
    <row r="48" spans="1:2" x14ac:dyDescent="0.2">
      <c r="A48" s="88">
        <f t="shared" si="1"/>
        <v>446</v>
      </c>
      <c r="B48" s="88">
        <f t="shared" si="2"/>
        <v>19.84</v>
      </c>
    </row>
    <row r="49" spans="1:2" x14ac:dyDescent="0.2">
      <c r="A49" s="88">
        <f t="shared" si="1"/>
        <v>447</v>
      </c>
      <c r="B49" s="88">
        <f t="shared" si="2"/>
        <v>19.88</v>
      </c>
    </row>
    <row r="50" spans="1:2" x14ac:dyDescent="0.2">
      <c r="A50" s="88">
        <f t="shared" si="1"/>
        <v>448</v>
      </c>
      <c r="B50" s="88">
        <f t="shared" si="2"/>
        <v>19.920000000000002</v>
      </c>
    </row>
    <row r="51" spans="1:2" x14ac:dyDescent="0.2">
      <c r="A51" s="88">
        <f t="shared" si="1"/>
        <v>449</v>
      </c>
      <c r="B51" s="88">
        <f t="shared" si="2"/>
        <v>19.96</v>
      </c>
    </row>
    <row r="52" spans="1:2" x14ac:dyDescent="0.2">
      <c r="A52" s="88">
        <f t="shared" si="1"/>
        <v>450</v>
      </c>
      <c r="B52" s="88">
        <f t="shared" si="2"/>
        <v>20</v>
      </c>
    </row>
    <row r="53" spans="1:2" x14ac:dyDescent="0.2">
      <c r="A53" s="88">
        <f t="shared" si="1"/>
        <v>451</v>
      </c>
      <c r="B53" s="88">
        <f t="shared" si="2"/>
        <v>20.04</v>
      </c>
    </row>
    <row r="54" spans="1:2" x14ac:dyDescent="0.2">
      <c r="A54" s="88">
        <f t="shared" si="1"/>
        <v>452</v>
      </c>
      <c r="B54" s="88">
        <f t="shared" si="2"/>
        <v>20.079999999999998</v>
      </c>
    </row>
    <row r="55" spans="1:2" x14ac:dyDescent="0.2">
      <c r="A55" s="88">
        <f t="shared" si="1"/>
        <v>453</v>
      </c>
      <c r="B55" s="88">
        <f t="shared" si="2"/>
        <v>20.12</v>
      </c>
    </row>
    <row r="56" spans="1:2" x14ac:dyDescent="0.2">
      <c r="A56" s="88">
        <f t="shared" si="1"/>
        <v>454</v>
      </c>
      <c r="B56" s="88">
        <f t="shared" si="2"/>
        <v>20.16</v>
      </c>
    </row>
    <row r="57" spans="1:2" x14ac:dyDescent="0.2">
      <c r="A57" s="88">
        <f t="shared" si="1"/>
        <v>455</v>
      </c>
      <c r="B57" s="88">
        <f t="shared" si="2"/>
        <v>20.2</v>
      </c>
    </row>
    <row r="58" spans="1:2" x14ac:dyDescent="0.2">
      <c r="A58" s="88">
        <f t="shared" si="1"/>
        <v>456</v>
      </c>
      <c r="B58" s="88">
        <f t="shared" si="2"/>
        <v>20.240000000000002</v>
      </c>
    </row>
    <row r="59" spans="1:2" x14ac:dyDescent="0.2">
      <c r="A59" s="88">
        <f t="shared" si="1"/>
        <v>457</v>
      </c>
      <c r="B59" s="88">
        <f t="shared" si="2"/>
        <v>20.28</v>
      </c>
    </row>
    <row r="60" spans="1:2" x14ac:dyDescent="0.2">
      <c r="A60" s="88">
        <f t="shared" si="1"/>
        <v>458</v>
      </c>
      <c r="B60" s="88">
        <f t="shared" si="2"/>
        <v>20.32</v>
      </c>
    </row>
    <row r="61" spans="1:2" x14ac:dyDescent="0.2">
      <c r="A61" s="88">
        <f t="shared" si="1"/>
        <v>459</v>
      </c>
      <c r="B61" s="88">
        <f t="shared" si="2"/>
        <v>20.36</v>
      </c>
    </row>
    <row r="62" spans="1:2" x14ac:dyDescent="0.2">
      <c r="A62" s="88">
        <f t="shared" si="1"/>
        <v>460</v>
      </c>
      <c r="B62" s="88">
        <f t="shared" si="2"/>
        <v>20.399999999999999</v>
      </c>
    </row>
    <row r="63" spans="1:2" x14ac:dyDescent="0.2">
      <c r="A63" s="88">
        <f t="shared" si="1"/>
        <v>461</v>
      </c>
      <c r="B63" s="88">
        <f t="shared" si="2"/>
        <v>20.440000000000001</v>
      </c>
    </row>
    <row r="64" spans="1:2" x14ac:dyDescent="0.2">
      <c r="A64" s="88">
        <f t="shared" si="1"/>
        <v>462</v>
      </c>
      <c r="B64" s="88">
        <f t="shared" si="2"/>
        <v>20.48</v>
      </c>
    </row>
    <row r="65" spans="1:2" x14ac:dyDescent="0.2">
      <c r="A65" s="88">
        <f t="shared" si="1"/>
        <v>463</v>
      </c>
      <c r="B65" s="88">
        <f t="shared" si="2"/>
        <v>20.52</v>
      </c>
    </row>
    <row r="66" spans="1:2" x14ac:dyDescent="0.2">
      <c r="A66" s="88">
        <f t="shared" si="1"/>
        <v>464</v>
      </c>
      <c r="B66" s="88">
        <f t="shared" ref="B66:B97" si="3">18+(((A66-400)*2)/50)</f>
        <v>20.56</v>
      </c>
    </row>
    <row r="67" spans="1:2" x14ac:dyDescent="0.2">
      <c r="A67" s="88">
        <f t="shared" ref="A67:A130" si="4">A66+1</f>
        <v>465</v>
      </c>
      <c r="B67" s="88">
        <f t="shared" si="3"/>
        <v>20.6</v>
      </c>
    </row>
    <row r="68" spans="1:2" x14ac:dyDescent="0.2">
      <c r="A68" s="88">
        <f t="shared" si="4"/>
        <v>466</v>
      </c>
      <c r="B68" s="88">
        <f t="shared" si="3"/>
        <v>20.64</v>
      </c>
    </row>
    <row r="69" spans="1:2" x14ac:dyDescent="0.2">
      <c r="A69" s="88">
        <f t="shared" si="4"/>
        <v>467</v>
      </c>
      <c r="B69" s="88">
        <f t="shared" si="3"/>
        <v>20.68</v>
      </c>
    </row>
    <row r="70" spans="1:2" x14ac:dyDescent="0.2">
      <c r="A70" s="88">
        <f t="shared" si="4"/>
        <v>468</v>
      </c>
      <c r="B70" s="88">
        <f t="shared" si="3"/>
        <v>20.72</v>
      </c>
    </row>
    <row r="71" spans="1:2" x14ac:dyDescent="0.2">
      <c r="A71" s="88">
        <f t="shared" si="4"/>
        <v>469</v>
      </c>
      <c r="B71" s="88">
        <f t="shared" si="3"/>
        <v>20.759999999999998</v>
      </c>
    </row>
    <row r="72" spans="1:2" x14ac:dyDescent="0.2">
      <c r="A72" s="88">
        <f t="shared" si="4"/>
        <v>470</v>
      </c>
      <c r="B72" s="88">
        <f t="shared" si="3"/>
        <v>20.8</v>
      </c>
    </row>
    <row r="73" spans="1:2" x14ac:dyDescent="0.2">
      <c r="A73" s="88">
        <f t="shared" si="4"/>
        <v>471</v>
      </c>
      <c r="B73" s="88">
        <f t="shared" si="3"/>
        <v>20.84</v>
      </c>
    </row>
    <row r="74" spans="1:2" x14ac:dyDescent="0.2">
      <c r="A74" s="88">
        <f t="shared" si="4"/>
        <v>472</v>
      </c>
      <c r="B74" s="88">
        <f t="shared" si="3"/>
        <v>20.88</v>
      </c>
    </row>
    <row r="75" spans="1:2" x14ac:dyDescent="0.2">
      <c r="A75" s="88">
        <f t="shared" si="4"/>
        <v>473</v>
      </c>
      <c r="B75" s="88">
        <f t="shared" si="3"/>
        <v>20.92</v>
      </c>
    </row>
    <row r="76" spans="1:2" x14ac:dyDescent="0.2">
      <c r="A76" s="88">
        <f t="shared" si="4"/>
        <v>474</v>
      </c>
      <c r="B76" s="88">
        <f t="shared" si="3"/>
        <v>20.96</v>
      </c>
    </row>
    <row r="77" spans="1:2" x14ac:dyDescent="0.2">
      <c r="A77" s="88">
        <f t="shared" si="4"/>
        <v>475</v>
      </c>
      <c r="B77" s="88">
        <f t="shared" si="3"/>
        <v>21</v>
      </c>
    </row>
    <row r="78" spans="1:2" x14ac:dyDescent="0.2">
      <c r="A78" s="88">
        <f t="shared" si="4"/>
        <v>476</v>
      </c>
      <c r="B78" s="88">
        <f t="shared" si="3"/>
        <v>21.04</v>
      </c>
    </row>
    <row r="79" spans="1:2" x14ac:dyDescent="0.2">
      <c r="A79" s="88">
        <f t="shared" si="4"/>
        <v>477</v>
      </c>
      <c r="B79" s="88">
        <f t="shared" si="3"/>
        <v>21.08</v>
      </c>
    </row>
    <row r="80" spans="1:2" x14ac:dyDescent="0.2">
      <c r="A80" s="88">
        <f t="shared" si="4"/>
        <v>478</v>
      </c>
      <c r="B80" s="88">
        <f t="shared" si="3"/>
        <v>21.12</v>
      </c>
    </row>
    <row r="81" spans="1:2" x14ac:dyDescent="0.2">
      <c r="A81" s="88">
        <f t="shared" si="4"/>
        <v>479</v>
      </c>
      <c r="B81" s="88">
        <f t="shared" si="3"/>
        <v>21.16</v>
      </c>
    </row>
    <row r="82" spans="1:2" x14ac:dyDescent="0.2">
      <c r="A82" s="88">
        <f t="shared" si="4"/>
        <v>480</v>
      </c>
      <c r="B82" s="88">
        <f t="shared" si="3"/>
        <v>21.2</v>
      </c>
    </row>
    <row r="83" spans="1:2" x14ac:dyDescent="0.2">
      <c r="A83" s="88">
        <f t="shared" si="4"/>
        <v>481</v>
      </c>
      <c r="B83" s="88">
        <f t="shared" si="3"/>
        <v>21.240000000000002</v>
      </c>
    </row>
    <row r="84" spans="1:2" x14ac:dyDescent="0.2">
      <c r="A84" s="88">
        <f t="shared" si="4"/>
        <v>482</v>
      </c>
      <c r="B84" s="88">
        <f t="shared" si="3"/>
        <v>21.28</v>
      </c>
    </row>
    <row r="85" spans="1:2" x14ac:dyDescent="0.2">
      <c r="A85" s="88">
        <f t="shared" si="4"/>
        <v>483</v>
      </c>
      <c r="B85" s="88">
        <f t="shared" si="3"/>
        <v>21.32</v>
      </c>
    </row>
    <row r="86" spans="1:2" x14ac:dyDescent="0.2">
      <c r="A86" s="88">
        <f t="shared" si="4"/>
        <v>484</v>
      </c>
      <c r="B86" s="88">
        <f t="shared" si="3"/>
        <v>21.36</v>
      </c>
    </row>
    <row r="87" spans="1:2" x14ac:dyDescent="0.2">
      <c r="A87" s="88">
        <f t="shared" si="4"/>
        <v>485</v>
      </c>
      <c r="B87" s="88">
        <f t="shared" si="3"/>
        <v>21.4</v>
      </c>
    </row>
    <row r="88" spans="1:2" x14ac:dyDescent="0.2">
      <c r="A88" s="88">
        <f t="shared" si="4"/>
        <v>486</v>
      </c>
      <c r="B88" s="88">
        <f t="shared" si="3"/>
        <v>21.44</v>
      </c>
    </row>
    <row r="89" spans="1:2" x14ac:dyDescent="0.2">
      <c r="A89" s="88">
        <f t="shared" si="4"/>
        <v>487</v>
      </c>
      <c r="B89" s="88">
        <f t="shared" si="3"/>
        <v>21.48</v>
      </c>
    </row>
    <row r="90" spans="1:2" x14ac:dyDescent="0.2">
      <c r="A90" s="88">
        <f t="shared" si="4"/>
        <v>488</v>
      </c>
      <c r="B90" s="88">
        <f t="shared" si="3"/>
        <v>21.52</v>
      </c>
    </row>
    <row r="91" spans="1:2" x14ac:dyDescent="0.2">
      <c r="A91" s="88">
        <f t="shared" si="4"/>
        <v>489</v>
      </c>
      <c r="B91" s="88">
        <f t="shared" si="3"/>
        <v>21.56</v>
      </c>
    </row>
    <row r="92" spans="1:2" x14ac:dyDescent="0.2">
      <c r="A92" s="88">
        <f t="shared" si="4"/>
        <v>490</v>
      </c>
      <c r="B92" s="88">
        <f t="shared" si="3"/>
        <v>21.6</v>
      </c>
    </row>
    <row r="93" spans="1:2" x14ac:dyDescent="0.2">
      <c r="A93" s="88">
        <f t="shared" si="4"/>
        <v>491</v>
      </c>
      <c r="B93" s="88">
        <f t="shared" si="3"/>
        <v>21.64</v>
      </c>
    </row>
    <row r="94" spans="1:2" x14ac:dyDescent="0.2">
      <c r="A94" s="88">
        <f t="shared" si="4"/>
        <v>492</v>
      </c>
      <c r="B94" s="88">
        <f t="shared" si="3"/>
        <v>21.68</v>
      </c>
    </row>
    <row r="95" spans="1:2" x14ac:dyDescent="0.2">
      <c r="A95" s="88">
        <f t="shared" si="4"/>
        <v>493</v>
      </c>
      <c r="B95" s="88">
        <f t="shared" si="3"/>
        <v>21.72</v>
      </c>
    </row>
    <row r="96" spans="1:2" x14ac:dyDescent="0.2">
      <c r="A96" s="88">
        <f t="shared" si="4"/>
        <v>494</v>
      </c>
      <c r="B96" s="88">
        <f t="shared" si="3"/>
        <v>21.759999999999998</v>
      </c>
    </row>
    <row r="97" spans="1:2" x14ac:dyDescent="0.2">
      <c r="A97" s="88">
        <f t="shared" si="4"/>
        <v>495</v>
      </c>
      <c r="B97" s="88">
        <f t="shared" si="3"/>
        <v>21.8</v>
      </c>
    </row>
    <row r="98" spans="1:2" x14ac:dyDescent="0.2">
      <c r="A98" s="88">
        <f t="shared" si="4"/>
        <v>496</v>
      </c>
      <c r="B98" s="88">
        <f t="shared" ref="B98:B102" si="5">18+(((A98-400)*2)/50)</f>
        <v>21.84</v>
      </c>
    </row>
    <row r="99" spans="1:2" x14ac:dyDescent="0.2">
      <c r="A99" s="88">
        <f t="shared" si="4"/>
        <v>497</v>
      </c>
      <c r="B99" s="88">
        <f t="shared" si="5"/>
        <v>21.88</v>
      </c>
    </row>
    <row r="100" spans="1:2" x14ac:dyDescent="0.2">
      <c r="A100" s="88">
        <f t="shared" si="4"/>
        <v>498</v>
      </c>
      <c r="B100" s="88">
        <f t="shared" si="5"/>
        <v>21.92</v>
      </c>
    </row>
    <row r="101" spans="1:2" x14ac:dyDescent="0.2">
      <c r="A101" s="88">
        <f t="shared" si="4"/>
        <v>499</v>
      </c>
      <c r="B101" s="88">
        <f t="shared" si="5"/>
        <v>21.96</v>
      </c>
    </row>
    <row r="102" spans="1:2" x14ac:dyDescent="0.2">
      <c r="A102" s="88">
        <f t="shared" si="4"/>
        <v>500</v>
      </c>
      <c r="B102" s="88">
        <f t="shared" si="5"/>
        <v>22</v>
      </c>
    </row>
    <row r="103" spans="1:2" x14ac:dyDescent="0.2">
      <c r="A103" s="88">
        <f t="shared" si="4"/>
        <v>501</v>
      </c>
      <c r="B103" s="88">
        <f t="shared" ref="B103:B134" si="6">22+(((A103-500)*4)/50)</f>
        <v>22.08</v>
      </c>
    </row>
    <row r="104" spans="1:2" x14ac:dyDescent="0.2">
      <c r="A104" s="88">
        <f t="shared" si="4"/>
        <v>502</v>
      </c>
      <c r="B104" s="88">
        <f t="shared" si="6"/>
        <v>22.16</v>
      </c>
    </row>
    <row r="105" spans="1:2" x14ac:dyDescent="0.2">
      <c r="A105" s="88">
        <f t="shared" si="4"/>
        <v>503</v>
      </c>
      <c r="B105" s="88">
        <f t="shared" si="6"/>
        <v>22.24</v>
      </c>
    </row>
    <row r="106" spans="1:2" x14ac:dyDescent="0.2">
      <c r="A106" s="88">
        <f t="shared" si="4"/>
        <v>504</v>
      </c>
      <c r="B106" s="88">
        <f t="shared" si="6"/>
        <v>22.32</v>
      </c>
    </row>
    <row r="107" spans="1:2" x14ac:dyDescent="0.2">
      <c r="A107" s="88">
        <f t="shared" si="4"/>
        <v>505</v>
      </c>
      <c r="B107" s="88">
        <f t="shared" si="6"/>
        <v>22.4</v>
      </c>
    </row>
    <row r="108" spans="1:2" x14ac:dyDescent="0.2">
      <c r="A108" s="88">
        <f t="shared" si="4"/>
        <v>506</v>
      </c>
      <c r="B108" s="88">
        <f t="shared" si="6"/>
        <v>22.48</v>
      </c>
    </row>
    <row r="109" spans="1:2" x14ac:dyDescent="0.2">
      <c r="A109" s="88">
        <f t="shared" si="4"/>
        <v>507</v>
      </c>
      <c r="B109" s="88">
        <f t="shared" si="6"/>
        <v>22.56</v>
      </c>
    </row>
    <row r="110" spans="1:2" x14ac:dyDescent="0.2">
      <c r="A110" s="88">
        <f t="shared" si="4"/>
        <v>508</v>
      </c>
      <c r="B110" s="88">
        <f t="shared" si="6"/>
        <v>22.64</v>
      </c>
    </row>
    <row r="111" spans="1:2" x14ac:dyDescent="0.2">
      <c r="A111" s="88">
        <f t="shared" si="4"/>
        <v>509</v>
      </c>
      <c r="B111" s="88">
        <f t="shared" si="6"/>
        <v>22.72</v>
      </c>
    </row>
    <row r="112" spans="1:2" x14ac:dyDescent="0.2">
      <c r="A112" s="88">
        <f t="shared" si="4"/>
        <v>510</v>
      </c>
      <c r="B112" s="88">
        <f t="shared" si="6"/>
        <v>22.8</v>
      </c>
    </row>
    <row r="113" spans="1:2" x14ac:dyDescent="0.2">
      <c r="A113" s="88">
        <f t="shared" si="4"/>
        <v>511</v>
      </c>
      <c r="B113" s="88">
        <f t="shared" si="6"/>
        <v>22.88</v>
      </c>
    </row>
    <row r="114" spans="1:2" x14ac:dyDescent="0.2">
      <c r="A114" s="88">
        <f t="shared" si="4"/>
        <v>512</v>
      </c>
      <c r="B114" s="88">
        <f t="shared" si="6"/>
        <v>22.96</v>
      </c>
    </row>
    <row r="115" spans="1:2" x14ac:dyDescent="0.2">
      <c r="A115" s="88">
        <f t="shared" si="4"/>
        <v>513</v>
      </c>
      <c r="B115" s="88">
        <f t="shared" si="6"/>
        <v>23.04</v>
      </c>
    </row>
    <row r="116" spans="1:2" x14ac:dyDescent="0.2">
      <c r="A116" s="88">
        <f t="shared" si="4"/>
        <v>514</v>
      </c>
      <c r="B116" s="88">
        <f t="shared" si="6"/>
        <v>23.12</v>
      </c>
    </row>
    <row r="117" spans="1:2" x14ac:dyDescent="0.2">
      <c r="A117" s="88">
        <f t="shared" si="4"/>
        <v>515</v>
      </c>
      <c r="B117" s="88">
        <f t="shared" si="6"/>
        <v>23.2</v>
      </c>
    </row>
    <row r="118" spans="1:2" x14ac:dyDescent="0.2">
      <c r="A118" s="88">
        <f t="shared" si="4"/>
        <v>516</v>
      </c>
      <c r="B118" s="88">
        <f t="shared" si="6"/>
        <v>23.28</v>
      </c>
    </row>
    <row r="119" spans="1:2" x14ac:dyDescent="0.2">
      <c r="A119" s="88">
        <f t="shared" si="4"/>
        <v>517</v>
      </c>
      <c r="B119" s="88">
        <f t="shared" si="6"/>
        <v>23.36</v>
      </c>
    </row>
    <row r="120" spans="1:2" x14ac:dyDescent="0.2">
      <c r="A120" s="88">
        <f t="shared" si="4"/>
        <v>518</v>
      </c>
      <c r="B120" s="88">
        <f t="shared" si="6"/>
        <v>23.44</v>
      </c>
    </row>
    <row r="121" spans="1:2" x14ac:dyDescent="0.2">
      <c r="A121" s="88">
        <f t="shared" si="4"/>
        <v>519</v>
      </c>
      <c r="B121" s="88">
        <f t="shared" si="6"/>
        <v>23.52</v>
      </c>
    </row>
    <row r="122" spans="1:2" x14ac:dyDescent="0.2">
      <c r="A122" s="88">
        <f t="shared" si="4"/>
        <v>520</v>
      </c>
      <c r="B122" s="88">
        <f t="shared" si="6"/>
        <v>23.6</v>
      </c>
    </row>
    <row r="123" spans="1:2" x14ac:dyDescent="0.2">
      <c r="A123" s="88">
        <f t="shared" si="4"/>
        <v>521</v>
      </c>
      <c r="B123" s="88">
        <f t="shared" si="6"/>
        <v>23.68</v>
      </c>
    </row>
    <row r="124" spans="1:2" x14ac:dyDescent="0.2">
      <c r="A124" s="88">
        <f t="shared" si="4"/>
        <v>522</v>
      </c>
      <c r="B124" s="88">
        <f t="shared" si="6"/>
        <v>23.76</v>
      </c>
    </row>
    <row r="125" spans="1:2" x14ac:dyDescent="0.2">
      <c r="A125" s="88">
        <f t="shared" si="4"/>
        <v>523</v>
      </c>
      <c r="B125" s="88">
        <f t="shared" si="6"/>
        <v>23.84</v>
      </c>
    </row>
    <row r="126" spans="1:2" x14ac:dyDescent="0.2">
      <c r="A126" s="88">
        <f t="shared" si="4"/>
        <v>524</v>
      </c>
      <c r="B126" s="88">
        <f t="shared" si="6"/>
        <v>23.92</v>
      </c>
    </row>
    <row r="127" spans="1:2" x14ac:dyDescent="0.2">
      <c r="A127" s="88">
        <f t="shared" si="4"/>
        <v>525</v>
      </c>
      <c r="B127" s="88">
        <f t="shared" si="6"/>
        <v>24</v>
      </c>
    </row>
    <row r="128" spans="1:2" x14ac:dyDescent="0.2">
      <c r="A128" s="88">
        <f t="shared" si="4"/>
        <v>526</v>
      </c>
      <c r="B128" s="88">
        <f t="shared" si="6"/>
        <v>24.08</v>
      </c>
    </row>
    <row r="129" spans="1:2" x14ac:dyDescent="0.2">
      <c r="A129" s="88">
        <f t="shared" si="4"/>
        <v>527</v>
      </c>
      <c r="B129" s="88">
        <f t="shared" si="6"/>
        <v>24.16</v>
      </c>
    </row>
    <row r="130" spans="1:2" x14ac:dyDescent="0.2">
      <c r="A130" s="88">
        <f t="shared" si="4"/>
        <v>528</v>
      </c>
      <c r="B130" s="88">
        <f t="shared" si="6"/>
        <v>24.240000000000002</v>
      </c>
    </row>
    <row r="131" spans="1:2" x14ac:dyDescent="0.2">
      <c r="A131" s="88">
        <f t="shared" ref="A131:A194" si="7">A130+1</f>
        <v>529</v>
      </c>
      <c r="B131" s="88">
        <f t="shared" si="6"/>
        <v>24.32</v>
      </c>
    </row>
    <row r="132" spans="1:2" x14ac:dyDescent="0.2">
      <c r="A132" s="88">
        <f t="shared" si="7"/>
        <v>530</v>
      </c>
      <c r="B132" s="88">
        <f t="shared" si="6"/>
        <v>24.4</v>
      </c>
    </row>
    <row r="133" spans="1:2" x14ac:dyDescent="0.2">
      <c r="A133" s="88">
        <f t="shared" si="7"/>
        <v>531</v>
      </c>
      <c r="B133" s="88">
        <f t="shared" si="6"/>
        <v>24.48</v>
      </c>
    </row>
    <row r="134" spans="1:2" x14ac:dyDescent="0.2">
      <c r="A134" s="88">
        <f t="shared" si="7"/>
        <v>532</v>
      </c>
      <c r="B134" s="88">
        <f t="shared" si="6"/>
        <v>24.56</v>
      </c>
    </row>
    <row r="135" spans="1:2" x14ac:dyDescent="0.2">
      <c r="A135" s="88">
        <f t="shared" si="7"/>
        <v>533</v>
      </c>
      <c r="B135" s="88">
        <f t="shared" ref="B135:B152" si="8">22+(((A135-500)*4)/50)</f>
        <v>24.64</v>
      </c>
    </row>
    <row r="136" spans="1:2" x14ac:dyDescent="0.2">
      <c r="A136" s="88">
        <f t="shared" si="7"/>
        <v>534</v>
      </c>
      <c r="B136" s="88">
        <f t="shared" si="8"/>
        <v>24.72</v>
      </c>
    </row>
    <row r="137" spans="1:2" x14ac:dyDescent="0.2">
      <c r="A137" s="88">
        <f t="shared" si="7"/>
        <v>535</v>
      </c>
      <c r="B137" s="88">
        <f t="shared" si="8"/>
        <v>24.8</v>
      </c>
    </row>
    <row r="138" spans="1:2" x14ac:dyDescent="0.2">
      <c r="A138" s="88">
        <f t="shared" si="7"/>
        <v>536</v>
      </c>
      <c r="B138" s="88">
        <f t="shared" si="8"/>
        <v>24.88</v>
      </c>
    </row>
    <row r="139" spans="1:2" x14ac:dyDescent="0.2">
      <c r="A139" s="88">
        <f t="shared" si="7"/>
        <v>537</v>
      </c>
      <c r="B139" s="88">
        <f t="shared" si="8"/>
        <v>24.96</v>
      </c>
    </row>
    <row r="140" spans="1:2" x14ac:dyDescent="0.2">
      <c r="A140" s="88">
        <f t="shared" si="7"/>
        <v>538</v>
      </c>
      <c r="B140" s="88">
        <f t="shared" si="8"/>
        <v>25.04</v>
      </c>
    </row>
    <row r="141" spans="1:2" x14ac:dyDescent="0.2">
      <c r="A141" s="88">
        <f t="shared" si="7"/>
        <v>539</v>
      </c>
      <c r="B141" s="88">
        <f t="shared" si="8"/>
        <v>25.12</v>
      </c>
    </row>
    <row r="142" spans="1:2" x14ac:dyDescent="0.2">
      <c r="A142" s="88">
        <f t="shared" si="7"/>
        <v>540</v>
      </c>
      <c r="B142" s="88">
        <f t="shared" si="8"/>
        <v>25.2</v>
      </c>
    </row>
    <row r="143" spans="1:2" x14ac:dyDescent="0.2">
      <c r="A143" s="88">
        <f t="shared" si="7"/>
        <v>541</v>
      </c>
      <c r="B143" s="88">
        <f t="shared" si="8"/>
        <v>25.28</v>
      </c>
    </row>
    <row r="144" spans="1:2" x14ac:dyDescent="0.2">
      <c r="A144" s="88">
        <f t="shared" si="7"/>
        <v>542</v>
      </c>
      <c r="B144" s="88">
        <f t="shared" si="8"/>
        <v>25.36</v>
      </c>
    </row>
    <row r="145" spans="1:2" x14ac:dyDescent="0.2">
      <c r="A145" s="88">
        <f t="shared" si="7"/>
        <v>543</v>
      </c>
      <c r="B145" s="88">
        <f t="shared" si="8"/>
        <v>25.44</v>
      </c>
    </row>
    <row r="146" spans="1:2" x14ac:dyDescent="0.2">
      <c r="A146" s="88">
        <f t="shared" si="7"/>
        <v>544</v>
      </c>
      <c r="B146" s="88">
        <f t="shared" si="8"/>
        <v>25.52</v>
      </c>
    </row>
    <row r="147" spans="1:2" x14ac:dyDescent="0.2">
      <c r="A147" s="88">
        <f t="shared" si="7"/>
        <v>545</v>
      </c>
      <c r="B147" s="88">
        <f t="shared" si="8"/>
        <v>25.6</v>
      </c>
    </row>
    <row r="148" spans="1:2" x14ac:dyDescent="0.2">
      <c r="A148" s="88">
        <f t="shared" si="7"/>
        <v>546</v>
      </c>
      <c r="B148" s="88">
        <f t="shared" si="8"/>
        <v>25.68</v>
      </c>
    </row>
    <row r="149" spans="1:2" x14ac:dyDescent="0.2">
      <c r="A149" s="88">
        <f t="shared" si="7"/>
        <v>547</v>
      </c>
      <c r="B149" s="88">
        <f t="shared" si="8"/>
        <v>25.759999999999998</v>
      </c>
    </row>
    <row r="150" spans="1:2" x14ac:dyDescent="0.2">
      <c r="A150" s="88">
        <f t="shared" si="7"/>
        <v>548</v>
      </c>
      <c r="B150" s="88">
        <f t="shared" si="8"/>
        <v>25.84</v>
      </c>
    </row>
    <row r="151" spans="1:2" x14ac:dyDescent="0.2">
      <c r="A151" s="88">
        <f t="shared" si="7"/>
        <v>549</v>
      </c>
      <c r="B151" s="88">
        <f t="shared" si="8"/>
        <v>25.92</v>
      </c>
    </row>
    <row r="152" spans="1:2" x14ac:dyDescent="0.2">
      <c r="A152" s="88">
        <f t="shared" si="7"/>
        <v>550</v>
      </c>
      <c r="B152" s="88">
        <f t="shared" si="8"/>
        <v>26</v>
      </c>
    </row>
    <row r="153" spans="1:2" x14ac:dyDescent="0.2">
      <c r="A153" s="88">
        <f t="shared" si="7"/>
        <v>551</v>
      </c>
      <c r="B153" s="88">
        <f t="shared" ref="B153:B184" si="9">26+(((A153-550)*6)/50)</f>
        <v>26.12</v>
      </c>
    </row>
    <row r="154" spans="1:2" x14ac:dyDescent="0.2">
      <c r="A154" s="88">
        <f t="shared" si="7"/>
        <v>552</v>
      </c>
      <c r="B154" s="88">
        <f t="shared" si="9"/>
        <v>26.24</v>
      </c>
    </row>
    <row r="155" spans="1:2" x14ac:dyDescent="0.2">
      <c r="A155" s="88">
        <f t="shared" si="7"/>
        <v>553</v>
      </c>
      <c r="B155" s="88">
        <f t="shared" si="9"/>
        <v>26.36</v>
      </c>
    </row>
    <row r="156" spans="1:2" x14ac:dyDescent="0.2">
      <c r="A156" s="88">
        <f t="shared" si="7"/>
        <v>554</v>
      </c>
      <c r="B156" s="88">
        <f t="shared" si="9"/>
        <v>26.48</v>
      </c>
    </row>
    <row r="157" spans="1:2" x14ac:dyDescent="0.2">
      <c r="A157" s="88">
        <f t="shared" si="7"/>
        <v>555</v>
      </c>
      <c r="B157" s="88">
        <f t="shared" si="9"/>
        <v>26.6</v>
      </c>
    </row>
    <row r="158" spans="1:2" x14ac:dyDescent="0.2">
      <c r="A158" s="88">
        <f t="shared" si="7"/>
        <v>556</v>
      </c>
      <c r="B158" s="88">
        <f t="shared" si="9"/>
        <v>26.72</v>
      </c>
    </row>
    <row r="159" spans="1:2" x14ac:dyDescent="0.2">
      <c r="A159" s="88">
        <f t="shared" si="7"/>
        <v>557</v>
      </c>
      <c r="B159" s="88">
        <f t="shared" si="9"/>
        <v>26.84</v>
      </c>
    </row>
    <row r="160" spans="1:2" x14ac:dyDescent="0.2">
      <c r="A160" s="88">
        <f t="shared" si="7"/>
        <v>558</v>
      </c>
      <c r="B160" s="88">
        <f t="shared" si="9"/>
        <v>26.96</v>
      </c>
    </row>
    <row r="161" spans="1:2" x14ac:dyDescent="0.2">
      <c r="A161" s="88">
        <f t="shared" si="7"/>
        <v>559</v>
      </c>
      <c r="B161" s="88">
        <f t="shared" si="9"/>
        <v>27.08</v>
      </c>
    </row>
    <row r="162" spans="1:2" x14ac:dyDescent="0.2">
      <c r="A162" s="88">
        <f t="shared" si="7"/>
        <v>560</v>
      </c>
      <c r="B162" s="88">
        <f t="shared" si="9"/>
        <v>27.2</v>
      </c>
    </row>
    <row r="163" spans="1:2" x14ac:dyDescent="0.2">
      <c r="A163" s="88">
        <f t="shared" si="7"/>
        <v>561</v>
      </c>
      <c r="B163" s="88">
        <f t="shared" si="9"/>
        <v>27.32</v>
      </c>
    </row>
    <row r="164" spans="1:2" x14ac:dyDescent="0.2">
      <c r="A164" s="88">
        <f t="shared" si="7"/>
        <v>562</v>
      </c>
      <c r="B164" s="88">
        <f t="shared" si="9"/>
        <v>27.44</v>
      </c>
    </row>
    <row r="165" spans="1:2" x14ac:dyDescent="0.2">
      <c r="A165" s="88">
        <f t="shared" si="7"/>
        <v>563</v>
      </c>
      <c r="B165" s="88">
        <f t="shared" si="9"/>
        <v>27.56</v>
      </c>
    </row>
    <row r="166" spans="1:2" x14ac:dyDescent="0.2">
      <c r="A166" s="88">
        <f t="shared" si="7"/>
        <v>564</v>
      </c>
      <c r="B166" s="88">
        <f t="shared" si="9"/>
        <v>27.68</v>
      </c>
    </row>
    <row r="167" spans="1:2" x14ac:dyDescent="0.2">
      <c r="A167" s="88">
        <f t="shared" si="7"/>
        <v>565</v>
      </c>
      <c r="B167" s="88">
        <f t="shared" si="9"/>
        <v>27.8</v>
      </c>
    </row>
    <row r="168" spans="1:2" x14ac:dyDescent="0.2">
      <c r="A168" s="88">
        <f t="shared" si="7"/>
        <v>566</v>
      </c>
      <c r="B168" s="88">
        <f t="shared" si="9"/>
        <v>27.92</v>
      </c>
    </row>
    <row r="169" spans="1:2" x14ac:dyDescent="0.2">
      <c r="A169" s="88">
        <f t="shared" si="7"/>
        <v>567</v>
      </c>
      <c r="B169" s="88">
        <f t="shared" si="9"/>
        <v>28.04</v>
      </c>
    </row>
    <row r="170" spans="1:2" x14ac:dyDescent="0.2">
      <c r="A170" s="88">
        <f t="shared" si="7"/>
        <v>568</v>
      </c>
      <c r="B170" s="88">
        <f t="shared" si="9"/>
        <v>28.16</v>
      </c>
    </row>
    <row r="171" spans="1:2" x14ac:dyDescent="0.2">
      <c r="A171" s="88">
        <f t="shared" si="7"/>
        <v>569</v>
      </c>
      <c r="B171" s="88">
        <f t="shared" si="9"/>
        <v>28.28</v>
      </c>
    </row>
    <row r="172" spans="1:2" x14ac:dyDescent="0.2">
      <c r="A172" s="88">
        <f t="shared" si="7"/>
        <v>570</v>
      </c>
      <c r="B172" s="88">
        <f t="shared" si="9"/>
        <v>28.4</v>
      </c>
    </row>
    <row r="173" spans="1:2" x14ac:dyDescent="0.2">
      <c r="A173" s="88">
        <f t="shared" si="7"/>
        <v>571</v>
      </c>
      <c r="B173" s="88">
        <f t="shared" si="9"/>
        <v>28.52</v>
      </c>
    </row>
    <row r="174" spans="1:2" x14ac:dyDescent="0.2">
      <c r="A174" s="88">
        <f t="shared" si="7"/>
        <v>572</v>
      </c>
      <c r="B174" s="88">
        <f t="shared" si="9"/>
        <v>28.64</v>
      </c>
    </row>
    <row r="175" spans="1:2" x14ac:dyDescent="0.2">
      <c r="A175" s="88">
        <f t="shared" si="7"/>
        <v>573</v>
      </c>
      <c r="B175" s="88">
        <f t="shared" si="9"/>
        <v>28.759999999999998</v>
      </c>
    </row>
    <row r="176" spans="1:2" x14ac:dyDescent="0.2">
      <c r="A176" s="88">
        <f t="shared" si="7"/>
        <v>574</v>
      </c>
      <c r="B176" s="88">
        <f t="shared" si="9"/>
        <v>28.88</v>
      </c>
    </row>
    <row r="177" spans="1:2" x14ac:dyDescent="0.2">
      <c r="A177" s="88">
        <f t="shared" si="7"/>
        <v>575</v>
      </c>
      <c r="B177" s="88">
        <f t="shared" si="9"/>
        <v>29</v>
      </c>
    </row>
    <row r="178" spans="1:2" x14ac:dyDescent="0.2">
      <c r="A178" s="88">
        <f t="shared" si="7"/>
        <v>576</v>
      </c>
      <c r="B178" s="88">
        <f t="shared" si="9"/>
        <v>29.12</v>
      </c>
    </row>
    <row r="179" spans="1:2" x14ac:dyDescent="0.2">
      <c r="A179" s="88">
        <f t="shared" si="7"/>
        <v>577</v>
      </c>
      <c r="B179" s="88">
        <f t="shared" si="9"/>
        <v>29.240000000000002</v>
      </c>
    </row>
    <row r="180" spans="1:2" x14ac:dyDescent="0.2">
      <c r="A180" s="88">
        <f t="shared" si="7"/>
        <v>578</v>
      </c>
      <c r="B180" s="88">
        <f t="shared" si="9"/>
        <v>29.36</v>
      </c>
    </row>
    <row r="181" spans="1:2" x14ac:dyDescent="0.2">
      <c r="A181" s="88">
        <f t="shared" si="7"/>
        <v>579</v>
      </c>
      <c r="B181" s="88">
        <f t="shared" si="9"/>
        <v>29.48</v>
      </c>
    </row>
    <row r="182" spans="1:2" x14ac:dyDescent="0.2">
      <c r="A182" s="88">
        <f t="shared" si="7"/>
        <v>580</v>
      </c>
      <c r="B182" s="88">
        <f t="shared" si="9"/>
        <v>29.6</v>
      </c>
    </row>
    <row r="183" spans="1:2" x14ac:dyDescent="0.2">
      <c r="A183" s="88">
        <f t="shared" si="7"/>
        <v>581</v>
      </c>
      <c r="B183" s="88">
        <f t="shared" si="9"/>
        <v>29.72</v>
      </c>
    </row>
    <row r="184" spans="1:2" x14ac:dyDescent="0.2">
      <c r="A184" s="88">
        <f t="shared" si="7"/>
        <v>582</v>
      </c>
      <c r="B184" s="88">
        <f t="shared" si="9"/>
        <v>29.84</v>
      </c>
    </row>
    <row r="185" spans="1:2" x14ac:dyDescent="0.2">
      <c r="A185" s="88">
        <f t="shared" si="7"/>
        <v>583</v>
      </c>
      <c r="B185" s="88">
        <f t="shared" ref="B185:B202" si="10">26+(((A185-550)*6)/50)</f>
        <v>29.96</v>
      </c>
    </row>
    <row r="186" spans="1:2" x14ac:dyDescent="0.2">
      <c r="A186" s="88">
        <f t="shared" si="7"/>
        <v>584</v>
      </c>
      <c r="B186" s="88">
        <f t="shared" si="10"/>
        <v>30.08</v>
      </c>
    </row>
    <row r="187" spans="1:2" x14ac:dyDescent="0.2">
      <c r="A187" s="88">
        <f t="shared" si="7"/>
        <v>585</v>
      </c>
      <c r="B187" s="88">
        <f t="shared" si="10"/>
        <v>30.2</v>
      </c>
    </row>
    <row r="188" spans="1:2" x14ac:dyDescent="0.2">
      <c r="A188" s="88">
        <f t="shared" si="7"/>
        <v>586</v>
      </c>
      <c r="B188" s="88">
        <f t="shared" si="10"/>
        <v>30.32</v>
      </c>
    </row>
    <row r="189" spans="1:2" x14ac:dyDescent="0.2">
      <c r="A189" s="88">
        <f t="shared" si="7"/>
        <v>587</v>
      </c>
      <c r="B189" s="88">
        <f t="shared" si="10"/>
        <v>30.44</v>
      </c>
    </row>
    <row r="190" spans="1:2" x14ac:dyDescent="0.2">
      <c r="A190" s="88">
        <f t="shared" si="7"/>
        <v>588</v>
      </c>
      <c r="B190" s="88">
        <f t="shared" si="10"/>
        <v>30.56</v>
      </c>
    </row>
    <row r="191" spans="1:2" x14ac:dyDescent="0.2">
      <c r="A191" s="88">
        <f t="shared" si="7"/>
        <v>589</v>
      </c>
      <c r="B191" s="88">
        <f t="shared" si="10"/>
        <v>30.68</v>
      </c>
    </row>
    <row r="192" spans="1:2" x14ac:dyDescent="0.2">
      <c r="A192" s="88">
        <f t="shared" si="7"/>
        <v>590</v>
      </c>
      <c r="B192" s="88">
        <f t="shared" si="10"/>
        <v>30.8</v>
      </c>
    </row>
    <row r="193" spans="1:2" x14ac:dyDescent="0.2">
      <c r="A193" s="88">
        <f t="shared" si="7"/>
        <v>591</v>
      </c>
      <c r="B193" s="88">
        <f t="shared" si="10"/>
        <v>30.92</v>
      </c>
    </row>
    <row r="194" spans="1:2" x14ac:dyDescent="0.2">
      <c r="A194" s="88">
        <f t="shared" si="7"/>
        <v>592</v>
      </c>
      <c r="B194" s="88">
        <f t="shared" si="10"/>
        <v>31.04</v>
      </c>
    </row>
    <row r="195" spans="1:2" x14ac:dyDescent="0.2">
      <c r="A195" s="88">
        <f t="shared" ref="A195:A258" si="11">A194+1</f>
        <v>593</v>
      </c>
      <c r="B195" s="88">
        <f t="shared" si="10"/>
        <v>31.16</v>
      </c>
    </row>
    <row r="196" spans="1:2" x14ac:dyDescent="0.2">
      <c r="A196" s="88">
        <f t="shared" si="11"/>
        <v>594</v>
      </c>
      <c r="B196" s="88">
        <f t="shared" si="10"/>
        <v>31.28</v>
      </c>
    </row>
    <row r="197" spans="1:2" x14ac:dyDescent="0.2">
      <c r="A197" s="88">
        <f t="shared" si="11"/>
        <v>595</v>
      </c>
      <c r="B197" s="88">
        <f t="shared" si="10"/>
        <v>31.4</v>
      </c>
    </row>
    <row r="198" spans="1:2" x14ac:dyDescent="0.2">
      <c r="A198" s="88">
        <f t="shared" si="11"/>
        <v>596</v>
      </c>
      <c r="B198" s="88">
        <f t="shared" si="10"/>
        <v>31.52</v>
      </c>
    </row>
    <row r="199" spans="1:2" x14ac:dyDescent="0.2">
      <c r="A199" s="88">
        <f t="shared" si="11"/>
        <v>597</v>
      </c>
      <c r="B199" s="88">
        <f t="shared" si="10"/>
        <v>31.64</v>
      </c>
    </row>
    <row r="200" spans="1:2" x14ac:dyDescent="0.2">
      <c r="A200" s="88">
        <f t="shared" si="11"/>
        <v>598</v>
      </c>
      <c r="B200" s="88">
        <f t="shared" si="10"/>
        <v>31.759999999999998</v>
      </c>
    </row>
    <row r="201" spans="1:2" x14ac:dyDescent="0.2">
      <c r="A201" s="88">
        <f t="shared" si="11"/>
        <v>599</v>
      </c>
      <c r="B201" s="88">
        <f t="shared" si="10"/>
        <v>31.88</v>
      </c>
    </row>
    <row r="202" spans="1:2" x14ac:dyDescent="0.2">
      <c r="A202" s="88">
        <f t="shared" si="11"/>
        <v>600</v>
      </c>
      <c r="B202" s="88">
        <f t="shared" si="10"/>
        <v>32</v>
      </c>
    </row>
    <row r="203" spans="1:2" x14ac:dyDescent="0.2">
      <c r="A203" s="88">
        <f t="shared" si="11"/>
        <v>601</v>
      </c>
      <c r="B203" s="88">
        <f t="shared" ref="B203:B234" si="12">32+(((A203-600)*12)/50)</f>
        <v>32.24</v>
      </c>
    </row>
    <row r="204" spans="1:2" x14ac:dyDescent="0.2">
      <c r="A204" s="88">
        <f t="shared" si="11"/>
        <v>602</v>
      </c>
      <c r="B204" s="88">
        <f t="shared" si="12"/>
        <v>32.479999999999997</v>
      </c>
    </row>
    <row r="205" spans="1:2" x14ac:dyDescent="0.2">
      <c r="A205" s="88">
        <f t="shared" si="11"/>
        <v>603</v>
      </c>
      <c r="B205" s="88">
        <f t="shared" si="12"/>
        <v>32.72</v>
      </c>
    </row>
    <row r="206" spans="1:2" x14ac:dyDescent="0.2">
      <c r="A206" s="88">
        <f t="shared" si="11"/>
        <v>604</v>
      </c>
      <c r="B206" s="88">
        <f t="shared" si="12"/>
        <v>32.96</v>
      </c>
    </row>
    <row r="207" spans="1:2" x14ac:dyDescent="0.2">
      <c r="A207" s="88">
        <f t="shared" si="11"/>
        <v>605</v>
      </c>
      <c r="B207" s="88">
        <f t="shared" si="12"/>
        <v>33.200000000000003</v>
      </c>
    </row>
    <row r="208" spans="1:2" x14ac:dyDescent="0.2">
      <c r="A208" s="88">
        <f t="shared" si="11"/>
        <v>606</v>
      </c>
      <c r="B208" s="88">
        <f t="shared" si="12"/>
        <v>33.44</v>
      </c>
    </row>
    <row r="209" spans="1:2" x14ac:dyDescent="0.2">
      <c r="A209" s="88">
        <f t="shared" si="11"/>
        <v>607</v>
      </c>
      <c r="B209" s="88">
        <f t="shared" si="12"/>
        <v>33.68</v>
      </c>
    </row>
    <row r="210" spans="1:2" x14ac:dyDescent="0.2">
      <c r="A210" s="88">
        <f t="shared" si="11"/>
        <v>608</v>
      </c>
      <c r="B210" s="88">
        <f t="shared" si="12"/>
        <v>33.92</v>
      </c>
    </row>
    <row r="211" spans="1:2" x14ac:dyDescent="0.2">
      <c r="A211" s="88">
        <f t="shared" si="11"/>
        <v>609</v>
      </c>
      <c r="B211" s="88">
        <f t="shared" si="12"/>
        <v>34.159999999999997</v>
      </c>
    </row>
    <row r="212" spans="1:2" x14ac:dyDescent="0.2">
      <c r="A212" s="88">
        <f t="shared" si="11"/>
        <v>610</v>
      </c>
      <c r="B212" s="88">
        <f t="shared" si="12"/>
        <v>34.4</v>
      </c>
    </row>
    <row r="213" spans="1:2" x14ac:dyDescent="0.2">
      <c r="A213" s="88">
        <f t="shared" si="11"/>
        <v>611</v>
      </c>
      <c r="B213" s="88">
        <f t="shared" si="12"/>
        <v>34.64</v>
      </c>
    </row>
    <row r="214" spans="1:2" x14ac:dyDescent="0.2">
      <c r="A214" s="88">
        <f t="shared" si="11"/>
        <v>612</v>
      </c>
      <c r="B214" s="88">
        <f t="shared" si="12"/>
        <v>34.880000000000003</v>
      </c>
    </row>
    <row r="215" spans="1:2" x14ac:dyDescent="0.2">
      <c r="A215" s="88">
        <f t="shared" si="11"/>
        <v>613</v>
      </c>
      <c r="B215" s="88">
        <f t="shared" si="12"/>
        <v>35.119999999999997</v>
      </c>
    </row>
    <row r="216" spans="1:2" x14ac:dyDescent="0.2">
      <c r="A216" s="88">
        <f t="shared" si="11"/>
        <v>614</v>
      </c>
      <c r="B216" s="88">
        <f t="shared" si="12"/>
        <v>35.36</v>
      </c>
    </row>
    <row r="217" spans="1:2" x14ac:dyDescent="0.2">
      <c r="A217" s="88">
        <f t="shared" si="11"/>
        <v>615</v>
      </c>
      <c r="B217" s="88">
        <f t="shared" si="12"/>
        <v>35.6</v>
      </c>
    </row>
    <row r="218" spans="1:2" x14ac:dyDescent="0.2">
      <c r="A218" s="88">
        <f t="shared" si="11"/>
        <v>616</v>
      </c>
      <c r="B218" s="88">
        <f t="shared" si="12"/>
        <v>35.840000000000003</v>
      </c>
    </row>
    <row r="219" spans="1:2" x14ac:dyDescent="0.2">
      <c r="A219" s="88">
        <f t="shared" si="11"/>
        <v>617</v>
      </c>
      <c r="B219" s="88">
        <f t="shared" si="12"/>
        <v>36.08</v>
      </c>
    </row>
    <row r="220" spans="1:2" x14ac:dyDescent="0.2">
      <c r="A220" s="88">
        <f t="shared" si="11"/>
        <v>618</v>
      </c>
      <c r="B220" s="88">
        <f t="shared" si="12"/>
        <v>36.32</v>
      </c>
    </row>
    <row r="221" spans="1:2" x14ac:dyDescent="0.2">
      <c r="A221" s="88">
        <f t="shared" si="11"/>
        <v>619</v>
      </c>
      <c r="B221" s="88">
        <f t="shared" si="12"/>
        <v>36.56</v>
      </c>
    </row>
    <row r="222" spans="1:2" x14ac:dyDescent="0.2">
      <c r="A222" s="88">
        <f t="shared" si="11"/>
        <v>620</v>
      </c>
      <c r="B222" s="88">
        <f t="shared" si="12"/>
        <v>36.799999999999997</v>
      </c>
    </row>
    <row r="223" spans="1:2" x14ac:dyDescent="0.2">
      <c r="A223" s="88">
        <f t="shared" si="11"/>
        <v>621</v>
      </c>
      <c r="B223" s="88">
        <f t="shared" si="12"/>
        <v>37.04</v>
      </c>
    </row>
    <row r="224" spans="1:2" x14ac:dyDescent="0.2">
      <c r="A224" s="88">
        <f t="shared" si="11"/>
        <v>622</v>
      </c>
      <c r="B224" s="88">
        <f t="shared" si="12"/>
        <v>37.28</v>
      </c>
    </row>
    <row r="225" spans="1:2" x14ac:dyDescent="0.2">
      <c r="A225" s="88">
        <f t="shared" si="11"/>
        <v>623</v>
      </c>
      <c r="B225" s="88">
        <f t="shared" si="12"/>
        <v>37.519999999999996</v>
      </c>
    </row>
    <row r="226" spans="1:2" x14ac:dyDescent="0.2">
      <c r="A226" s="88">
        <f t="shared" si="11"/>
        <v>624</v>
      </c>
      <c r="B226" s="88">
        <f t="shared" si="12"/>
        <v>37.76</v>
      </c>
    </row>
    <row r="227" spans="1:2" x14ac:dyDescent="0.2">
      <c r="A227" s="88">
        <f t="shared" si="11"/>
        <v>625</v>
      </c>
      <c r="B227" s="88">
        <f t="shared" si="12"/>
        <v>38</v>
      </c>
    </row>
    <row r="228" spans="1:2" x14ac:dyDescent="0.2">
      <c r="A228" s="88">
        <f t="shared" si="11"/>
        <v>626</v>
      </c>
      <c r="B228" s="88">
        <f t="shared" si="12"/>
        <v>38.24</v>
      </c>
    </row>
    <row r="229" spans="1:2" x14ac:dyDescent="0.2">
      <c r="A229" s="88">
        <f t="shared" si="11"/>
        <v>627</v>
      </c>
      <c r="B229" s="88">
        <f t="shared" si="12"/>
        <v>38.480000000000004</v>
      </c>
    </row>
    <row r="230" spans="1:2" x14ac:dyDescent="0.2">
      <c r="A230" s="88">
        <f t="shared" si="11"/>
        <v>628</v>
      </c>
      <c r="B230" s="88">
        <f t="shared" si="12"/>
        <v>38.72</v>
      </c>
    </row>
    <row r="231" spans="1:2" x14ac:dyDescent="0.2">
      <c r="A231" s="88">
        <f t="shared" si="11"/>
        <v>629</v>
      </c>
      <c r="B231" s="88">
        <f t="shared" si="12"/>
        <v>38.96</v>
      </c>
    </row>
    <row r="232" spans="1:2" x14ac:dyDescent="0.2">
      <c r="A232" s="88">
        <f t="shared" si="11"/>
        <v>630</v>
      </c>
      <c r="B232" s="88">
        <f t="shared" si="12"/>
        <v>39.200000000000003</v>
      </c>
    </row>
    <row r="233" spans="1:2" x14ac:dyDescent="0.2">
      <c r="A233" s="88">
        <f t="shared" si="11"/>
        <v>631</v>
      </c>
      <c r="B233" s="88">
        <f t="shared" si="12"/>
        <v>39.44</v>
      </c>
    </row>
    <row r="234" spans="1:2" x14ac:dyDescent="0.2">
      <c r="A234" s="88">
        <f t="shared" si="11"/>
        <v>632</v>
      </c>
      <c r="B234" s="88">
        <f t="shared" si="12"/>
        <v>39.68</v>
      </c>
    </row>
    <row r="235" spans="1:2" x14ac:dyDescent="0.2">
      <c r="A235" s="88">
        <f t="shared" si="11"/>
        <v>633</v>
      </c>
      <c r="B235" s="88">
        <f t="shared" ref="B235:B252" si="13">32+(((A235-600)*12)/50)</f>
        <v>39.92</v>
      </c>
    </row>
    <row r="236" spans="1:2" x14ac:dyDescent="0.2">
      <c r="A236" s="88">
        <f t="shared" si="11"/>
        <v>634</v>
      </c>
      <c r="B236" s="88">
        <f t="shared" si="13"/>
        <v>40.159999999999997</v>
      </c>
    </row>
    <row r="237" spans="1:2" x14ac:dyDescent="0.2">
      <c r="A237" s="88">
        <f t="shared" si="11"/>
        <v>635</v>
      </c>
      <c r="B237" s="88">
        <f t="shared" si="13"/>
        <v>40.4</v>
      </c>
    </row>
    <row r="238" spans="1:2" x14ac:dyDescent="0.2">
      <c r="A238" s="88">
        <f t="shared" si="11"/>
        <v>636</v>
      </c>
      <c r="B238" s="88">
        <f t="shared" si="13"/>
        <v>40.64</v>
      </c>
    </row>
    <row r="239" spans="1:2" x14ac:dyDescent="0.2">
      <c r="A239" s="88">
        <f t="shared" si="11"/>
        <v>637</v>
      </c>
      <c r="B239" s="88">
        <f t="shared" si="13"/>
        <v>40.880000000000003</v>
      </c>
    </row>
    <row r="240" spans="1:2" x14ac:dyDescent="0.2">
      <c r="A240" s="88">
        <f t="shared" si="11"/>
        <v>638</v>
      </c>
      <c r="B240" s="88">
        <f t="shared" si="13"/>
        <v>41.12</v>
      </c>
    </row>
    <row r="241" spans="1:2" x14ac:dyDescent="0.2">
      <c r="A241" s="88">
        <f t="shared" si="11"/>
        <v>639</v>
      </c>
      <c r="B241" s="88">
        <f t="shared" si="13"/>
        <v>41.36</v>
      </c>
    </row>
    <row r="242" spans="1:2" x14ac:dyDescent="0.2">
      <c r="A242" s="88">
        <f t="shared" si="11"/>
        <v>640</v>
      </c>
      <c r="B242" s="88">
        <f t="shared" si="13"/>
        <v>41.6</v>
      </c>
    </row>
    <row r="243" spans="1:2" x14ac:dyDescent="0.2">
      <c r="A243" s="88">
        <f t="shared" si="11"/>
        <v>641</v>
      </c>
      <c r="B243" s="88">
        <f t="shared" si="13"/>
        <v>41.84</v>
      </c>
    </row>
    <row r="244" spans="1:2" x14ac:dyDescent="0.2">
      <c r="A244" s="88">
        <f t="shared" si="11"/>
        <v>642</v>
      </c>
      <c r="B244" s="88">
        <f t="shared" si="13"/>
        <v>42.08</v>
      </c>
    </row>
    <row r="245" spans="1:2" x14ac:dyDescent="0.2">
      <c r="A245" s="88">
        <f t="shared" si="11"/>
        <v>643</v>
      </c>
      <c r="B245" s="88">
        <f t="shared" si="13"/>
        <v>42.32</v>
      </c>
    </row>
    <row r="246" spans="1:2" x14ac:dyDescent="0.2">
      <c r="A246" s="88">
        <f t="shared" si="11"/>
        <v>644</v>
      </c>
      <c r="B246" s="88">
        <f t="shared" si="13"/>
        <v>42.56</v>
      </c>
    </row>
    <row r="247" spans="1:2" x14ac:dyDescent="0.2">
      <c r="A247" s="88">
        <f t="shared" si="11"/>
        <v>645</v>
      </c>
      <c r="B247" s="88">
        <f t="shared" si="13"/>
        <v>42.8</v>
      </c>
    </row>
    <row r="248" spans="1:2" x14ac:dyDescent="0.2">
      <c r="A248" s="88">
        <f t="shared" si="11"/>
        <v>646</v>
      </c>
      <c r="B248" s="88">
        <f t="shared" si="13"/>
        <v>43.04</v>
      </c>
    </row>
    <row r="249" spans="1:2" x14ac:dyDescent="0.2">
      <c r="A249" s="88">
        <f t="shared" si="11"/>
        <v>647</v>
      </c>
      <c r="B249" s="88">
        <f t="shared" si="13"/>
        <v>43.28</v>
      </c>
    </row>
    <row r="250" spans="1:2" x14ac:dyDescent="0.2">
      <c r="A250" s="88">
        <f t="shared" si="11"/>
        <v>648</v>
      </c>
      <c r="B250" s="88">
        <f t="shared" si="13"/>
        <v>43.519999999999996</v>
      </c>
    </row>
    <row r="251" spans="1:2" x14ac:dyDescent="0.2">
      <c r="A251" s="88">
        <f t="shared" si="11"/>
        <v>649</v>
      </c>
      <c r="B251" s="88">
        <f t="shared" si="13"/>
        <v>43.76</v>
      </c>
    </row>
    <row r="252" spans="1:2" x14ac:dyDescent="0.2">
      <c r="A252" s="88">
        <f t="shared" si="11"/>
        <v>650</v>
      </c>
      <c r="B252" s="88">
        <f t="shared" si="13"/>
        <v>44</v>
      </c>
    </row>
    <row r="253" spans="1:2" x14ac:dyDescent="0.2">
      <c r="A253" s="88">
        <f t="shared" si="11"/>
        <v>651</v>
      </c>
      <c r="B253" s="88">
        <f t="shared" ref="B253:B284" si="14">44+(((A253-650)*14)/50)</f>
        <v>44.28</v>
      </c>
    </row>
    <row r="254" spans="1:2" x14ac:dyDescent="0.2">
      <c r="A254" s="88">
        <f t="shared" si="11"/>
        <v>652</v>
      </c>
      <c r="B254" s="88">
        <f t="shared" si="14"/>
        <v>44.56</v>
      </c>
    </row>
    <row r="255" spans="1:2" x14ac:dyDescent="0.2">
      <c r="A255" s="88">
        <f t="shared" si="11"/>
        <v>653</v>
      </c>
      <c r="B255" s="88">
        <f t="shared" si="14"/>
        <v>44.84</v>
      </c>
    </row>
    <row r="256" spans="1:2" x14ac:dyDescent="0.2">
      <c r="A256" s="88">
        <f t="shared" si="11"/>
        <v>654</v>
      </c>
      <c r="B256" s="88">
        <f t="shared" si="14"/>
        <v>45.12</v>
      </c>
    </row>
    <row r="257" spans="1:2" x14ac:dyDescent="0.2">
      <c r="A257" s="88">
        <f t="shared" si="11"/>
        <v>655</v>
      </c>
      <c r="B257" s="88">
        <f t="shared" si="14"/>
        <v>45.4</v>
      </c>
    </row>
    <row r="258" spans="1:2" x14ac:dyDescent="0.2">
      <c r="A258" s="88">
        <f t="shared" si="11"/>
        <v>656</v>
      </c>
      <c r="B258" s="88">
        <f t="shared" si="14"/>
        <v>45.68</v>
      </c>
    </row>
    <row r="259" spans="1:2" x14ac:dyDescent="0.2">
      <c r="A259" s="88">
        <f t="shared" ref="A259:A322" si="15">A258+1</f>
        <v>657</v>
      </c>
      <c r="B259" s="88">
        <f t="shared" si="14"/>
        <v>45.96</v>
      </c>
    </row>
    <row r="260" spans="1:2" x14ac:dyDescent="0.2">
      <c r="A260" s="88">
        <f t="shared" si="15"/>
        <v>658</v>
      </c>
      <c r="B260" s="88">
        <f t="shared" si="14"/>
        <v>46.24</v>
      </c>
    </row>
    <row r="261" spans="1:2" x14ac:dyDescent="0.2">
      <c r="A261" s="88">
        <f t="shared" si="15"/>
        <v>659</v>
      </c>
      <c r="B261" s="88">
        <f t="shared" si="14"/>
        <v>46.52</v>
      </c>
    </row>
    <row r="262" spans="1:2" x14ac:dyDescent="0.2">
      <c r="A262" s="88">
        <f t="shared" si="15"/>
        <v>660</v>
      </c>
      <c r="B262" s="88">
        <f t="shared" si="14"/>
        <v>46.8</v>
      </c>
    </row>
    <row r="263" spans="1:2" x14ac:dyDescent="0.2">
      <c r="A263" s="88">
        <f t="shared" si="15"/>
        <v>661</v>
      </c>
      <c r="B263" s="88">
        <f t="shared" si="14"/>
        <v>47.08</v>
      </c>
    </row>
    <row r="264" spans="1:2" x14ac:dyDescent="0.2">
      <c r="A264" s="88">
        <f t="shared" si="15"/>
        <v>662</v>
      </c>
      <c r="B264" s="88">
        <f t="shared" si="14"/>
        <v>47.36</v>
      </c>
    </row>
    <row r="265" spans="1:2" x14ac:dyDescent="0.2">
      <c r="A265" s="88">
        <f t="shared" si="15"/>
        <v>663</v>
      </c>
      <c r="B265" s="88">
        <f t="shared" si="14"/>
        <v>47.64</v>
      </c>
    </row>
    <row r="266" spans="1:2" x14ac:dyDescent="0.2">
      <c r="A266" s="88">
        <f t="shared" si="15"/>
        <v>664</v>
      </c>
      <c r="B266" s="88">
        <f t="shared" si="14"/>
        <v>47.92</v>
      </c>
    </row>
    <row r="267" spans="1:2" x14ac:dyDescent="0.2">
      <c r="A267" s="88">
        <f t="shared" si="15"/>
        <v>665</v>
      </c>
      <c r="B267" s="88">
        <f t="shared" si="14"/>
        <v>48.2</v>
      </c>
    </row>
    <row r="268" spans="1:2" x14ac:dyDescent="0.2">
      <c r="A268" s="88">
        <f t="shared" si="15"/>
        <v>666</v>
      </c>
      <c r="B268" s="88">
        <f t="shared" si="14"/>
        <v>48.480000000000004</v>
      </c>
    </row>
    <row r="269" spans="1:2" x14ac:dyDescent="0.2">
      <c r="A269" s="88">
        <f t="shared" si="15"/>
        <v>667</v>
      </c>
      <c r="B269" s="88">
        <f t="shared" si="14"/>
        <v>48.76</v>
      </c>
    </row>
    <row r="270" spans="1:2" x14ac:dyDescent="0.2">
      <c r="A270" s="88">
        <f t="shared" si="15"/>
        <v>668</v>
      </c>
      <c r="B270" s="88">
        <f t="shared" si="14"/>
        <v>49.04</v>
      </c>
    </row>
    <row r="271" spans="1:2" x14ac:dyDescent="0.2">
      <c r="A271" s="88">
        <f t="shared" si="15"/>
        <v>669</v>
      </c>
      <c r="B271" s="88">
        <f t="shared" si="14"/>
        <v>49.32</v>
      </c>
    </row>
    <row r="272" spans="1:2" x14ac:dyDescent="0.2">
      <c r="A272" s="88">
        <f t="shared" si="15"/>
        <v>670</v>
      </c>
      <c r="B272" s="88">
        <f t="shared" si="14"/>
        <v>49.6</v>
      </c>
    </row>
    <row r="273" spans="1:2" x14ac:dyDescent="0.2">
      <c r="A273" s="88">
        <f t="shared" si="15"/>
        <v>671</v>
      </c>
      <c r="B273" s="88">
        <f t="shared" si="14"/>
        <v>49.88</v>
      </c>
    </row>
    <row r="274" spans="1:2" x14ac:dyDescent="0.2">
      <c r="A274" s="88">
        <f t="shared" si="15"/>
        <v>672</v>
      </c>
      <c r="B274" s="88">
        <f t="shared" si="14"/>
        <v>50.16</v>
      </c>
    </row>
    <row r="275" spans="1:2" x14ac:dyDescent="0.2">
      <c r="A275" s="88">
        <f t="shared" si="15"/>
        <v>673</v>
      </c>
      <c r="B275" s="88">
        <f t="shared" si="14"/>
        <v>50.44</v>
      </c>
    </row>
    <row r="276" spans="1:2" x14ac:dyDescent="0.2">
      <c r="A276" s="88">
        <f t="shared" si="15"/>
        <v>674</v>
      </c>
      <c r="B276" s="88">
        <f t="shared" si="14"/>
        <v>50.72</v>
      </c>
    </row>
    <row r="277" spans="1:2" x14ac:dyDescent="0.2">
      <c r="A277" s="88">
        <f t="shared" si="15"/>
        <v>675</v>
      </c>
      <c r="B277" s="88">
        <f t="shared" si="14"/>
        <v>51</v>
      </c>
    </row>
    <row r="278" spans="1:2" x14ac:dyDescent="0.2">
      <c r="A278" s="88">
        <f t="shared" si="15"/>
        <v>676</v>
      </c>
      <c r="B278" s="88">
        <f t="shared" si="14"/>
        <v>51.28</v>
      </c>
    </row>
    <row r="279" spans="1:2" x14ac:dyDescent="0.2">
      <c r="A279" s="88">
        <f t="shared" si="15"/>
        <v>677</v>
      </c>
      <c r="B279" s="88">
        <f t="shared" si="14"/>
        <v>51.56</v>
      </c>
    </row>
    <row r="280" spans="1:2" x14ac:dyDescent="0.2">
      <c r="A280" s="88">
        <f t="shared" si="15"/>
        <v>678</v>
      </c>
      <c r="B280" s="88">
        <f t="shared" si="14"/>
        <v>51.84</v>
      </c>
    </row>
    <row r="281" spans="1:2" x14ac:dyDescent="0.2">
      <c r="A281" s="88">
        <f t="shared" si="15"/>
        <v>679</v>
      </c>
      <c r="B281" s="88">
        <f t="shared" si="14"/>
        <v>52.12</v>
      </c>
    </row>
    <row r="282" spans="1:2" x14ac:dyDescent="0.2">
      <c r="A282" s="88">
        <f t="shared" si="15"/>
        <v>680</v>
      </c>
      <c r="B282" s="88">
        <f t="shared" si="14"/>
        <v>52.4</v>
      </c>
    </row>
    <row r="283" spans="1:2" x14ac:dyDescent="0.2">
      <c r="A283" s="88">
        <f t="shared" si="15"/>
        <v>681</v>
      </c>
      <c r="B283" s="88">
        <f t="shared" si="14"/>
        <v>52.68</v>
      </c>
    </row>
    <row r="284" spans="1:2" x14ac:dyDescent="0.2">
      <c r="A284" s="88">
        <f t="shared" si="15"/>
        <v>682</v>
      </c>
      <c r="B284" s="88">
        <f t="shared" si="14"/>
        <v>52.96</v>
      </c>
    </row>
    <row r="285" spans="1:2" x14ac:dyDescent="0.2">
      <c r="A285" s="88">
        <f t="shared" si="15"/>
        <v>683</v>
      </c>
      <c r="B285" s="88">
        <f t="shared" ref="B285:B302" si="16">44+(((A285-650)*14)/50)</f>
        <v>53.24</v>
      </c>
    </row>
    <row r="286" spans="1:2" x14ac:dyDescent="0.2">
      <c r="A286" s="88">
        <f t="shared" si="15"/>
        <v>684</v>
      </c>
      <c r="B286" s="88">
        <f t="shared" si="16"/>
        <v>53.519999999999996</v>
      </c>
    </row>
    <row r="287" spans="1:2" x14ac:dyDescent="0.2">
      <c r="A287" s="88">
        <f t="shared" si="15"/>
        <v>685</v>
      </c>
      <c r="B287" s="88">
        <f t="shared" si="16"/>
        <v>53.8</v>
      </c>
    </row>
    <row r="288" spans="1:2" x14ac:dyDescent="0.2">
      <c r="A288" s="88">
        <f t="shared" si="15"/>
        <v>686</v>
      </c>
      <c r="B288" s="88">
        <f t="shared" si="16"/>
        <v>54.08</v>
      </c>
    </row>
    <row r="289" spans="1:2" x14ac:dyDescent="0.2">
      <c r="A289" s="88">
        <f t="shared" si="15"/>
        <v>687</v>
      </c>
      <c r="B289" s="88">
        <f t="shared" si="16"/>
        <v>54.36</v>
      </c>
    </row>
    <row r="290" spans="1:2" x14ac:dyDescent="0.2">
      <c r="A290" s="88">
        <f t="shared" si="15"/>
        <v>688</v>
      </c>
      <c r="B290" s="88">
        <f t="shared" si="16"/>
        <v>54.64</v>
      </c>
    </row>
    <row r="291" spans="1:2" x14ac:dyDescent="0.2">
      <c r="A291" s="88">
        <f t="shared" si="15"/>
        <v>689</v>
      </c>
      <c r="B291" s="88">
        <f t="shared" si="16"/>
        <v>54.92</v>
      </c>
    </row>
    <row r="292" spans="1:2" x14ac:dyDescent="0.2">
      <c r="A292" s="88">
        <f t="shared" si="15"/>
        <v>690</v>
      </c>
      <c r="B292" s="88">
        <f t="shared" si="16"/>
        <v>55.2</v>
      </c>
    </row>
    <row r="293" spans="1:2" x14ac:dyDescent="0.2">
      <c r="A293" s="88">
        <f t="shared" si="15"/>
        <v>691</v>
      </c>
      <c r="B293" s="88">
        <f t="shared" si="16"/>
        <v>55.480000000000004</v>
      </c>
    </row>
    <row r="294" spans="1:2" x14ac:dyDescent="0.2">
      <c r="A294" s="88">
        <f t="shared" si="15"/>
        <v>692</v>
      </c>
      <c r="B294" s="88">
        <f t="shared" si="16"/>
        <v>55.76</v>
      </c>
    </row>
    <row r="295" spans="1:2" x14ac:dyDescent="0.2">
      <c r="A295" s="88">
        <f t="shared" si="15"/>
        <v>693</v>
      </c>
      <c r="B295" s="88">
        <f t="shared" si="16"/>
        <v>56.04</v>
      </c>
    </row>
    <row r="296" spans="1:2" x14ac:dyDescent="0.2">
      <c r="A296" s="88">
        <f t="shared" si="15"/>
        <v>694</v>
      </c>
      <c r="B296" s="88">
        <f t="shared" si="16"/>
        <v>56.32</v>
      </c>
    </row>
    <row r="297" spans="1:2" x14ac:dyDescent="0.2">
      <c r="A297" s="88">
        <f t="shared" si="15"/>
        <v>695</v>
      </c>
      <c r="B297" s="88">
        <f t="shared" si="16"/>
        <v>56.6</v>
      </c>
    </row>
    <row r="298" spans="1:2" x14ac:dyDescent="0.2">
      <c r="A298" s="88">
        <f t="shared" si="15"/>
        <v>696</v>
      </c>
      <c r="B298" s="88">
        <f t="shared" si="16"/>
        <v>56.88</v>
      </c>
    </row>
    <row r="299" spans="1:2" x14ac:dyDescent="0.2">
      <c r="A299" s="88">
        <f t="shared" si="15"/>
        <v>697</v>
      </c>
      <c r="B299" s="88">
        <f t="shared" si="16"/>
        <v>57.16</v>
      </c>
    </row>
    <row r="300" spans="1:2" x14ac:dyDescent="0.2">
      <c r="A300" s="88">
        <f t="shared" si="15"/>
        <v>698</v>
      </c>
      <c r="B300" s="88">
        <f t="shared" si="16"/>
        <v>57.44</v>
      </c>
    </row>
    <row r="301" spans="1:2" x14ac:dyDescent="0.2">
      <c r="A301" s="88">
        <f t="shared" si="15"/>
        <v>699</v>
      </c>
      <c r="B301" s="88">
        <f t="shared" si="16"/>
        <v>57.72</v>
      </c>
    </row>
    <row r="302" spans="1:2" x14ac:dyDescent="0.2">
      <c r="A302" s="88">
        <f t="shared" si="15"/>
        <v>700</v>
      </c>
      <c r="B302" s="88">
        <f t="shared" si="16"/>
        <v>58</v>
      </c>
    </row>
    <row r="303" spans="1:2" x14ac:dyDescent="0.2">
      <c r="A303" s="88">
        <f t="shared" si="15"/>
        <v>701</v>
      </c>
      <c r="B303" s="88">
        <f t="shared" ref="B303:B334" si="17">58+(((A303-700)*14)/25)</f>
        <v>58.56</v>
      </c>
    </row>
    <row r="304" spans="1:2" x14ac:dyDescent="0.2">
      <c r="A304" s="88">
        <f t="shared" si="15"/>
        <v>702</v>
      </c>
      <c r="B304" s="88">
        <f t="shared" si="17"/>
        <v>59.12</v>
      </c>
    </row>
    <row r="305" spans="1:2" x14ac:dyDescent="0.2">
      <c r="A305" s="88">
        <f t="shared" si="15"/>
        <v>703</v>
      </c>
      <c r="B305" s="88">
        <f t="shared" si="17"/>
        <v>59.68</v>
      </c>
    </row>
    <row r="306" spans="1:2" x14ac:dyDescent="0.2">
      <c r="A306" s="88">
        <f t="shared" si="15"/>
        <v>704</v>
      </c>
      <c r="B306" s="88">
        <f t="shared" si="17"/>
        <v>60.24</v>
      </c>
    </row>
    <row r="307" spans="1:2" x14ac:dyDescent="0.2">
      <c r="A307" s="88">
        <f t="shared" si="15"/>
        <v>705</v>
      </c>
      <c r="B307" s="88">
        <f t="shared" si="17"/>
        <v>60.8</v>
      </c>
    </row>
    <row r="308" spans="1:2" x14ac:dyDescent="0.2">
      <c r="A308" s="88">
        <f t="shared" si="15"/>
        <v>706</v>
      </c>
      <c r="B308" s="88">
        <f t="shared" si="17"/>
        <v>61.36</v>
      </c>
    </row>
    <row r="309" spans="1:2" x14ac:dyDescent="0.2">
      <c r="A309" s="88">
        <f t="shared" si="15"/>
        <v>707</v>
      </c>
      <c r="B309" s="88">
        <f t="shared" si="17"/>
        <v>61.92</v>
      </c>
    </row>
    <row r="310" spans="1:2" x14ac:dyDescent="0.2">
      <c r="A310" s="88">
        <f t="shared" si="15"/>
        <v>708</v>
      </c>
      <c r="B310" s="88">
        <f t="shared" si="17"/>
        <v>62.480000000000004</v>
      </c>
    </row>
    <row r="311" spans="1:2" x14ac:dyDescent="0.2">
      <c r="A311" s="88">
        <f t="shared" si="15"/>
        <v>709</v>
      </c>
      <c r="B311" s="88">
        <f t="shared" si="17"/>
        <v>63.04</v>
      </c>
    </row>
    <row r="312" spans="1:2" x14ac:dyDescent="0.2">
      <c r="A312" s="88">
        <f t="shared" si="15"/>
        <v>710</v>
      </c>
      <c r="B312" s="88">
        <f t="shared" si="17"/>
        <v>63.6</v>
      </c>
    </row>
    <row r="313" spans="1:2" x14ac:dyDescent="0.2">
      <c r="A313" s="88">
        <f t="shared" si="15"/>
        <v>711</v>
      </c>
      <c r="B313" s="88">
        <f t="shared" si="17"/>
        <v>64.16</v>
      </c>
    </row>
    <row r="314" spans="1:2" x14ac:dyDescent="0.2">
      <c r="A314" s="88">
        <f t="shared" si="15"/>
        <v>712</v>
      </c>
      <c r="B314" s="88">
        <f t="shared" si="17"/>
        <v>64.72</v>
      </c>
    </row>
    <row r="315" spans="1:2" x14ac:dyDescent="0.2">
      <c r="A315" s="88">
        <f t="shared" si="15"/>
        <v>713</v>
      </c>
      <c r="B315" s="88">
        <f t="shared" si="17"/>
        <v>65.28</v>
      </c>
    </row>
    <row r="316" spans="1:2" x14ac:dyDescent="0.2">
      <c r="A316" s="88">
        <f t="shared" si="15"/>
        <v>714</v>
      </c>
      <c r="B316" s="88">
        <f t="shared" si="17"/>
        <v>65.84</v>
      </c>
    </row>
    <row r="317" spans="1:2" x14ac:dyDescent="0.2">
      <c r="A317" s="88">
        <f t="shared" si="15"/>
        <v>715</v>
      </c>
      <c r="B317" s="88">
        <f t="shared" si="17"/>
        <v>66.400000000000006</v>
      </c>
    </row>
    <row r="318" spans="1:2" x14ac:dyDescent="0.2">
      <c r="A318" s="88">
        <f t="shared" si="15"/>
        <v>716</v>
      </c>
      <c r="B318" s="88">
        <f t="shared" si="17"/>
        <v>66.960000000000008</v>
      </c>
    </row>
    <row r="319" spans="1:2" x14ac:dyDescent="0.2">
      <c r="A319" s="88">
        <f t="shared" si="15"/>
        <v>717</v>
      </c>
      <c r="B319" s="88">
        <f t="shared" si="17"/>
        <v>67.52</v>
      </c>
    </row>
    <row r="320" spans="1:2" x14ac:dyDescent="0.2">
      <c r="A320" s="88">
        <f t="shared" si="15"/>
        <v>718</v>
      </c>
      <c r="B320" s="88">
        <f t="shared" si="17"/>
        <v>68.08</v>
      </c>
    </row>
    <row r="321" spans="1:2" x14ac:dyDescent="0.2">
      <c r="A321" s="88">
        <f t="shared" si="15"/>
        <v>719</v>
      </c>
      <c r="B321" s="88">
        <f t="shared" si="17"/>
        <v>68.64</v>
      </c>
    </row>
    <row r="322" spans="1:2" x14ac:dyDescent="0.2">
      <c r="A322" s="88">
        <f t="shared" si="15"/>
        <v>720</v>
      </c>
      <c r="B322" s="88">
        <f t="shared" si="17"/>
        <v>69.2</v>
      </c>
    </row>
    <row r="323" spans="1:2" x14ac:dyDescent="0.2">
      <c r="A323" s="88">
        <f t="shared" ref="A323:A386" si="18">A322+1</f>
        <v>721</v>
      </c>
      <c r="B323" s="88">
        <f t="shared" si="17"/>
        <v>69.760000000000005</v>
      </c>
    </row>
    <row r="324" spans="1:2" x14ac:dyDescent="0.2">
      <c r="A324" s="88">
        <f t="shared" si="18"/>
        <v>722</v>
      </c>
      <c r="B324" s="88">
        <f t="shared" si="17"/>
        <v>70.319999999999993</v>
      </c>
    </row>
    <row r="325" spans="1:2" x14ac:dyDescent="0.2">
      <c r="A325" s="88">
        <f t="shared" si="18"/>
        <v>723</v>
      </c>
      <c r="B325" s="88">
        <f t="shared" si="17"/>
        <v>70.88</v>
      </c>
    </row>
    <row r="326" spans="1:2" x14ac:dyDescent="0.2">
      <c r="A326" s="88">
        <f t="shared" si="18"/>
        <v>724</v>
      </c>
      <c r="B326" s="88">
        <f t="shared" si="17"/>
        <v>71.44</v>
      </c>
    </row>
    <row r="327" spans="1:2" x14ac:dyDescent="0.2">
      <c r="A327" s="88">
        <f t="shared" si="18"/>
        <v>725</v>
      </c>
      <c r="B327" s="88">
        <f t="shared" si="17"/>
        <v>72</v>
      </c>
    </row>
    <row r="328" spans="1:2" x14ac:dyDescent="0.2">
      <c r="A328" s="88">
        <f t="shared" si="18"/>
        <v>726</v>
      </c>
      <c r="B328" s="88">
        <f t="shared" si="17"/>
        <v>72.56</v>
      </c>
    </row>
    <row r="329" spans="1:2" x14ac:dyDescent="0.2">
      <c r="A329" s="88">
        <f t="shared" si="18"/>
        <v>727</v>
      </c>
      <c r="B329" s="88">
        <f t="shared" si="17"/>
        <v>73.12</v>
      </c>
    </row>
    <row r="330" spans="1:2" x14ac:dyDescent="0.2">
      <c r="A330" s="88">
        <f t="shared" si="18"/>
        <v>728</v>
      </c>
      <c r="B330" s="88">
        <f t="shared" si="17"/>
        <v>73.680000000000007</v>
      </c>
    </row>
    <row r="331" spans="1:2" x14ac:dyDescent="0.2">
      <c r="A331" s="88">
        <f t="shared" si="18"/>
        <v>729</v>
      </c>
      <c r="B331" s="88">
        <f t="shared" si="17"/>
        <v>74.239999999999995</v>
      </c>
    </row>
    <row r="332" spans="1:2" x14ac:dyDescent="0.2">
      <c r="A332" s="88">
        <f t="shared" si="18"/>
        <v>730</v>
      </c>
      <c r="B332" s="88">
        <f t="shared" si="17"/>
        <v>74.8</v>
      </c>
    </row>
    <row r="333" spans="1:2" x14ac:dyDescent="0.2">
      <c r="A333" s="88">
        <f t="shared" si="18"/>
        <v>731</v>
      </c>
      <c r="B333" s="88">
        <f t="shared" si="17"/>
        <v>75.36</v>
      </c>
    </row>
    <row r="334" spans="1:2" x14ac:dyDescent="0.2">
      <c r="A334" s="88">
        <f t="shared" si="18"/>
        <v>732</v>
      </c>
      <c r="B334" s="88">
        <f t="shared" si="17"/>
        <v>75.92</v>
      </c>
    </row>
    <row r="335" spans="1:2" x14ac:dyDescent="0.2">
      <c r="A335" s="88">
        <f t="shared" si="18"/>
        <v>733</v>
      </c>
      <c r="B335" s="88">
        <f t="shared" ref="B335:B366" si="19">58+(((A335-700)*14)/25)</f>
        <v>76.48</v>
      </c>
    </row>
    <row r="336" spans="1:2" x14ac:dyDescent="0.2">
      <c r="A336" s="88">
        <f t="shared" si="18"/>
        <v>734</v>
      </c>
      <c r="B336" s="88">
        <f t="shared" si="19"/>
        <v>77.039999999999992</v>
      </c>
    </row>
    <row r="337" spans="1:2" x14ac:dyDescent="0.2">
      <c r="A337" s="88">
        <f t="shared" si="18"/>
        <v>735</v>
      </c>
      <c r="B337" s="88">
        <f t="shared" si="19"/>
        <v>77.599999999999994</v>
      </c>
    </row>
    <row r="338" spans="1:2" x14ac:dyDescent="0.2">
      <c r="A338" s="88">
        <f t="shared" si="18"/>
        <v>736</v>
      </c>
      <c r="B338" s="88">
        <f t="shared" si="19"/>
        <v>78.16</v>
      </c>
    </row>
    <row r="339" spans="1:2" x14ac:dyDescent="0.2">
      <c r="A339" s="88">
        <f t="shared" si="18"/>
        <v>737</v>
      </c>
      <c r="B339" s="88">
        <f t="shared" si="19"/>
        <v>78.72</v>
      </c>
    </row>
    <row r="340" spans="1:2" x14ac:dyDescent="0.2">
      <c r="A340" s="88">
        <f t="shared" si="18"/>
        <v>738</v>
      </c>
      <c r="B340" s="88">
        <f t="shared" si="19"/>
        <v>79.28</v>
      </c>
    </row>
    <row r="341" spans="1:2" x14ac:dyDescent="0.2">
      <c r="A341" s="88">
        <f t="shared" si="18"/>
        <v>739</v>
      </c>
      <c r="B341" s="88">
        <f t="shared" si="19"/>
        <v>79.84</v>
      </c>
    </row>
    <row r="342" spans="1:2" x14ac:dyDescent="0.2">
      <c r="A342" s="88">
        <f t="shared" si="18"/>
        <v>740</v>
      </c>
      <c r="B342" s="88">
        <f t="shared" si="19"/>
        <v>80.400000000000006</v>
      </c>
    </row>
    <row r="343" spans="1:2" x14ac:dyDescent="0.2">
      <c r="A343" s="88">
        <f t="shared" si="18"/>
        <v>741</v>
      </c>
      <c r="B343" s="88">
        <f t="shared" si="19"/>
        <v>80.960000000000008</v>
      </c>
    </row>
    <row r="344" spans="1:2" x14ac:dyDescent="0.2">
      <c r="A344" s="88">
        <f t="shared" si="18"/>
        <v>742</v>
      </c>
      <c r="B344" s="88">
        <f t="shared" si="19"/>
        <v>81.52</v>
      </c>
    </row>
    <row r="345" spans="1:2" x14ac:dyDescent="0.2">
      <c r="A345" s="88">
        <f t="shared" si="18"/>
        <v>743</v>
      </c>
      <c r="B345" s="88">
        <f t="shared" si="19"/>
        <v>82.08</v>
      </c>
    </row>
    <row r="346" spans="1:2" x14ac:dyDescent="0.2">
      <c r="A346" s="88">
        <f t="shared" si="18"/>
        <v>744</v>
      </c>
      <c r="B346" s="88">
        <f t="shared" si="19"/>
        <v>82.64</v>
      </c>
    </row>
    <row r="347" spans="1:2" x14ac:dyDescent="0.2">
      <c r="A347" s="88">
        <f t="shared" si="18"/>
        <v>745</v>
      </c>
      <c r="B347" s="88">
        <f t="shared" si="19"/>
        <v>83.2</v>
      </c>
    </row>
    <row r="348" spans="1:2" x14ac:dyDescent="0.2">
      <c r="A348" s="88">
        <f t="shared" si="18"/>
        <v>746</v>
      </c>
      <c r="B348" s="88">
        <f t="shared" si="19"/>
        <v>83.76</v>
      </c>
    </row>
    <row r="349" spans="1:2" x14ac:dyDescent="0.2">
      <c r="A349" s="88">
        <f t="shared" si="18"/>
        <v>747</v>
      </c>
      <c r="B349" s="88">
        <f t="shared" si="19"/>
        <v>84.32</v>
      </c>
    </row>
    <row r="350" spans="1:2" x14ac:dyDescent="0.2">
      <c r="A350" s="88">
        <f t="shared" si="18"/>
        <v>748</v>
      </c>
      <c r="B350" s="88">
        <f t="shared" si="19"/>
        <v>84.88</v>
      </c>
    </row>
    <row r="351" spans="1:2" x14ac:dyDescent="0.2">
      <c r="A351" s="88">
        <f t="shared" si="18"/>
        <v>749</v>
      </c>
      <c r="B351" s="88">
        <f t="shared" si="19"/>
        <v>85.44</v>
      </c>
    </row>
    <row r="352" spans="1:2" x14ac:dyDescent="0.2">
      <c r="A352" s="88">
        <f t="shared" si="18"/>
        <v>750</v>
      </c>
      <c r="B352" s="88">
        <f t="shared" si="19"/>
        <v>86</v>
      </c>
    </row>
    <row r="353" spans="1:2" x14ac:dyDescent="0.2">
      <c r="A353" s="88">
        <f t="shared" si="18"/>
        <v>751</v>
      </c>
      <c r="B353" s="88">
        <f t="shared" si="19"/>
        <v>86.56</v>
      </c>
    </row>
    <row r="354" spans="1:2" x14ac:dyDescent="0.2">
      <c r="A354" s="88">
        <f t="shared" si="18"/>
        <v>752</v>
      </c>
      <c r="B354" s="88">
        <f t="shared" si="19"/>
        <v>87.12</v>
      </c>
    </row>
    <row r="355" spans="1:2" x14ac:dyDescent="0.2">
      <c r="A355" s="88">
        <f t="shared" si="18"/>
        <v>753</v>
      </c>
      <c r="B355" s="88">
        <f t="shared" si="19"/>
        <v>87.68</v>
      </c>
    </row>
    <row r="356" spans="1:2" x14ac:dyDescent="0.2">
      <c r="A356" s="88">
        <f t="shared" si="18"/>
        <v>754</v>
      </c>
      <c r="B356" s="88">
        <f t="shared" si="19"/>
        <v>88.24</v>
      </c>
    </row>
    <row r="357" spans="1:2" x14ac:dyDescent="0.2">
      <c r="A357" s="88">
        <f t="shared" si="18"/>
        <v>755</v>
      </c>
      <c r="B357" s="88">
        <f t="shared" si="19"/>
        <v>88.8</v>
      </c>
    </row>
    <row r="358" spans="1:2" x14ac:dyDescent="0.2">
      <c r="A358" s="88">
        <f t="shared" si="18"/>
        <v>756</v>
      </c>
      <c r="B358" s="88">
        <f t="shared" si="19"/>
        <v>89.36</v>
      </c>
    </row>
    <row r="359" spans="1:2" x14ac:dyDescent="0.2">
      <c r="A359" s="88">
        <f t="shared" si="18"/>
        <v>757</v>
      </c>
      <c r="B359" s="88">
        <f t="shared" si="19"/>
        <v>89.92</v>
      </c>
    </row>
    <row r="360" spans="1:2" x14ac:dyDescent="0.2">
      <c r="A360" s="88">
        <f t="shared" si="18"/>
        <v>758</v>
      </c>
      <c r="B360" s="88">
        <f t="shared" si="19"/>
        <v>90.47999999999999</v>
      </c>
    </row>
    <row r="361" spans="1:2" x14ac:dyDescent="0.2">
      <c r="A361" s="88">
        <f t="shared" si="18"/>
        <v>759</v>
      </c>
      <c r="B361" s="88">
        <f t="shared" si="19"/>
        <v>91.039999999999992</v>
      </c>
    </row>
    <row r="362" spans="1:2" x14ac:dyDescent="0.2">
      <c r="A362" s="88">
        <f t="shared" si="18"/>
        <v>760</v>
      </c>
      <c r="B362" s="88">
        <f t="shared" si="19"/>
        <v>91.6</v>
      </c>
    </row>
    <row r="363" spans="1:2" x14ac:dyDescent="0.2">
      <c r="A363" s="88">
        <f t="shared" si="18"/>
        <v>761</v>
      </c>
      <c r="B363" s="88">
        <f t="shared" si="19"/>
        <v>92.16</v>
      </c>
    </row>
    <row r="364" spans="1:2" x14ac:dyDescent="0.2">
      <c r="A364" s="88">
        <f t="shared" si="18"/>
        <v>762</v>
      </c>
      <c r="B364" s="88">
        <f t="shared" si="19"/>
        <v>92.72</v>
      </c>
    </row>
    <row r="365" spans="1:2" x14ac:dyDescent="0.2">
      <c r="A365" s="88">
        <f t="shared" si="18"/>
        <v>763</v>
      </c>
      <c r="B365" s="88">
        <f t="shared" si="19"/>
        <v>93.28</v>
      </c>
    </row>
    <row r="366" spans="1:2" x14ac:dyDescent="0.2">
      <c r="A366" s="88">
        <f t="shared" si="18"/>
        <v>764</v>
      </c>
      <c r="B366" s="88">
        <f t="shared" si="19"/>
        <v>93.84</v>
      </c>
    </row>
    <row r="367" spans="1:2" x14ac:dyDescent="0.2">
      <c r="A367" s="88">
        <f t="shared" si="18"/>
        <v>765</v>
      </c>
      <c r="B367" s="88">
        <f t="shared" ref="B367:B398" si="20">58+(((A367-700)*14)/25)</f>
        <v>94.4</v>
      </c>
    </row>
    <row r="368" spans="1:2" x14ac:dyDescent="0.2">
      <c r="A368" s="88">
        <f t="shared" si="18"/>
        <v>766</v>
      </c>
      <c r="B368" s="88">
        <f t="shared" si="20"/>
        <v>94.960000000000008</v>
      </c>
    </row>
    <row r="369" spans="1:2" x14ac:dyDescent="0.2">
      <c r="A369" s="88">
        <f t="shared" si="18"/>
        <v>767</v>
      </c>
      <c r="B369" s="88">
        <f t="shared" si="20"/>
        <v>95.52000000000001</v>
      </c>
    </row>
    <row r="370" spans="1:2" x14ac:dyDescent="0.2">
      <c r="A370" s="88">
        <f t="shared" si="18"/>
        <v>768</v>
      </c>
      <c r="B370" s="88">
        <f t="shared" si="20"/>
        <v>96.08</v>
      </c>
    </row>
    <row r="371" spans="1:2" x14ac:dyDescent="0.2">
      <c r="A371" s="88">
        <f t="shared" si="18"/>
        <v>769</v>
      </c>
      <c r="B371" s="88">
        <f t="shared" si="20"/>
        <v>96.64</v>
      </c>
    </row>
    <row r="372" spans="1:2" x14ac:dyDescent="0.2">
      <c r="A372" s="88">
        <f t="shared" si="18"/>
        <v>770</v>
      </c>
      <c r="B372" s="88">
        <f t="shared" si="20"/>
        <v>97.2</v>
      </c>
    </row>
    <row r="373" spans="1:2" x14ac:dyDescent="0.2">
      <c r="A373" s="88">
        <f t="shared" si="18"/>
        <v>771</v>
      </c>
      <c r="B373" s="88">
        <f t="shared" si="20"/>
        <v>97.759999999999991</v>
      </c>
    </row>
    <row r="374" spans="1:2" x14ac:dyDescent="0.2">
      <c r="A374" s="88">
        <f t="shared" si="18"/>
        <v>772</v>
      </c>
      <c r="B374" s="88">
        <f t="shared" si="20"/>
        <v>98.32</v>
      </c>
    </row>
    <row r="375" spans="1:2" x14ac:dyDescent="0.2">
      <c r="A375" s="88">
        <f t="shared" si="18"/>
        <v>773</v>
      </c>
      <c r="B375" s="88">
        <f t="shared" si="20"/>
        <v>98.88</v>
      </c>
    </row>
    <row r="376" spans="1:2" x14ac:dyDescent="0.2">
      <c r="A376" s="88">
        <f t="shared" si="18"/>
        <v>774</v>
      </c>
      <c r="B376" s="88">
        <f t="shared" si="20"/>
        <v>99.44</v>
      </c>
    </row>
    <row r="377" spans="1:2" x14ac:dyDescent="0.2">
      <c r="A377" s="88">
        <f t="shared" si="18"/>
        <v>775</v>
      </c>
      <c r="B377" s="88">
        <f t="shared" si="20"/>
        <v>100</v>
      </c>
    </row>
    <row r="378" spans="1:2" x14ac:dyDescent="0.2">
      <c r="A378" s="88">
        <f t="shared" si="18"/>
        <v>776</v>
      </c>
      <c r="B378" s="88">
        <f t="shared" si="20"/>
        <v>100.56</v>
      </c>
    </row>
    <row r="379" spans="1:2" x14ac:dyDescent="0.2">
      <c r="A379" s="88">
        <f t="shared" si="18"/>
        <v>777</v>
      </c>
      <c r="B379" s="88">
        <f t="shared" si="20"/>
        <v>101.12</v>
      </c>
    </row>
    <row r="380" spans="1:2" x14ac:dyDescent="0.2">
      <c r="A380" s="88">
        <f t="shared" si="18"/>
        <v>778</v>
      </c>
      <c r="B380" s="88">
        <f t="shared" si="20"/>
        <v>101.68</v>
      </c>
    </row>
    <row r="381" spans="1:2" x14ac:dyDescent="0.2">
      <c r="A381" s="88">
        <f t="shared" si="18"/>
        <v>779</v>
      </c>
      <c r="B381" s="88">
        <f t="shared" si="20"/>
        <v>102.24000000000001</v>
      </c>
    </row>
    <row r="382" spans="1:2" x14ac:dyDescent="0.2">
      <c r="A382" s="88">
        <f t="shared" si="18"/>
        <v>780</v>
      </c>
      <c r="B382" s="88">
        <f t="shared" si="20"/>
        <v>102.8</v>
      </c>
    </row>
    <row r="383" spans="1:2" x14ac:dyDescent="0.2">
      <c r="A383" s="88">
        <f t="shared" si="18"/>
        <v>781</v>
      </c>
      <c r="B383" s="88">
        <f t="shared" si="20"/>
        <v>103.36</v>
      </c>
    </row>
    <row r="384" spans="1:2" x14ac:dyDescent="0.2">
      <c r="A384" s="88">
        <f t="shared" si="18"/>
        <v>782</v>
      </c>
      <c r="B384" s="88">
        <f t="shared" si="20"/>
        <v>103.92</v>
      </c>
    </row>
    <row r="385" spans="1:2" x14ac:dyDescent="0.2">
      <c r="A385" s="88">
        <f t="shared" si="18"/>
        <v>783</v>
      </c>
      <c r="B385" s="88">
        <f t="shared" si="20"/>
        <v>104.47999999999999</v>
      </c>
    </row>
    <row r="386" spans="1:2" x14ac:dyDescent="0.2">
      <c r="A386" s="88">
        <f t="shared" si="18"/>
        <v>784</v>
      </c>
      <c r="B386" s="88">
        <f t="shared" si="20"/>
        <v>105.03999999999999</v>
      </c>
    </row>
    <row r="387" spans="1:2" x14ac:dyDescent="0.2">
      <c r="A387" s="88">
        <f t="shared" ref="A387:A450" si="21">A386+1</f>
        <v>785</v>
      </c>
      <c r="B387" s="88">
        <f t="shared" si="20"/>
        <v>105.6</v>
      </c>
    </row>
    <row r="388" spans="1:2" x14ac:dyDescent="0.2">
      <c r="A388" s="88">
        <f t="shared" si="21"/>
        <v>786</v>
      </c>
      <c r="B388" s="88">
        <f t="shared" si="20"/>
        <v>106.16</v>
      </c>
    </row>
    <row r="389" spans="1:2" x14ac:dyDescent="0.2">
      <c r="A389" s="88">
        <f t="shared" si="21"/>
        <v>787</v>
      </c>
      <c r="B389" s="88">
        <f t="shared" si="20"/>
        <v>106.72</v>
      </c>
    </row>
    <row r="390" spans="1:2" x14ac:dyDescent="0.2">
      <c r="A390" s="88">
        <f t="shared" si="21"/>
        <v>788</v>
      </c>
      <c r="B390" s="88">
        <f t="shared" si="20"/>
        <v>107.28</v>
      </c>
    </row>
    <row r="391" spans="1:2" x14ac:dyDescent="0.2">
      <c r="A391" s="88">
        <f t="shared" si="21"/>
        <v>789</v>
      </c>
      <c r="B391" s="88">
        <f t="shared" si="20"/>
        <v>107.84</v>
      </c>
    </row>
    <row r="392" spans="1:2" x14ac:dyDescent="0.2">
      <c r="A392" s="88">
        <f t="shared" si="21"/>
        <v>790</v>
      </c>
      <c r="B392" s="88">
        <f t="shared" si="20"/>
        <v>108.4</v>
      </c>
    </row>
    <row r="393" spans="1:2" x14ac:dyDescent="0.2">
      <c r="A393" s="88">
        <f t="shared" si="21"/>
        <v>791</v>
      </c>
      <c r="B393" s="88">
        <f t="shared" si="20"/>
        <v>108.96000000000001</v>
      </c>
    </row>
    <row r="394" spans="1:2" x14ac:dyDescent="0.2">
      <c r="A394" s="88">
        <f t="shared" si="21"/>
        <v>792</v>
      </c>
      <c r="B394" s="88">
        <f t="shared" si="20"/>
        <v>109.52000000000001</v>
      </c>
    </row>
    <row r="395" spans="1:2" x14ac:dyDescent="0.2">
      <c r="A395" s="88">
        <f t="shared" si="21"/>
        <v>793</v>
      </c>
      <c r="B395" s="88">
        <f t="shared" si="20"/>
        <v>110.08</v>
      </c>
    </row>
    <row r="396" spans="1:2" x14ac:dyDescent="0.2">
      <c r="A396" s="88">
        <f t="shared" si="21"/>
        <v>794</v>
      </c>
      <c r="B396" s="88">
        <f t="shared" si="20"/>
        <v>110.64</v>
      </c>
    </row>
    <row r="397" spans="1:2" x14ac:dyDescent="0.2">
      <c r="A397" s="88">
        <f t="shared" si="21"/>
        <v>795</v>
      </c>
      <c r="B397" s="88">
        <f t="shared" si="20"/>
        <v>111.2</v>
      </c>
    </row>
    <row r="398" spans="1:2" x14ac:dyDescent="0.2">
      <c r="A398" s="88">
        <f t="shared" si="21"/>
        <v>796</v>
      </c>
      <c r="B398" s="88">
        <f t="shared" si="20"/>
        <v>111.75999999999999</v>
      </c>
    </row>
    <row r="399" spans="1:2" x14ac:dyDescent="0.2">
      <c r="A399" s="88">
        <f t="shared" si="21"/>
        <v>797</v>
      </c>
      <c r="B399" s="88">
        <f t="shared" ref="B399:B427" si="22">58+(((A399-700)*14)/25)</f>
        <v>112.32</v>
      </c>
    </row>
    <row r="400" spans="1:2" x14ac:dyDescent="0.2">
      <c r="A400" s="88">
        <f t="shared" si="21"/>
        <v>798</v>
      </c>
      <c r="B400" s="88">
        <f t="shared" si="22"/>
        <v>112.88</v>
      </c>
    </row>
    <row r="401" spans="1:2" x14ac:dyDescent="0.2">
      <c r="A401" s="88">
        <f t="shared" si="21"/>
        <v>799</v>
      </c>
      <c r="B401" s="88">
        <f t="shared" si="22"/>
        <v>113.44</v>
      </c>
    </row>
    <row r="402" spans="1:2" x14ac:dyDescent="0.2">
      <c r="A402" s="88">
        <f t="shared" si="21"/>
        <v>800</v>
      </c>
      <c r="B402" s="88">
        <f t="shared" si="22"/>
        <v>114</v>
      </c>
    </row>
    <row r="403" spans="1:2" x14ac:dyDescent="0.2">
      <c r="A403" s="88">
        <f t="shared" si="21"/>
        <v>801</v>
      </c>
      <c r="B403" s="88">
        <f t="shared" si="22"/>
        <v>114.56</v>
      </c>
    </row>
    <row r="404" spans="1:2" x14ac:dyDescent="0.2">
      <c r="A404" s="88">
        <f t="shared" si="21"/>
        <v>802</v>
      </c>
      <c r="B404" s="88">
        <f t="shared" si="22"/>
        <v>115.12</v>
      </c>
    </row>
    <row r="405" spans="1:2" x14ac:dyDescent="0.2">
      <c r="A405" s="88">
        <f t="shared" si="21"/>
        <v>803</v>
      </c>
      <c r="B405" s="88">
        <f t="shared" si="22"/>
        <v>115.68</v>
      </c>
    </row>
    <row r="406" spans="1:2" x14ac:dyDescent="0.2">
      <c r="A406" s="88">
        <f t="shared" si="21"/>
        <v>804</v>
      </c>
      <c r="B406" s="88">
        <f t="shared" si="22"/>
        <v>116.24000000000001</v>
      </c>
    </row>
    <row r="407" spans="1:2" x14ac:dyDescent="0.2">
      <c r="A407" s="88">
        <f t="shared" si="21"/>
        <v>805</v>
      </c>
      <c r="B407" s="88">
        <f t="shared" si="22"/>
        <v>116.8</v>
      </c>
    </row>
    <row r="408" spans="1:2" x14ac:dyDescent="0.2">
      <c r="A408" s="88">
        <f t="shared" si="21"/>
        <v>806</v>
      </c>
      <c r="B408" s="88">
        <f t="shared" si="22"/>
        <v>117.36</v>
      </c>
    </row>
    <row r="409" spans="1:2" x14ac:dyDescent="0.2">
      <c r="A409" s="88">
        <f t="shared" si="21"/>
        <v>807</v>
      </c>
      <c r="B409" s="88">
        <f t="shared" si="22"/>
        <v>117.92</v>
      </c>
    </row>
    <row r="410" spans="1:2" x14ac:dyDescent="0.2">
      <c r="A410" s="88">
        <f t="shared" si="21"/>
        <v>808</v>
      </c>
      <c r="B410" s="88">
        <f t="shared" si="22"/>
        <v>118.47999999999999</v>
      </c>
    </row>
    <row r="411" spans="1:2" x14ac:dyDescent="0.2">
      <c r="A411" s="88">
        <f t="shared" si="21"/>
        <v>809</v>
      </c>
      <c r="B411" s="88">
        <f t="shared" si="22"/>
        <v>119.03999999999999</v>
      </c>
    </row>
    <row r="412" spans="1:2" x14ac:dyDescent="0.2">
      <c r="A412" s="88">
        <f t="shared" si="21"/>
        <v>810</v>
      </c>
      <c r="B412" s="88">
        <f t="shared" si="22"/>
        <v>119.6</v>
      </c>
    </row>
    <row r="413" spans="1:2" x14ac:dyDescent="0.2">
      <c r="A413" s="88">
        <f t="shared" si="21"/>
        <v>811</v>
      </c>
      <c r="B413" s="88">
        <f t="shared" si="22"/>
        <v>120.16</v>
      </c>
    </row>
    <row r="414" spans="1:2" x14ac:dyDescent="0.2">
      <c r="A414" s="88">
        <f t="shared" si="21"/>
        <v>812</v>
      </c>
      <c r="B414" s="88">
        <f t="shared" si="22"/>
        <v>120.72</v>
      </c>
    </row>
    <row r="415" spans="1:2" x14ac:dyDescent="0.2">
      <c r="A415" s="88">
        <f t="shared" si="21"/>
        <v>813</v>
      </c>
      <c r="B415" s="88">
        <f t="shared" si="22"/>
        <v>121.28</v>
      </c>
    </row>
    <row r="416" spans="1:2" x14ac:dyDescent="0.2">
      <c r="A416" s="88">
        <f t="shared" si="21"/>
        <v>814</v>
      </c>
      <c r="B416" s="88">
        <f t="shared" si="22"/>
        <v>121.84</v>
      </c>
    </row>
    <row r="417" spans="1:2" x14ac:dyDescent="0.2">
      <c r="A417" s="88">
        <f t="shared" si="21"/>
        <v>815</v>
      </c>
      <c r="B417" s="88">
        <f t="shared" si="22"/>
        <v>122.4</v>
      </c>
    </row>
    <row r="418" spans="1:2" x14ac:dyDescent="0.2">
      <c r="A418" s="88">
        <f t="shared" si="21"/>
        <v>816</v>
      </c>
      <c r="B418" s="88">
        <f t="shared" si="22"/>
        <v>122.96</v>
      </c>
    </row>
    <row r="419" spans="1:2" x14ac:dyDescent="0.2">
      <c r="A419" s="88">
        <f t="shared" si="21"/>
        <v>817</v>
      </c>
      <c r="B419" s="88">
        <f t="shared" si="22"/>
        <v>123.52</v>
      </c>
    </row>
    <row r="420" spans="1:2" x14ac:dyDescent="0.2">
      <c r="A420" s="88">
        <f t="shared" si="21"/>
        <v>818</v>
      </c>
      <c r="B420" s="88">
        <f t="shared" si="22"/>
        <v>124.08</v>
      </c>
    </row>
    <row r="421" spans="1:2" x14ac:dyDescent="0.2">
      <c r="A421" s="88">
        <f t="shared" si="21"/>
        <v>819</v>
      </c>
      <c r="B421" s="88">
        <f t="shared" si="22"/>
        <v>124.64</v>
      </c>
    </row>
    <row r="422" spans="1:2" x14ac:dyDescent="0.2">
      <c r="A422" s="88">
        <f t="shared" si="21"/>
        <v>820</v>
      </c>
      <c r="B422" s="88">
        <f t="shared" si="22"/>
        <v>125.2</v>
      </c>
    </row>
    <row r="423" spans="1:2" x14ac:dyDescent="0.2">
      <c r="A423" s="88">
        <f t="shared" si="21"/>
        <v>821</v>
      </c>
      <c r="B423" s="88">
        <f t="shared" si="22"/>
        <v>125.76</v>
      </c>
    </row>
    <row r="424" spans="1:2" x14ac:dyDescent="0.2">
      <c r="A424" s="88">
        <f t="shared" si="21"/>
        <v>822</v>
      </c>
      <c r="B424" s="88">
        <f t="shared" si="22"/>
        <v>126.32</v>
      </c>
    </row>
    <row r="425" spans="1:2" x14ac:dyDescent="0.2">
      <c r="A425" s="88">
        <f t="shared" si="21"/>
        <v>823</v>
      </c>
      <c r="B425" s="88">
        <f t="shared" si="22"/>
        <v>126.88</v>
      </c>
    </row>
    <row r="426" spans="1:2" x14ac:dyDescent="0.2">
      <c r="A426" s="88">
        <f t="shared" si="21"/>
        <v>824</v>
      </c>
      <c r="B426" s="88">
        <f t="shared" si="22"/>
        <v>127.44</v>
      </c>
    </row>
    <row r="427" spans="1:2" x14ac:dyDescent="0.2">
      <c r="A427" s="88">
        <f t="shared" si="21"/>
        <v>825</v>
      </c>
      <c r="B427" s="88">
        <f t="shared" si="22"/>
        <v>128</v>
      </c>
    </row>
    <row r="428" spans="1:2" x14ac:dyDescent="0.2">
      <c r="A428" s="88">
        <f t="shared" si="21"/>
        <v>826</v>
      </c>
      <c r="B428" s="88">
        <f t="shared" ref="B428:B459" si="23">128+(((A428-825)*16)/25)</f>
        <v>128.63999999999999</v>
      </c>
    </row>
    <row r="429" spans="1:2" x14ac:dyDescent="0.2">
      <c r="A429" s="88">
        <f t="shared" si="21"/>
        <v>827</v>
      </c>
      <c r="B429" s="140">
        <f t="shared" si="23"/>
        <v>129.28</v>
      </c>
    </row>
    <row r="430" spans="1:2" x14ac:dyDescent="0.2">
      <c r="A430" s="88">
        <f t="shared" si="21"/>
        <v>828</v>
      </c>
      <c r="B430" s="140">
        <f t="shared" si="23"/>
        <v>129.91999999999999</v>
      </c>
    </row>
    <row r="431" spans="1:2" x14ac:dyDescent="0.2">
      <c r="A431" s="88">
        <f t="shared" si="21"/>
        <v>829</v>
      </c>
      <c r="B431" s="140">
        <f t="shared" si="23"/>
        <v>130.56</v>
      </c>
    </row>
    <row r="432" spans="1:2" x14ac:dyDescent="0.2">
      <c r="A432" s="88">
        <f t="shared" si="21"/>
        <v>830</v>
      </c>
      <c r="B432" s="140">
        <f t="shared" si="23"/>
        <v>131.19999999999999</v>
      </c>
    </row>
    <row r="433" spans="1:2" x14ac:dyDescent="0.2">
      <c r="A433" s="88">
        <f t="shared" si="21"/>
        <v>831</v>
      </c>
      <c r="B433" s="140">
        <f t="shared" si="23"/>
        <v>131.84</v>
      </c>
    </row>
    <row r="434" spans="1:2" x14ac:dyDescent="0.2">
      <c r="A434" s="88">
        <f t="shared" si="21"/>
        <v>832</v>
      </c>
      <c r="B434" s="140">
        <f t="shared" si="23"/>
        <v>132.47999999999999</v>
      </c>
    </row>
    <row r="435" spans="1:2" x14ac:dyDescent="0.2">
      <c r="A435" s="88">
        <f t="shared" si="21"/>
        <v>833</v>
      </c>
      <c r="B435" s="140">
        <f t="shared" si="23"/>
        <v>133.12</v>
      </c>
    </row>
    <row r="436" spans="1:2" x14ac:dyDescent="0.2">
      <c r="A436" s="88">
        <f t="shared" si="21"/>
        <v>834</v>
      </c>
      <c r="B436" s="140">
        <f t="shared" si="23"/>
        <v>133.76</v>
      </c>
    </row>
    <row r="437" spans="1:2" x14ac:dyDescent="0.2">
      <c r="A437" s="88">
        <f t="shared" si="21"/>
        <v>835</v>
      </c>
      <c r="B437" s="140">
        <f t="shared" si="23"/>
        <v>134.4</v>
      </c>
    </row>
    <row r="438" spans="1:2" x14ac:dyDescent="0.2">
      <c r="A438" s="88">
        <f t="shared" si="21"/>
        <v>836</v>
      </c>
      <c r="B438" s="140">
        <f t="shared" si="23"/>
        <v>135.04</v>
      </c>
    </row>
    <row r="439" spans="1:2" x14ac:dyDescent="0.2">
      <c r="A439" s="88">
        <f t="shared" si="21"/>
        <v>837</v>
      </c>
      <c r="B439" s="140">
        <f t="shared" si="23"/>
        <v>135.68</v>
      </c>
    </row>
    <row r="440" spans="1:2" x14ac:dyDescent="0.2">
      <c r="A440" s="88">
        <f t="shared" si="21"/>
        <v>838</v>
      </c>
      <c r="B440" s="140">
        <f t="shared" si="23"/>
        <v>136.32</v>
      </c>
    </row>
    <row r="441" spans="1:2" x14ac:dyDescent="0.2">
      <c r="A441" s="88">
        <f t="shared" si="21"/>
        <v>839</v>
      </c>
      <c r="B441" s="140">
        <f t="shared" si="23"/>
        <v>136.96</v>
      </c>
    </row>
    <row r="442" spans="1:2" x14ac:dyDescent="0.2">
      <c r="A442" s="88">
        <f t="shared" si="21"/>
        <v>840</v>
      </c>
      <c r="B442" s="140">
        <f t="shared" si="23"/>
        <v>137.6</v>
      </c>
    </row>
    <row r="443" spans="1:2" x14ac:dyDescent="0.2">
      <c r="A443" s="88">
        <f t="shared" si="21"/>
        <v>841</v>
      </c>
      <c r="B443" s="140">
        <f t="shared" si="23"/>
        <v>138.24</v>
      </c>
    </row>
    <row r="444" spans="1:2" x14ac:dyDescent="0.2">
      <c r="A444" s="88">
        <f t="shared" si="21"/>
        <v>842</v>
      </c>
      <c r="B444" s="140">
        <f t="shared" si="23"/>
        <v>138.88</v>
      </c>
    </row>
    <row r="445" spans="1:2" x14ac:dyDescent="0.2">
      <c r="A445" s="88">
        <f t="shared" si="21"/>
        <v>843</v>
      </c>
      <c r="B445" s="140">
        <f t="shared" si="23"/>
        <v>139.52000000000001</v>
      </c>
    </row>
    <row r="446" spans="1:2" x14ac:dyDescent="0.2">
      <c r="A446" s="88">
        <f t="shared" si="21"/>
        <v>844</v>
      </c>
      <c r="B446" s="140">
        <f t="shared" si="23"/>
        <v>140.16</v>
      </c>
    </row>
    <row r="447" spans="1:2" x14ac:dyDescent="0.2">
      <c r="A447" s="88">
        <f t="shared" si="21"/>
        <v>845</v>
      </c>
      <c r="B447" s="140">
        <f t="shared" si="23"/>
        <v>140.80000000000001</v>
      </c>
    </row>
    <row r="448" spans="1:2" x14ac:dyDescent="0.2">
      <c r="A448" s="88">
        <f t="shared" si="21"/>
        <v>846</v>
      </c>
      <c r="B448" s="140">
        <f t="shared" si="23"/>
        <v>141.44</v>
      </c>
    </row>
    <row r="449" spans="1:2" x14ac:dyDescent="0.2">
      <c r="A449" s="88">
        <f t="shared" si="21"/>
        <v>847</v>
      </c>
      <c r="B449" s="140">
        <f t="shared" si="23"/>
        <v>142.08000000000001</v>
      </c>
    </row>
    <row r="450" spans="1:2" x14ac:dyDescent="0.2">
      <c r="A450" s="88">
        <f t="shared" si="21"/>
        <v>848</v>
      </c>
      <c r="B450" s="140">
        <f t="shared" si="23"/>
        <v>142.72</v>
      </c>
    </row>
    <row r="451" spans="1:2" x14ac:dyDescent="0.2">
      <c r="A451" s="88">
        <f t="shared" ref="A451:A514" si="24">A450+1</f>
        <v>849</v>
      </c>
      <c r="B451" s="140">
        <f t="shared" si="23"/>
        <v>143.36000000000001</v>
      </c>
    </row>
    <row r="452" spans="1:2" x14ac:dyDescent="0.2">
      <c r="A452" s="88">
        <f t="shared" si="24"/>
        <v>850</v>
      </c>
      <c r="B452" s="140">
        <f t="shared" si="23"/>
        <v>144</v>
      </c>
    </row>
    <row r="453" spans="1:2" x14ac:dyDescent="0.2">
      <c r="A453" s="88">
        <f t="shared" si="24"/>
        <v>851</v>
      </c>
      <c r="B453" s="140">
        <f t="shared" si="23"/>
        <v>144.63999999999999</v>
      </c>
    </row>
    <row r="454" spans="1:2" x14ac:dyDescent="0.2">
      <c r="A454" s="88">
        <f t="shared" si="24"/>
        <v>852</v>
      </c>
      <c r="B454" s="140">
        <f t="shared" si="23"/>
        <v>145.28</v>
      </c>
    </row>
    <row r="455" spans="1:2" x14ac:dyDescent="0.2">
      <c r="A455" s="88">
        <f t="shared" si="24"/>
        <v>853</v>
      </c>
      <c r="B455" s="140">
        <f t="shared" si="23"/>
        <v>145.92000000000002</v>
      </c>
    </row>
    <row r="456" spans="1:2" x14ac:dyDescent="0.2">
      <c r="A456" s="88">
        <f t="shared" si="24"/>
        <v>854</v>
      </c>
      <c r="B456" s="140">
        <f t="shared" si="23"/>
        <v>146.56</v>
      </c>
    </row>
    <row r="457" spans="1:2" x14ac:dyDescent="0.2">
      <c r="A457" s="88">
        <f t="shared" si="24"/>
        <v>855</v>
      </c>
      <c r="B457" s="140">
        <f t="shared" si="23"/>
        <v>147.19999999999999</v>
      </c>
    </row>
    <row r="458" spans="1:2" x14ac:dyDescent="0.2">
      <c r="A458" s="88">
        <f t="shared" si="24"/>
        <v>856</v>
      </c>
      <c r="B458" s="140">
        <f t="shared" si="23"/>
        <v>147.84</v>
      </c>
    </row>
    <row r="459" spans="1:2" x14ac:dyDescent="0.2">
      <c r="A459" s="88">
        <f t="shared" si="24"/>
        <v>857</v>
      </c>
      <c r="B459" s="140">
        <f t="shared" si="23"/>
        <v>148.47999999999999</v>
      </c>
    </row>
    <row r="460" spans="1:2" x14ac:dyDescent="0.2">
      <c r="A460" s="88">
        <f t="shared" si="24"/>
        <v>858</v>
      </c>
      <c r="B460" s="140">
        <f t="shared" ref="B460:B491" si="25">128+(((A460-825)*16)/25)</f>
        <v>149.12</v>
      </c>
    </row>
    <row r="461" spans="1:2" x14ac:dyDescent="0.2">
      <c r="A461" s="88">
        <f t="shared" si="24"/>
        <v>859</v>
      </c>
      <c r="B461" s="140">
        <f t="shared" si="25"/>
        <v>149.76</v>
      </c>
    </row>
    <row r="462" spans="1:2" x14ac:dyDescent="0.2">
      <c r="A462" s="88">
        <f t="shared" si="24"/>
        <v>860</v>
      </c>
      <c r="B462" s="140">
        <f t="shared" si="25"/>
        <v>150.4</v>
      </c>
    </row>
    <row r="463" spans="1:2" x14ac:dyDescent="0.2">
      <c r="A463" s="88">
        <f t="shared" si="24"/>
        <v>861</v>
      </c>
      <c r="B463" s="140">
        <f t="shared" si="25"/>
        <v>151.04</v>
      </c>
    </row>
    <row r="464" spans="1:2" x14ac:dyDescent="0.2">
      <c r="A464" s="88">
        <f t="shared" si="24"/>
        <v>862</v>
      </c>
      <c r="B464" s="140">
        <f t="shared" si="25"/>
        <v>151.68</v>
      </c>
    </row>
    <row r="465" spans="1:2" x14ac:dyDescent="0.2">
      <c r="A465" s="88">
        <f t="shared" si="24"/>
        <v>863</v>
      </c>
      <c r="B465" s="140">
        <f t="shared" si="25"/>
        <v>152.32</v>
      </c>
    </row>
    <row r="466" spans="1:2" x14ac:dyDescent="0.2">
      <c r="A466" s="88">
        <f t="shared" si="24"/>
        <v>864</v>
      </c>
      <c r="B466" s="140">
        <f t="shared" si="25"/>
        <v>152.96</v>
      </c>
    </row>
    <row r="467" spans="1:2" x14ac:dyDescent="0.2">
      <c r="A467" s="88">
        <f t="shared" si="24"/>
        <v>865</v>
      </c>
      <c r="B467" s="140">
        <f t="shared" si="25"/>
        <v>153.6</v>
      </c>
    </row>
    <row r="468" spans="1:2" x14ac:dyDescent="0.2">
      <c r="A468" s="88">
        <f t="shared" si="24"/>
        <v>866</v>
      </c>
      <c r="B468" s="140">
        <f t="shared" si="25"/>
        <v>154.24</v>
      </c>
    </row>
    <row r="469" spans="1:2" x14ac:dyDescent="0.2">
      <c r="A469" s="88">
        <f t="shared" si="24"/>
        <v>867</v>
      </c>
      <c r="B469" s="140">
        <f t="shared" si="25"/>
        <v>154.88</v>
      </c>
    </row>
    <row r="470" spans="1:2" x14ac:dyDescent="0.2">
      <c r="A470" s="88">
        <f t="shared" si="24"/>
        <v>868</v>
      </c>
      <c r="B470" s="140">
        <f t="shared" si="25"/>
        <v>155.52000000000001</v>
      </c>
    </row>
    <row r="471" spans="1:2" x14ac:dyDescent="0.2">
      <c r="A471" s="88">
        <f t="shared" si="24"/>
        <v>869</v>
      </c>
      <c r="B471" s="140">
        <f t="shared" si="25"/>
        <v>156.16</v>
      </c>
    </row>
    <row r="472" spans="1:2" x14ac:dyDescent="0.2">
      <c r="A472" s="88">
        <f t="shared" si="24"/>
        <v>870</v>
      </c>
      <c r="B472" s="140">
        <f t="shared" si="25"/>
        <v>156.80000000000001</v>
      </c>
    </row>
    <row r="473" spans="1:2" x14ac:dyDescent="0.2">
      <c r="A473" s="88">
        <f t="shared" si="24"/>
        <v>871</v>
      </c>
      <c r="B473" s="140">
        <f t="shared" si="25"/>
        <v>157.44</v>
      </c>
    </row>
    <row r="474" spans="1:2" x14ac:dyDescent="0.2">
      <c r="A474" s="88">
        <f t="shared" si="24"/>
        <v>872</v>
      </c>
      <c r="B474" s="140">
        <f t="shared" si="25"/>
        <v>158.07999999999998</v>
      </c>
    </row>
    <row r="475" spans="1:2" x14ac:dyDescent="0.2">
      <c r="A475" s="88">
        <f t="shared" si="24"/>
        <v>873</v>
      </c>
      <c r="B475" s="140">
        <f t="shared" si="25"/>
        <v>158.72</v>
      </c>
    </row>
    <row r="476" spans="1:2" x14ac:dyDescent="0.2">
      <c r="A476" s="88">
        <f t="shared" si="24"/>
        <v>874</v>
      </c>
      <c r="B476" s="140">
        <f t="shared" si="25"/>
        <v>159.36000000000001</v>
      </c>
    </row>
    <row r="477" spans="1:2" x14ac:dyDescent="0.2">
      <c r="A477" s="88">
        <f t="shared" si="24"/>
        <v>875</v>
      </c>
      <c r="B477" s="140">
        <f t="shared" si="25"/>
        <v>160</v>
      </c>
    </row>
    <row r="478" spans="1:2" x14ac:dyDescent="0.2">
      <c r="A478" s="88">
        <f t="shared" si="24"/>
        <v>876</v>
      </c>
      <c r="B478" s="140">
        <f t="shared" si="25"/>
        <v>160.63999999999999</v>
      </c>
    </row>
    <row r="479" spans="1:2" x14ac:dyDescent="0.2">
      <c r="A479" s="88">
        <f t="shared" si="24"/>
        <v>877</v>
      </c>
      <c r="B479" s="140">
        <f t="shared" si="25"/>
        <v>161.28</v>
      </c>
    </row>
    <row r="480" spans="1:2" x14ac:dyDescent="0.2">
      <c r="A480" s="88">
        <f t="shared" si="24"/>
        <v>878</v>
      </c>
      <c r="B480" s="140">
        <f t="shared" si="25"/>
        <v>161.92000000000002</v>
      </c>
    </row>
    <row r="481" spans="1:2" x14ac:dyDescent="0.2">
      <c r="A481" s="88">
        <f t="shared" si="24"/>
        <v>879</v>
      </c>
      <c r="B481" s="140">
        <f t="shared" si="25"/>
        <v>162.56</v>
      </c>
    </row>
    <row r="482" spans="1:2" x14ac:dyDescent="0.2">
      <c r="A482" s="88">
        <f t="shared" si="24"/>
        <v>880</v>
      </c>
      <c r="B482" s="140">
        <f t="shared" si="25"/>
        <v>163.19999999999999</v>
      </c>
    </row>
    <row r="483" spans="1:2" x14ac:dyDescent="0.2">
      <c r="A483" s="88">
        <f t="shared" si="24"/>
        <v>881</v>
      </c>
      <c r="B483" s="140">
        <f t="shared" si="25"/>
        <v>163.84</v>
      </c>
    </row>
    <row r="484" spans="1:2" x14ac:dyDescent="0.2">
      <c r="A484" s="88">
        <f t="shared" si="24"/>
        <v>882</v>
      </c>
      <c r="B484" s="140">
        <f t="shared" si="25"/>
        <v>164.48</v>
      </c>
    </row>
    <row r="485" spans="1:2" x14ac:dyDescent="0.2">
      <c r="A485" s="88">
        <f t="shared" si="24"/>
        <v>883</v>
      </c>
      <c r="B485" s="140">
        <f t="shared" si="25"/>
        <v>165.12</v>
      </c>
    </row>
    <row r="486" spans="1:2" x14ac:dyDescent="0.2">
      <c r="A486" s="88">
        <f t="shared" si="24"/>
        <v>884</v>
      </c>
      <c r="B486" s="140">
        <f t="shared" si="25"/>
        <v>165.76</v>
      </c>
    </row>
    <row r="487" spans="1:2" x14ac:dyDescent="0.2">
      <c r="A487" s="88">
        <f t="shared" si="24"/>
        <v>885</v>
      </c>
      <c r="B487" s="140">
        <f t="shared" si="25"/>
        <v>166.4</v>
      </c>
    </row>
    <row r="488" spans="1:2" x14ac:dyDescent="0.2">
      <c r="A488" s="88">
        <f t="shared" si="24"/>
        <v>886</v>
      </c>
      <c r="B488" s="140">
        <f t="shared" si="25"/>
        <v>167.04</v>
      </c>
    </row>
    <row r="489" spans="1:2" x14ac:dyDescent="0.2">
      <c r="A489" s="88">
        <f t="shared" si="24"/>
        <v>887</v>
      </c>
      <c r="B489" s="140">
        <f t="shared" si="25"/>
        <v>167.68</v>
      </c>
    </row>
    <row r="490" spans="1:2" x14ac:dyDescent="0.2">
      <c r="A490" s="88">
        <f t="shared" si="24"/>
        <v>888</v>
      </c>
      <c r="B490" s="140">
        <f t="shared" si="25"/>
        <v>168.32</v>
      </c>
    </row>
    <row r="491" spans="1:2" x14ac:dyDescent="0.2">
      <c r="A491" s="88">
        <f t="shared" si="24"/>
        <v>889</v>
      </c>
      <c r="B491" s="140">
        <f t="shared" si="25"/>
        <v>168.96</v>
      </c>
    </row>
    <row r="492" spans="1:2" x14ac:dyDescent="0.2">
      <c r="A492" s="88">
        <f t="shared" si="24"/>
        <v>890</v>
      </c>
      <c r="B492" s="140">
        <f t="shared" ref="B492:B521" si="26">128+(((A492-825)*16)/25)</f>
        <v>169.6</v>
      </c>
    </row>
    <row r="493" spans="1:2" x14ac:dyDescent="0.2">
      <c r="A493" s="88">
        <f t="shared" si="24"/>
        <v>891</v>
      </c>
      <c r="B493" s="140">
        <f t="shared" si="26"/>
        <v>170.24</v>
      </c>
    </row>
    <row r="494" spans="1:2" x14ac:dyDescent="0.2">
      <c r="A494" s="88">
        <f t="shared" si="24"/>
        <v>892</v>
      </c>
      <c r="B494" s="140">
        <f t="shared" si="26"/>
        <v>170.88</v>
      </c>
    </row>
    <row r="495" spans="1:2" x14ac:dyDescent="0.2">
      <c r="A495" s="88">
        <f t="shared" si="24"/>
        <v>893</v>
      </c>
      <c r="B495" s="140">
        <f t="shared" si="26"/>
        <v>171.52</v>
      </c>
    </row>
    <row r="496" spans="1:2" x14ac:dyDescent="0.2">
      <c r="A496" s="88">
        <f t="shared" si="24"/>
        <v>894</v>
      </c>
      <c r="B496" s="140">
        <f t="shared" si="26"/>
        <v>172.16</v>
      </c>
    </row>
    <row r="497" spans="1:2" x14ac:dyDescent="0.2">
      <c r="A497" s="88">
        <f t="shared" si="24"/>
        <v>895</v>
      </c>
      <c r="B497" s="140">
        <f t="shared" si="26"/>
        <v>172.8</v>
      </c>
    </row>
    <row r="498" spans="1:2" x14ac:dyDescent="0.2">
      <c r="A498" s="88">
        <f t="shared" si="24"/>
        <v>896</v>
      </c>
      <c r="B498" s="140">
        <f t="shared" si="26"/>
        <v>173.44</v>
      </c>
    </row>
    <row r="499" spans="1:2" x14ac:dyDescent="0.2">
      <c r="A499" s="88">
        <f t="shared" si="24"/>
        <v>897</v>
      </c>
      <c r="B499" s="140">
        <f t="shared" si="26"/>
        <v>174.07999999999998</v>
      </c>
    </row>
    <row r="500" spans="1:2" x14ac:dyDescent="0.2">
      <c r="A500" s="88">
        <f t="shared" si="24"/>
        <v>898</v>
      </c>
      <c r="B500" s="140">
        <f t="shared" si="26"/>
        <v>174.72</v>
      </c>
    </row>
    <row r="501" spans="1:2" x14ac:dyDescent="0.2">
      <c r="A501" s="88">
        <f t="shared" si="24"/>
        <v>899</v>
      </c>
      <c r="B501" s="140">
        <f t="shared" si="26"/>
        <v>175.36</v>
      </c>
    </row>
    <row r="502" spans="1:2" x14ac:dyDescent="0.2">
      <c r="A502" s="88">
        <f t="shared" si="24"/>
        <v>900</v>
      </c>
      <c r="B502" s="140">
        <f t="shared" si="26"/>
        <v>176</v>
      </c>
    </row>
    <row r="503" spans="1:2" x14ac:dyDescent="0.2">
      <c r="A503" s="88">
        <f t="shared" si="24"/>
        <v>901</v>
      </c>
      <c r="B503" s="140">
        <f t="shared" si="26"/>
        <v>176.64</v>
      </c>
    </row>
    <row r="504" spans="1:2" x14ac:dyDescent="0.2">
      <c r="A504" s="88">
        <f t="shared" si="24"/>
        <v>902</v>
      </c>
      <c r="B504" s="140">
        <f t="shared" si="26"/>
        <v>177.28</v>
      </c>
    </row>
    <row r="505" spans="1:2" x14ac:dyDescent="0.2">
      <c r="A505" s="88">
        <f t="shared" si="24"/>
        <v>903</v>
      </c>
      <c r="B505" s="140">
        <f t="shared" si="26"/>
        <v>177.92000000000002</v>
      </c>
    </row>
    <row r="506" spans="1:2" x14ac:dyDescent="0.2">
      <c r="A506" s="88">
        <f t="shared" si="24"/>
        <v>904</v>
      </c>
      <c r="B506" s="140">
        <f t="shared" si="26"/>
        <v>178.56</v>
      </c>
    </row>
    <row r="507" spans="1:2" x14ac:dyDescent="0.2">
      <c r="A507" s="88">
        <f t="shared" si="24"/>
        <v>905</v>
      </c>
      <c r="B507" s="140">
        <f t="shared" si="26"/>
        <v>179.2</v>
      </c>
    </row>
    <row r="508" spans="1:2" x14ac:dyDescent="0.2">
      <c r="A508" s="88">
        <f t="shared" si="24"/>
        <v>906</v>
      </c>
      <c r="B508" s="140">
        <f t="shared" si="26"/>
        <v>179.84</v>
      </c>
    </row>
    <row r="509" spans="1:2" x14ac:dyDescent="0.2">
      <c r="A509" s="88">
        <f t="shared" si="24"/>
        <v>907</v>
      </c>
      <c r="B509" s="140">
        <f t="shared" si="26"/>
        <v>180.48</v>
      </c>
    </row>
    <row r="510" spans="1:2" x14ac:dyDescent="0.2">
      <c r="A510" s="88">
        <f t="shared" si="24"/>
        <v>908</v>
      </c>
      <c r="B510" s="140">
        <f t="shared" si="26"/>
        <v>181.12</v>
      </c>
    </row>
    <row r="511" spans="1:2" x14ac:dyDescent="0.2">
      <c r="A511" s="88">
        <f t="shared" si="24"/>
        <v>909</v>
      </c>
      <c r="B511" s="140">
        <f t="shared" si="26"/>
        <v>181.76</v>
      </c>
    </row>
    <row r="512" spans="1:2" x14ac:dyDescent="0.2">
      <c r="A512" s="88">
        <f t="shared" si="24"/>
        <v>910</v>
      </c>
      <c r="B512" s="140">
        <f t="shared" si="26"/>
        <v>182.4</v>
      </c>
    </row>
    <row r="513" spans="1:2" x14ac:dyDescent="0.2">
      <c r="A513" s="88">
        <f t="shared" si="24"/>
        <v>911</v>
      </c>
      <c r="B513" s="140">
        <f t="shared" si="26"/>
        <v>183.04</v>
      </c>
    </row>
    <row r="514" spans="1:2" x14ac:dyDescent="0.2">
      <c r="A514" s="88">
        <f t="shared" si="24"/>
        <v>912</v>
      </c>
      <c r="B514" s="140">
        <f t="shared" si="26"/>
        <v>183.68</v>
      </c>
    </row>
    <row r="515" spans="1:2" x14ac:dyDescent="0.2">
      <c r="A515" s="88">
        <f t="shared" ref="A515:A521" si="27">A514+1</f>
        <v>913</v>
      </c>
      <c r="B515" s="140">
        <f t="shared" si="26"/>
        <v>184.32</v>
      </c>
    </row>
    <row r="516" spans="1:2" x14ac:dyDescent="0.2">
      <c r="A516" s="88">
        <f t="shared" si="27"/>
        <v>914</v>
      </c>
      <c r="B516" s="140">
        <f t="shared" si="26"/>
        <v>184.96</v>
      </c>
    </row>
    <row r="517" spans="1:2" x14ac:dyDescent="0.2">
      <c r="A517" s="88">
        <f t="shared" si="27"/>
        <v>915</v>
      </c>
      <c r="B517" s="140">
        <f t="shared" si="26"/>
        <v>185.6</v>
      </c>
    </row>
    <row r="518" spans="1:2" x14ac:dyDescent="0.2">
      <c r="A518" s="88">
        <f t="shared" si="27"/>
        <v>916</v>
      </c>
      <c r="B518" s="140">
        <f t="shared" si="26"/>
        <v>186.24</v>
      </c>
    </row>
    <row r="519" spans="1:2" x14ac:dyDescent="0.2">
      <c r="A519" s="88">
        <f t="shared" si="27"/>
        <v>917</v>
      </c>
      <c r="B519" s="140">
        <f t="shared" si="26"/>
        <v>186.88</v>
      </c>
    </row>
    <row r="520" spans="1:2" x14ac:dyDescent="0.2">
      <c r="A520" s="88">
        <f t="shared" si="27"/>
        <v>918</v>
      </c>
      <c r="B520" s="140">
        <f t="shared" si="26"/>
        <v>187.52</v>
      </c>
    </row>
    <row r="521" spans="1:2" x14ac:dyDescent="0.2">
      <c r="A521" s="88">
        <f t="shared" si="27"/>
        <v>919</v>
      </c>
      <c r="B521" s="140">
        <f t="shared" si="26"/>
        <v>188.16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Steve</vt:lpstr>
      <vt:lpstr>READ ME</vt:lpstr>
      <vt:lpstr>Scores-LSB</vt:lpstr>
      <vt:lpstr>Playoff Standings</vt:lpstr>
      <vt:lpstr>High Run Race</vt:lpstr>
      <vt:lpstr>Payouts</vt:lpstr>
      <vt:lpstr>Race Table</vt:lpstr>
      <vt:lpstr>Bracket</vt:lpstr>
      <vt:lpstr>High Run Goals</vt:lpstr>
      <vt:lpstr>Contacts and History</vt:lpstr>
      <vt:lpstr>ScoreSheet</vt:lpstr>
      <vt:lpstr>Player Ratings</vt:lpstr>
      <vt:lpstr>Playoff Standings (original)</vt:lpstr>
      <vt:lpstr>High Run Race (original)</vt:lpstr>
      <vt:lpstr>Copy of High Run Race</vt:lpstr>
      <vt:lpstr>'High Run Race'!_FilterDatabase</vt:lpstr>
      <vt:lpstr>_FilterDatabase</vt:lpstr>
      <vt:lpstr>'High Run Race'!HighRunSorter</vt:lpstr>
      <vt:lpstr>HighRunSorter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O'Hara</cp:lastModifiedBy>
  <dcterms:modified xsi:type="dcterms:W3CDTF">2014-03-07T04:36:32Z</dcterms:modified>
</cp:coreProperties>
</file>