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Tom_Levers_Public_Git_Repository\UVA\4--Statistical_Learning\Disaster_Relief_Project\"/>
    </mc:Choice>
  </mc:AlternateContent>
  <xr:revisionPtr revIDLastSave="0" documentId="13_ncr:1_{B8EBE254-03BA-420E-A801-D44DF06033BE}" xr6:coauthVersionLast="47" xr6:coauthVersionMax="47" xr10:uidLastSave="{00000000-0000-0000-0000-000000000000}"/>
  <bookViews>
    <workbookView xWindow="-28815" yWindow="90" windowWidth="28890" windowHeight="15330" xr2:uid="{00000000-000D-0000-FFFF-FFFF00000000}"/>
  </bookViews>
  <sheets>
    <sheet name="Performance_Table" sheetId="1" r:id="rId1"/>
  </sheets>
  <calcPr calcId="191029"/>
</workbook>
</file>

<file path=xl/calcChain.xml><?xml version="1.0" encoding="utf-8"?>
<calcChain xmlns="http://schemas.openxmlformats.org/spreadsheetml/2006/main">
  <c r="K36" i="1" l="1"/>
  <c r="J36" i="1"/>
  <c r="I36" i="1"/>
  <c r="H36" i="1"/>
  <c r="G36" i="1"/>
  <c r="F36" i="1"/>
  <c r="E36" i="1"/>
  <c r="D36" i="1"/>
  <c r="C36" i="1"/>
  <c r="K25" i="1"/>
  <c r="K39" i="1" s="1"/>
  <c r="J25" i="1"/>
  <c r="I25" i="1"/>
  <c r="I39" i="1" s="1"/>
  <c r="H25" i="1"/>
  <c r="H39" i="1" s="1"/>
  <c r="G25" i="1"/>
  <c r="F25" i="1"/>
  <c r="E25" i="1"/>
  <c r="E39" i="1" s="1"/>
  <c r="D25" i="1"/>
  <c r="C25" i="1"/>
  <c r="C39" i="1" s="1"/>
  <c r="F39" i="1" l="1"/>
  <c r="G39" i="1"/>
  <c r="J39" i="1"/>
  <c r="D39" i="1"/>
</calcChain>
</file>

<file path=xl/sharedStrings.xml><?xml version="1.0" encoding="utf-8"?>
<sst xmlns="http://schemas.openxmlformats.org/spreadsheetml/2006/main" count="72" uniqueCount="49">
  <si>
    <t>LDA</t>
  </si>
  <si>
    <t>QDA</t>
  </si>
  <si>
    <t>KNN</t>
  </si>
  <si>
    <t>alpha</t>
  </si>
  <si>
    <t>minimum</t>
  </si>
  <si>
    <t>average</t>
  </si>
  <si>
    <t>Quantity</t>
  </si>
  <si>
    <t>Method Of Determination</t>
  </si>
  <si>
    <t>optimal lambda</t>
  </si>
  <si>
    <t>optimal K</t>
  </si>
  <si>
    <t>optimal Area Under The Precision-Recall Curve</t>
  </si>
  <si>
    <t>optimal Area Under The ROC Curve</t>
  </si>
  <si>
    <t>value corresponding to optimal F1 measure</t>
  </si>
  <si>
    <t>maximum average</t>
  </si>
  <si>
    <t>corresponding threshold</t>
  </si>
  <si>
    <t>corresponding accuracy</t>
  </si>
  <si>
    <t>corresponding True Positive Rate</t>
  </si>
  <si>
    <t>corresponding False Positive Rate</t>
  </si>
  <si>
    <t>corresponding precision</t>
  </si>
  <si>
    <t>optimal F1 measure</t>
  </si>
  <si>
    <t>lambda in sequence provided by glmnet::cv.glmnet</t>
  </si>
  <si>
    <t>weighted sum</t>
  </si>
  <si>
    <t>binary-classifier score</t>
  </si>
  <si>
    <t>RF</t>
  </si>
  <si>
    <t>SVMWLK</t>
  </si>
  <si>
    <t>optimal mtry</t>
  </si>
  <si>
    <t>each number of predictors</t>
  </si>
  <si>
    <t>optimal ntree</t>
  </si>
  <si>
    <t>value less than 500 corresponding to optimal test error rate</t>
  </si>
  <si>
    <t>K in sequence provided by Peter Gedeck
corresponding to maximum F1 measure</t>
  </si>
  <si>
    <t>cost in excerpt of sequence provided by Peter Gedeck
corresponding to maximum F1 measure</t>
  </si>
  <si>
    <t>Weights</t>
  </si>
  <si>
    <t>LR</t>
  </si>
  <si>
    <t>LRR</t>
  </si>
  <si>
    <t>SVMWPK</t>
  </si>
  <si>
    <t>SVMWRK</t>
  </si>
  <si>
    <t>Cross Validation And Holdout Testing Performance Tables</t>
  </si>
  <si>
    <t>Created: 08/16/2023</t>
  </si>
  <si>
    <t>Updated: 08/16/2023</t>
  </si>
  <si>
    <t>integral</t>
  </si>
  <si>
    <t>optimal d</t>
  </si>
  <si>
    <t>optimal C</t>
  </si>
  <si>
    <t>optimal gamma</t>
  </si>
  <si>
    <t>degree in excerpt of sequence provided by Peter Gedeck
corresponding to maximum F1 measure</t>
  </si>
  <si>
    <t>gamma in excerpt of sequence provided by Peter Gedeck
corresponding to maximum F1 measure</t>
  </si>
  <si>
    <t>Cross Validation</t>
  </si>
  <si>
    <t>Holdout Test</t>
  </si>
  <si>
    <t>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</si>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</sst>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????_);_(@_)"/>
    <numFmt numFmtId="165" formatCode="#,##0.0000_);\(#,##0.00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41" fontId="0" fillId="0" borderId="0" xfId="0" applyNumberFormat="1"/>
    <xf numFmtId="0" fontId="0" fillId="0" borderId="0" xfId="0" applyAlignment="1">
      <alignment wrapText="1"/>
    </xf>
    <xf numFmtId="43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164" fontId="0" fillId="35" borderId="0" xfId="0" applyNumberFormat="1" applyFill="1"/>
    <xf numFmtId="164" fontId="0" fillId="36" borderId="0" xfId="0" applyNumberFormat="1" applyFill="1"/>
    <xf numFmtId="164" fontId="0" fillId="37" borderId="0" xfId="0" applyNumberFormat="1" applyFill="1"/>
    <xf numFmtId="0" fontId="0" fillId="33" borderId="0" xfId="0" applyFill="1"/>
    <xf numFmtId="0" fontId="16" fillId="0" borderId="0" xfId="0" applyFont="1"/>
    <xf numFmtId="0" fontId="18" fillId="0" borderId="0" xfId="0" applyFont="1"/>
    <xf numFmtId="164" fontId="0" fillId="38" borderId="0" xfId="0" applyNumberFormat="1" applyFill="1"/>
    <xf numFmtId="164" fontId="0" fillId="39" borderId="0" xfId="0" applyNumberFormat="1" applyFill="1"/>
    <xf numFmtId="164" fontId="0" fillId="40" borderId="0" xfId="0" applyNumberFormat="1" applyFill="1"/>
    <xf numFmtId="164" fontId="0" fillId="41" borderId="0" xfId="0" applyNumberFormat="1" applyFill="1"/>
    <xf numFmtId="164" fontId="0" fillId="42" borderId="0" xfId="0" applyNumberFormat="1" applyFill="1"/>
    <xf numFmtId="41" fontId="0" fillId="33" borderId="0" xfId="0" applyNumberFormat="1" applyFill="1"/>
    <xf numFmtId="41" fontId="0" fillId="38" borderId="0" xfId="0" applyNumberFormat="1" applyFill="1"/>
    <xf numFmtId="41" fontId="0" fillId="34" borderId="0" xfId="0" applyNumberFormat="1" applyFill="1"/>
    <xf numFmtId="41" fontId="0" fillId="35" borderId="0" xfId="0" applyNumberFormat="1" applyFill="1"/>
    <xf numFmtId="41" fontId="0" fillId="36" borderId="0" xfId="0" applyNumberFormat="1" applyFill="1"/>
    <xf numFmtId="41" fontId="0" fillId="41" borderId="0" xfId="0" applyNumberFormat="1" applyFill="1"/>
    <xf numFmtId="41" fontId="0" fillId="37" borderId="0" xfId="0" applyNumberFormat="1" applyFill="1"/>
    <xf numFmtId="41" fontId="0" fillId="39" borderId="0" xfId="0" applyNumberFormat="1" applyFill="1"/>
    <xf numFmtId="41" fontId="0" fillId="40" borderId="0" xfId="0" applyNumberFormat="1" applyFill="1"/>
    <xf numFmtId="1" fontId="0" fillId="33" borderId="0" xfId="0" applyNumberFormat="1" applyFill="1"/>
    <xf numFmtId="1" fontId="0" fillId="38" borderId="0" xfId="0" applyNumberFormat="1" applyFill="1"/>
    <xf numFmtId="1" fontId="0" fillId="39" borderId="0" xfId="0" applyNumberFormat="1" applyFill="1"/>
    <xf numFmtId="1" fontId="0" fillId="34" borderId="0" xfId="0" applyNumberFormat="1" applyFill="1"/>
    <xf numFmtId="1" fontId="0" fillId="35" borderId="0" xfId="0" applyNumberFormat="1" applyFill="1"/>
    <xf numFmtId="1" fontId="0" fillId="36" borderId="0" xfId="0" applyNumberFormat="1" applyFill="1"/>
    <xf numFmtId="1" fontId="0" fillId="37" borderId="0" xfId="0" applyNumberFormat="1" applyFill="1"/>
    <xf numFmtId="1" fontId="0" fillId="40" borderId="0" xfId="0" applyNumberFormat="1" applyFill="1"/>
    <xf numFmtId="1" fontId="0" fillId="41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CC"/>
      <color rgb="FFFF9900"/>
      <color rgb="FFFF6600"/>
      <color rgb="FF00FFCC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Normal="100" workbookViewId="0"/>
  </sheetViews>
  <sheetFormatPr defaultRowHeight="14.4" x14ac:dyDescent="0.3"/>
  <cols>
    <col min="1" max="1" width="44.33203125" customWidth="1"/>
    <col min="2" max="2" width="55.6640625" bestFit="1" customWidth="1"/>
    <col min="3" max="3" width="10.44140625" style="3" bestFit="1" customWidth="1"/>
    <col min="4" max="7" width="9" style="3" bestFit="1" customWidth="1"/>
    <col min="8" max="8" width="9" bestFit="1" customWidth="1"/>
    <col min="9" max="9" width="11.6640625" bestFit="1" customWidth="1"/>
    <col min="10" max="11" width="11.77734375" bestFit="1" customWidth="1"/>
  </cols>
  <sheetData>
    <row r="1" spans="1:11" ht="19.8" x14ac:dyDescent="0.4">
      <c r="A1" s="15" t="s">
        <v>36</v>
      </c>
    </row>
    <row r="3" spans="1:11" x14ac:dyDescent="0.3">
      <c r="A3" t="s">
        <v>37</v>
      </c>
    </row>
    <row r="4" spans="1:11" x14ac:dyDescent="0.3">
      <c r="A4" t="s">
        <v>38</v>
      </c>
    </row>
    <row r="6" spans="1:11" s="1" customFormat="1" x14ac:dyDescent="0.3">
      <c r="A6" s="1" t="s">
        <v>6</v>
      </c>
      <c r="B6" s="1" t="s">
        <v>7</v>
      </c>
      <c r="C6" s="2" t="s">
        <v>32</v>
      </c>
      <c r="D6" s="2" t="s">
        <v>33</v>
      </c>
      <c r="E6" s="2" t="s">
        <v>0</v>
      </c>
      <c r="F6" s="2" t="s">
        <v>1</v>
      </c>
      <c r="G6" s="2" t="s">
        <v>2</v>
      </c>
      <c r="H6" s="1" t="s">
        <v>23</v>
      </c>
      <c r="I6" s="1" t="s">
        <v>24</v>
      </c>
      <c r="J6" s="1" t="s">
        <v>34</v>
      </c>
      <c r="K6" s="1" t="s">
        <v>35</v>
      </c>
    </row>
    <row r="7" spans="1:11" x14ac:dyDescent="0.3">
      <c r="A7" t="s">
        <v>3</v>
      </c>
      <c r="B7" t="s">
        <v>4</v>
      </c>
      <c r="C7" s="3">
        <v>0</v>
      </c>
      <c r="D7" s="4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x14ac:dyDescent="0.3">
      <c r="A8" t="s">
        <v>8</v>
      </c>
      <c r="B8" t="s">
        <v>20</v>
      </c>
      <c r="C8" s="3">
        <v>0</v>
      </c>
      <c r="D8" s="3">
        <v>1E-4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28.8" x14ac:dyDescent="0.3">
      <c r="A9" t="s">
        <v>9</v>
      </c>
      <c r="B9" s="6" t="s">
        <v>29</v>
      </c>
      <c r="C9" s="3">
        <v>0</v>
      </c>
      <c r="D9" s="3">
        <v>0</v>
      </c>
      <c r="E9" s="3">
        <v>0</v>
      </c>
      <c r="F9" s="3">
        <v>0</v>
      </c>
      <c r="G9" s="5">
        <v>3</v>
      </c>
      <c r="H9" s="3">
        <v>0</v>
      </c>
      <c r="I9" s="3">
        <v>0</v>
      </c>
      <c r="J9" s="3">
        <v>0</v>
      </c>
      <c r="K9" s="3">
        <v>0</v>
      </c>
    </row>
    <row r="10" spans="1:11" x14ac:dyDescent="0.3">
      <c r="A10" t="s">
        <v>25</v>
      </c>
      <c r="B10" t="s">
        <v>26</v>
      </c>
      <c r="C10" s="3">
        <v>0</v>
      </c>
      <c r="D10" s="3">
        <v>0</v>
      </c>
      <c r="E10" s="3">
        <v>0</v>
      </c>
      <c r="F10" s="3">
        <v>0</v>
      </c>
      <c r="G10" s="5">
        <v>0</v>
      </c>
      <c r="H10" s="5">
        <v>1</v>
      </c>
      <c r="I10" s="3">
        <v>0</v>
      </c>
      <c r="J10" s="3">
        <v>0</v>
      </c>
      <c r="K10" s="3">
        <v>0</v>
      </c>
    </row>
    <row r="11" spans="1:11" x14ac:dyDescent="0.3">
      <c r="A11" t="s">
        <v>27</v>
      </c>
      <c r="B11" t="s">
        <v>28</v>
      </c>
      <c r="C11" s="3">
        <v>0</v>
      </c>
      <c r="D11" s="3">
        <v>0</v>
      </c>
      <c r="E11" s="3">
        <v>0</v>
      </c>
      <c r="F11" s="3">
        <v>0</v>
      </c>
      <c r="G11" s="5">
        <v>0</v>
      </c>
      <c r="H11" s="5">
        <v>52</v>
      </c>
      <c r="I11" s="3">
        <v>0</v>
      </c>
      <c r="J11" s="3">
        <v>0</v>
      </c>
      <c r="K11" s="3">
        <v>0</v>
      </c>
    </row>
    <row r="12" spans="1:11" ht="28.8" x14ac:dyDescent="0.3">
      <c r="A12" t="s">
        <v>41</v>
      </c>
      <c r="B12" s="6" t="s">
        <v>30</v>
      </c>
      <c r="C12" s="3">
        <v>0</v>
      </c>
      <c r="D12" s="3">
        <v>0</v>
      </c>
      <c r="E12" s="3">
        <v>0</v>
      </c>
      <c r="F12" s="3">
        <v>0</v>
      </c>
      <c r="G12" s="5">
        <v>0</v>
      </c>
      <c r="H12" s="5">
        <v>0</v>
      </c>
      <c r="I12" s="5">
        <v>10</v>
      </c>
      <c r="J12" s="5">
        <v>10</v>
      </c>
      <c r="K12" s="5">
        <v>10</v>
      </c>
    </row>
    <row r="13" spans="1:11" ht="28.8" x14ac:dyDescent="0.3">
      <c r="A13" t="s">
        <v>40</v>
      </c>
      <c r="B13" s="6" t="s">
        <v>43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5">
        <v>3</v>
      </c>
      <c r="K13" s="3">
        <v>0</v>
      </c>
    </row>
    <row r="14" spans="1:11" ht="28.8" x14ac:dyDescent="0.3">
      <c r="A14" t="s">
        <v>42</v>
      </c>
      <c r="B14" s="6" t="s">
        <v>44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5">
        <v>10</v>
      </c>
    </row>
    <row r="15" spans="1:11" x14ac:dyDescent="0.3">
      <c r="B15" s="6"/>
      <c r="G15" s="5"/>
      <c r="H15" s="5"/>
      <c r="I15" s="5"/>
    </row>
    <row r="16" spans="1:11" x14ac:dyDescent="0.3">
      <c r="A16" s="14" t="s">
        <v>45</v>
      </c>
      <c r="B16" s="6"/>
      <c r="G16" s="5"/>
      <c r="H16" s="5"/>
      <c r="I16" s="5"/>
    </row>
    <row r="17" spans="1:11" x14ac:dyDescent="0.3">
      <c r="A17" t="s">
        <v>14</v>
      </c>
      <c r="B17" t="s">
        <v>12</v>
      </c>
      <c r="C17" s="7">
        <v>0.25</v>
      </c>
      <c r="D17" s="7">
        <v>0.18</v>
      </c>
      <c r="E17" s="7">
        <v>0.69</v>
      </c>
      <c r="F17" s="7">
        <v>0.19</v>
      </c>
      <c r="G17" s="7">
        <v>0.34</v>
      </c>
      <c r="H17" s="7">
        <v>0.39</v>
      </c>
      <c r="I17" s="7">
        <v>0.15</v>
      </c>
      <c r="J17" s="7">
        <v>0.17</v>
      </c>
      <c r="K17" s="7">
        <v>0.06</v>
      </c>
    </row>
    <row r="18" spans="1:11" x14ac:dyDescent="0.3">
      <c r="A18" t="s">
        <v>10</v>
      </c>
      <c r="B18" t="s">
        <v>5</v>
      </c>
      <c r="C18" s="17">
        <v>0.98380000000000001</v>
      </c>
      <c r="D18" s="10">
        <v>0.98219999999999996</v>
      </c>
      <c r="E18" s="12">
        <v>0.90469999999999995</v>
      </c>
      <c r="F18" s="20">
        <v>0.95930000000000004</v>
      </c>
      <c r="G18" s="18">
        <v>0.97889999999999999</v>
      </c>
      <c r="H18" s="16">
        <v>0.98409999999999997</v>
      </c>
      <c r="I18" s="8">
        <v>0.98419999999999996</v>
      </c>
      <c r="J18" s="11">
        <v>0.98040000000000005</v>
      </c>
      <c r="K18" s="9">
        <v>0.9829</v>
      </c>
    </row>
    <row r="19" spans="1:11" x14ac:dyDescent="0.3">
      <c r="A19" t="s">
        <v>11</v>
      </c>
      <c r="B19" t="s">
        <v>5</v>
      </c>
      <c r="C19" s="17">
        <v>0.99919999999999998</v>
      </c>
      <c r="D19" s="16">
        <v>0.99919999999999998</v>
      </c>
      <c r="E19" s="12">
        <v>0.94989999999999997</v>
      </c>
      <c r="F19" s="20">
        <v>0.98499999999999999</v>
      </c>
      <c r="G19" s="10">
        <v>0.99409999999999998</v>
      </c>
      <c r="H19" s="11">
        <v>0.99390000000000001</v>
      </c>
      <c r="I19" s="9">
        <v>0.99850000000000005</v>
      </c>
      <c r="J19" s="8">
        <v>0.99939999999999996</v>
      </c>
      <c r="K19" s="18">
        <v>0.98950000000000005</v>
      </c>
    </row>
    <row r="20" spans="1:11" x14ac:dyDescent="0.3">
      <c r="A20" t="s">
        <v>15</v>
      </c>
      <c r="B20" t="s">
        <v>12</v>
      </c>
      <c r="C20" s="18">
        <v>0.99590000000000001</v>
      </c>
      <c r="D20" s="11">
        <v>0.996</v>
      </c>
      <c r="E20" s="12">
        <v>0.99370000000000003</v>
      </c>
      <c r="F20" s="20">
        <v>0.99470000000000003</v>
      </c>
      <c r="G20" s="16">
        <v>0.99729999999999996</v>
      </c>
      <c r="H20" s="17">
        <v>0.997</v>
      </c>
      <c r="I20" s="9">
        <v>0.99639999999999995</v>
      </c>
      <c r="J20" s="10">
        <v>0.99639999999999995</v>
      </c>
      <c r="K20" s="8">
        <v>0.99739999999999995</v>
      </c>
    </row>
    <row r="21" spans="1:11" x14ac:dyDescent="0.3">
      <c r="A21" t="s">
        <v>16</v>
      </c>
      <c r="B21" t="s">
        <v>12</v>
      </c>
      <c r="C21" s="18">
        <v>0.94110000000000005</v>
      </c>
      <c r="D21" s="11">
        <v>0.94799999999999995</v>
      </c>
      <c r="E21" s="12">
        <v>0.81169999999999998</v>
      </c>
      <c r="F21" s="19">
        <v>0.88629999999999998</v>
      </c>
      <c r="G21" s="9">
        <v>0.95879999999999999</v>
      </c>
      <c r="H21" s="10">
        <v>0.95760000000000001</v>
      </c>
      <c r="I21" s="16">
        <v>0.97030000000000005</v>
      </c>
      <c r="J21" s="17">
        <v>0.96679999999999999</v>
      </c>
      <c r="K21" s="8">
        <v>0.97050000000000003</v>
      </c>
    </row>
    <row r="22" spans="1:11" x14ac:dyDescent="0.3">
      <c r="A22" t="s">
        <v>17</v>
      </c>
      <c r="B22" t="s">
        <v>12</v>
      </c>
      <c r="C22" s="11">
        <v>2.3E-3</v>
      </c>
      <c r="D22" s="18">
        <v>2.3999999999999998E-3</v>
      </c>
      <c r="E22" s="8">
        <v>2.0000000000000001E-4</v>
      </c>
      <c r="F22" s="10">
        <v>1.8E-3</v>
      </c>
      <c r="G22" s="16">
        <v>1.4E-3</v>
      </c>
      <c r="H22" s="17">
        <v>1.6999999999999999E-3</v>
      </c>
      <c r="I22" s="12">
        <v>2.7000000000000001E-3</v>
      </c>
      <c r="J22" s="19">
        <v>2.5999999999999999E-3</v>
      </c>
      <c r="K22" s="9">
        <v>1.6999999999999999E-3</v>
      </c>
    </row>
    <row r="23" spans="1:11" x14ac:dyDescent="0.3">
      <c r="A23" t="s">
        <v>18</v>
      </c>
      <c r="B23" t="s">
        <v>12</v>
      </c>
      <c r="C23" s="11">
        <v>0.93010000000000004</v>
      </c>
      <c r="D23" s="18">
        <v>0.92869999999999997</v>
      </c>
      <c r="E23" s="8">
        <v>0.99109999999999998</v>
      </c>
      <c r="F23" s="10">
        <v>0.94399999999999995</v>
      </c>
      <c r="G23" s="16">
        <v>0.95709999999999995</v>
      </c>
      <c r="H23" s="17">
        <v>0.94940000000000002</v>
      </c>
      <c r="I23" s="12">
        <v>0.92149999999999999</v>
      </c>
      <c r="J23" s="19">
        <v>0.92459999999999998</v>
      </c>
      <c r="K23" s="9">
        <v>0.94930000000000003</v>
      </c>
    </row>
    <row r="24" spans="1:11" x14ac:dyDescent="0.3">
      <c r="A24" t="s">
        <v>19</v>
      </c>
      <c r="B24" t="s">
        <v>13</v>
      </c>
      <c r="C24" s="18">
        <v>0.9355</v>
      </c>
      <c r="D24" s="11">
        <v>0.93799999999999994</v>
      </c>
      <c r="E24" s="12">
        <v>0.89190000000000003</v>
      </c>
      <c r="F24" s="19">
        <v>0.91369999999999996</v>
      </c>
      <c r="G24" s="16">
        <v>0.95779999999999998</v>
      </c>
      <c r="H24" s="17">
        <v>0.95340000000000003</v>
      </c>
      <c r="I24" s="9">
        <v>0.94520000000000004</v>
      </c>
      <c r="J24" s="10">
        <v>0.94510000000000005</v>
      </c>
      <c r="K24" s="8">
        <v>0.9597</v>
      </c>
    </row>
    <row r="25" spans="1:11" x14ac:dyDescent="0.3">
      <c r="A25" t="s">
        <v>22</v>
      </c>
      <c r="B25" t="s">
        <v>21</v>
      </c>
      <c r="C25" s="25">
        <f>2*7+2*4+3*3</f>
        <v>31</v>
      </c>
      <c r="D25" s="25">
        <f>1*8+1*5+3*4+2*3</f>
        <v>31</v>
      </c>
      <c r="E25" s="26">
        <f>2*9+5*1</f>
        <v>23</v>
      </c>
      <c r="F25" s="27">
        <f>2*5+5*2</f>
        <v>20</v>
      </c>
      <c r="G25" s="22">
        <f>4*8+1*6+1*5+1*3</f>
        <v>46</v>
      </c>
      <c r="H25" s="22">
        <f>1*9+4*7+1*5+1*4</f>
        <v>46</v>
      </c>
      <c r="I25" s="23">
        <f>1*9+1*8+3*6+2*1</f>
        <v>37</v>
      </c>
      <c r="J25" s="24">
        <f>1*9+1*7+2*5+1*4+2*2</f>
        <v>34</v>
      </c>
      <c r="K25" s="21">
        <f>3*9+3*6+1*3</f>
        <v>48</v>
      </c>
    </row>
    <row r="27" spans="1:11" x14ac:dyDescent="0.3">
      <c r="A27" s="14" t="s">
        <v>46</v>
      </c>
    </row>
    <row r="28" spans="1:11" x14ac:dyDescent="0.3">
      <c r="A28" t="s">
        <v>14</v>
      </c>
      <c r="B28" t="s">
        <v>12</v>
      </c>
      <c r="C28" s="7">
        <v>0.99</v>
      </c>
      <c r="D28" s="7">
        <v>0.9</v>
      </c>
      <c r="E28" s="7">
        <v>0.68</v>
      </c>
      <c r="F28" s="7">
        <v>0.77</v>
      </c>
      <c r="G28" s="7">
        <v>0.86</v>
      </c>
      <c r="H28" s="7">
        <v>0.49</v>
      </c>
      <c r="I28" s="7">
        <v>0.99</v>
      </c>
      <c r="J28" s="7">
        <v>0.99</v>
      </c>
      <c r="K28" s="7">
        <v>0.01</v>
      </c>
    </row>
    <row r="29" spans="1:11" x14ac:dyDescent="0.3">
      <c r="A29" t="s">
        <v>10</v>
      </c>
      <c r="B29" t="s">
        <v>39</v>
      </c>
      <c r="C29" s="16">
        <v>0.91800000000000004</v>
      </c>
      <c r="D29" s="8">
        <v>0.96330000000000005</v>
      </c>
      <c r="E29" s="10">
        <v>0.7389</v>
      </c>
      <c r="F29" s="19">
        <v>0.50360000000000005</v>
      </c>
      <c r="G29" s="18">
        <v>0.6694</v>
      </c>
      <c r="H29" s="11">
        <v>0.71</v>
      </c>
      <c r="I29" s="17">
        <v>0.91700000000000004</v>
      </c>
      <c r="J29" s="9">
        <v>0.87939999999999996</v>
      </c>
      <c r="K29" s="12">
        <v>0.29399999999999998</v>
      </c>
    </row>
    <row r="30" spans="1:11" x14ac:dyDescent="0.3">
      <c r="A30" t="s">
        <v>11</v>
      </c>
      <c r="B30" t="s">
        <v>39</v>
      </c>
      <c r="C30" s="17">
        <v>0.99909999999999999</v>
      </c>
      <c r="D30" s="8">
        <v>0.99960000000000004</v>
      </c>
      <c r="E30" s="11">
        <v>0.95330000000000004</v>
      </c>
      <c r="F30" s="12">
        <v>0.78559999999999997</v>
      </c>
      <c r="G30" s="18">
        <v>0.93340000000000001</v>
      </c>
      <c r="H30" s="10">
        <v>0.97929999999999995</v>
      </c>
      <c r="I30" s="16">
        <v>0.99909999999999999</v>
      </c>
      <c r="J30" s="9">
        <v>0.99850000000000005</v>
      </c>
      <c r="K30" s="19">
        <v>0.79249999999999998</v>
      </c>
    </row>
    <row r="31" spans="1:11" x14ac:dyDescent="0.3">
      <c r="A31" t="s">
        <v>15</v>
      </c>
      <c r="B31" t="s">
        <v>12</v>
      </c>
      <c r="C31" s="17">
        <v>0.99829999999999997</v>
      </c>
      <c r="D31" s="8">
        <v>0.99880000000000002</v>
      </c>
      <c r="E31" s="10">
        <v>0.99639999999999995</v>
      </c>
      <c r="F31" s="18">
        <v>0.99460000000000004</v>
      </c>
      <c r="G31" s="19">
        <v>0.99460000000000004</v>
      </c>
      <c r="H31" s="11">
        <v>0.99509999999999998</v>
      </c>
      <c r="I31" s="16">
        <v>0.99850000000000005</v>
      </c>
      <c r="J31" s="9">
        <v>0.99780000000000002</v>
      </c>
      <c r="K31" s="12">
        <v>0.98780000000000001</v>
      </c>
    </row>
    <row r="32" spans="1:11" x14ac:dyDescent="0.3">
      <c r="A32" t="s">
        <v>16</v>
      </c>
      <c r="B32" t="s">
        <v>12</v>
      </c>
      <c r="C32" s="9">
        <v>0.86750000000000005</v>
      </c>
      <c r="D32" s="17">
        <v>0.91269999999999996</v>
      </c>
      <c r="E32" s="18">
        <v>0.71309999999999996</v>
      </c>
      <c r="F32" s="12">
        <v>0.48859999999999998</v>
      </c>
      <c r="G32" s="11">
        <v>0.72560000000000002</v>
      </c>
      <c r="H32" s="10">
        <v>0.75690000000000002</v>
      </c>
      <c r="I32" s="8">
        <v>0.94730000000000003</v>
      </c>
      <c r="J32" s="16">
        <v>0.92110000000000003</v>
      </c>
      <c r="K32" s="19">
        <v>0.59389999999999998</v>
      </c>
    </row>
    <row r="33" spans="1:11" x14ac:dyDescent="0.3">
      <c r="A33" t="s">
        <v>17</v>
      </c>
      <c r="B33" t="s">
        <v>12</v>
      </c>
      <c r="C33" s="16">
        <v>6.9999999999999999E-4</v>
      </c>
      <c r="D33" s="8">
        <v>5.9999999999999995E-4</v>
      </c>
      <c r="E33" s="9">
        <v>1.5E-3</v>
      </c>
      <c r="F33" s="11">
        <v>1.6999999999999999E-3</v>
      </c>
      <c r="G33" s="19">
        <v>3.5000000000000001E-3</v>
      </c>
      <c r="H33" s="18">
        <v>3.0999999999999999E-3</v>
      </c>
      <c r="I33" s="17">
        <v>1.1000000000000001E-3</v>
      </c>
      <c r="J33" s="10">
        <v>1.6000000000000001E-3</v>
      </c>
      <c r="K33" s="12">
        <v>9.2999999999999992E-3</v>
      </c>
    </row>
    <row r="34" spans="1:11" x14ac:dyDescent="0.3">
      <c r="A34" t="s">
        <v>18</v>
      </c>
      <c r="B34" t="s">
        <v>12</v>
      </c>
      <c r="C34" s="16">
        <v>0.89780000000000004</v>
      </c>
      <c r="D34" s="8">
        <v>0.92120000000000002</v>
      </c>
      <c r="E34" s="10">
        <v>0.77290000000000003</v>
      </c>
      <c r="F34" s="11">
        <v>0.67320000000000002</v>
      </c>
      <c r="G34" s="19">
        <v>0.60189999999999999</v>
      </c>
      <c r="H34" s="18">
        <v>0.63739999999999997</v>
      </c>
      <c r="I34" s="17">
        <v>0.86119999999999997</v>
      </c>
      <c r="J34" s="9">
        <v>0.80349999999999999</v>
      </c>
      <c r="K34" s="12">
        <v>0.31730000000000003</v>
      </c>
    </row>
    <row r="35" spans="1:11" x14ac:dyDescent="0.3">
      <c r="A35" t="s">
        <v>19</v>
      </c>
      <c r="B35" t="s">
        <v>13</v>
      </c>
      <c r="C35" s="17">
        <v>0.88239999999999996</v>
      </c>
      <c r="D35" s="8">
        <v>0.91690000000000005</v>
      </c>
      <c r="E35" s="10">
        <v>0.74180000000000001</v>
      </c>
      <c r="F35" s="19">
        <v>0.56620000000000004</v>
      </c>
      <c r="G35" s="18">
        <v>0.65800000000000003</v>
      </c>
      <c r="H35" s="11">
        <v>0.69210000000000005</v>
      </c>
      <c r="I35" s="16">
        <v>0.9022</v>
      </c>
      <c r="J35" s="9">
        <v>0.85829999999999995</v>
      </c>
      <c r="K35" s="12">
        <v>0.41370000000000001</v>
      </c>
    </row>
    <row r="36" spans="1:11" x14ac:dyDescent="0.3">
      <c r="A36" t="s">
        <v>22</v>
      </c>
      <c r="B36" t="s">
        <v>21</v>
      </c>
      <c r="C36" s="28">
        <f>3*8+3*7+1*6</f>
        <v>51</v>
      </c>
      <c r="D36" s="21">
        <f>6*9+1*7</f>
        <v>61</v>
      </c>
      <c r="E36" s="24">
        <f>1*6+4*5+1*4+1*3</f>
        <v>33</v>
      </c>
      <c r="F36" s="26">
        <f>2*4+1*3+2*2+2*1</f>
        <v>17</v>
      </c>
      <c r="G36" s="29">
        <f>1*4+3*3+3*2</f>
        <v>19</v>
      </c>
      <c r="H36" s="25">
        <f>2*5+3*4+2*3</f>
        <v>28</v>
      </c>
      <c r="I36" s="22">
        <f>1*9+3*8+3*7</f>
        <v>54</v>
      </c>
      <c r="J36" s="23">
        <f>1*8+5*6+1*5</f>
        <v>43</v>
      </c>
      <c r="K36" s="27">
        <f>2*2+5*1</f>
        <v>9</v>
      </c>
    </row>
    <row r="38" spans="1:11" x14ac:dyDescent="0.3">
      <c r="A38" s="14" t="s">
        <v>47</v>
      </c>
    </row>
    <row r="39" spans="1:11" x14ac:dyDescent="0.3">
      <c r="A39" t="s">
        <v>22</v>
      </c>
      <c r="B39" t="s">
        <v>48</v>
      </c>
      <c r="C39" s="32">
        <f>C25+C36</f>
        <v>82</v>
      </c>
      <c r="D39" s="30">
        <f>D25+D36</f>
        <v>92</v>
      </c>
      <c r="E39" s="38">
        <f>E25+E36</f>
        <v>56</v>
      </c>
      <c r="F39" s="36">
        <f>F25+F36</f>
        <v>37</v>
      </c>
      <c r="G39" s="35">
        <f>G25+G36</f>
        <v>65</v>
      </c>
      <c r="H39" s="34">
        <f>H25+H36</f>
        <v>74</v>
      </c>
      <c r="I39" s="31">
        <f>I25+I36</f>
        <v>91</v>
      </c>
      <c r="J39" s="33">
        <f>J25+J36</f>
        <v>77</v>
      </c>
      <c r="K39" s="37">
        <f>K25+K36</f>
        <v>57</v>
      </c>
    </row>
    <row r="41" spans="1:11" x14ac:dyDescent="0.3">
      <c r="C41" s="14" t="s">
        <v>31</v>
      </c>
      <c r="D41"/>
    </row>
    <row r="42" spans="1:11" x14ac:dyDescent="0.3">
      <c r="C42" s="13"/>
      <c r="D42" s="5">
        <v>9</v>
      </c>
    </row>
    <row r="43" spans="1:11" x14ac:dyDescent="0.3">
      <c r="C43" s="16"/>
      <c r="D43" s="5">
        <v>8</v>
      </c>
    </row>
    <row r="44" spans="1:11" x14ac:dyDescent="0.3">
      <c r="C44" s="17"/>
      <c r="D44" s="5">
        <v>7</v>
      </c>
    </row>
    <row r="45" spans="1:11" x14ac:dyDescent="0.3">
      <c r="C45" s="9"/>
      <c r="D45" s="5">
        <v>6</v>
      </c>
    </row>
    <row r="46" spans="1:11" x14ac:dyDescent="0.3">
      <c r="C46" s="10"/>
      <c r="D46" s="5">
        <v>5</v>
      </c>
    </row>
    <row r="47" spans="1:11" x14ac:dyDescent="0.3">
      <c r="C47" s="11"/>
      <c r="D47" s="5">
        <v>4</v>
      </c>
    </row>
    <row r="48" spans="1:11" x14ac:dyDescent="0.3">
      <c r="C48" s="18"/>
      <c r="D48" s="5">
        <v>3</v>
      </c>
    </row>
    <row r="49" spans="3:4" x14ac:dyDescent="0.3">
      <c r="C49" s="19"/>
      <c r="D49" s="5">
        <v>2</v>
      </c>
    </row>
    <row r="50" spans="3:4" x14ac:dyDescent="0.3">
      <c r="C50" s="12"/>
      <c r="D50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Lever</dc:creator>
  <cp:lastModifiedBy>Tom Lever</cp:lastModifiedBy>
  <dcterms:created xsi:type="dcterms:W3CDTF">2023-06-29T10:06:59Z</dcterms:created>
  <dcterms:modified xsi:type="dcterms:W3CDTF">2023-08-16T22:43:59Z</dcterms:modified>
</cp:coreProperties>
</file>