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38340" windowHeight="18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3" i="1"/>
  <c r="I4" i="1"/>
  <c r="I5" i="1"/>
  <c r="I6" i="1"/>
  <c r="I7" i="1"/>
  <c r="I8" i="1"/>
  <c r="I9" i="1"/>
  <c r="I10" i="1"/>
  <c r="I11" i="1"/>
  <c r="I12" i="1"/>
  <c r="I13" i="1"/>
  <c r="I3" i="1"/>
  <c r="H4" i="1"/>
  <c r="H5" i="1"/>
  <c r="H6" i="1"/>
  <c r="H7" i="1"/>
  <c r="H8" i="1"/>
  <c r="H9" i="1"/>
  <c r="H10" i="1"/>
  <c r="H11" i="1"/>
  <c r="H12" i="1"/>
  <c r="H13" i="1"/>
  <c r="H3" i="1"/>
  <c r="G3" i="1"/>
  <c r="G4" i="1"/>
  <c r="G5" i="1"/>
  <c r="G6" i="1"/>
  <c r="G7" i="1"/>
  <c r="G8" i="1"/>
  <c r="G9" i="1"/>
  <c r="G10" i="1"/>
  <c r="G11" i="1"/>
  <c r="G12" i="1"/>
  <c r="G13" i="1"/>
  <c r="D4" i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<sst xmlns="http://schemas.openxmlformats.org/spreadsheetml/2006/main" count="20" uniqueCount="17">
  <si>
    <t>Start Red</t>
  </si>
  <si>
    <t>Start Red / Yellow</t>
  </si>
  <si>
    <t>Start Yellow</t>
  </si>
  <si>
    <t>Start Green / Yellow</t>
  </si>
  <si>
    <t>Start Green</t>
  </si>
  <si>
    <t>Center Yellow Dot</t>
  </si>
  <si>
    <t>Start Red/Yellow</t>
  </si>
  <si>
    <t>Stop Red</t>
  </si>
  <si>
    <t>Raw Offset (feet)
(pg 112 US Nat SRD 15Dec15</t>
  </si>
  <si>
    <t>Connector
Length (m)</t>
  </si>
  <si>
    <t>Raw Offset (m)</t>
  </si>
  <si>
    <t>Corrected Offset
(Raw - connector length)</t>
  </si>
  <si>
    <t>Parametric Length</t>
  </si>
  <si>
    <t>Tube Length (m)</t>
  </si>
  <si>
    <t>Texture Dimension</t>
  </si>
  <si>
    <t>Pixel Start Offset</t>
  </si>
  <si>
    <t>Tex Length - Start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</si>
</sst>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"/>
  <sheetViews>
    <sheetView tabSelected="1" workbookViewId="0">
      <selection activeCell="L12" sqref="L12"/>
    </sheetView>
  </sheetViews>
  <sheetFormatPr defaultRowHeight="14.5" x14ac:dyDescent="0.35"/>
  <cols>
    <col min="2" max="2" width="19.08984375" customWidth="1"/>
    <col min="3" max="3" width="20.1796875" style="2" customWidth="1"/>
    <col min="4" max="4" width="20.1796875" customWidth="1"/>
    <col min="5" max="6" width="16.54296875" customWidth="1"/>
    <col min="7" max="7" width="21.7265625" customWidth="1"/>
    <col min="8" max="8" width="21.81640625" customWidth="1"/>
    <col min="9" max="9" width="16.26953125" customWidth="1"/>
    <col min="10" max="10" width="21" customWidth="1"/>
    <col min="11" max="11" width="24" customWidth="1"/>
  </cols>
  <sheetData>
    <row r="1" spans="2:25" ht="43.5" x14ac:dyDescent="0.35">
      <c r="C1" s="1" t="s">
        <v>8</v>
      </c>
      <c r="D1" s="1" t="s">
        <v>10</v>
      </c>
      <c r="E1" s="1" t="s">
        <v>9</v>
      </c>
      <c r="F1" s="1" t="s">
        <v>13</v>
      </c>
      <c r="G1" s="1" t="s">
        <v>11</v>
      </c>
      <c r="H1" s="2" t="s">
        <v>12</v>
      </c>
      <c r="I1" s="2" t="s">
        <v>15</v>
      </c>
      <c r="J1" s="2" t="s">
        <v>16</v>
      </c>
      <c r="K1" s="2" t="s">
        <v>14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25" x14ac:dyDescent="0.35">
      <c r="D2" s="2"/>
      <c r="E2" s="2">
        <v>0.93300000000000005</v>
      </c>
      <c r="F2" s="2">
        <v>6.7055999999999996</v>
      </c>
      <c r="G2" s="2"/>
      <c r="H2" s="2"/>
      <c r="I2" s="2"/>
      <c r="J2" s="2"/>
      <c r="K2" s="2">
        <v>2048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x14ac:dyDescent="0.35">
      <c r="B3" t="s">
        <v>0</v>
      </c>
      <c r="C3" s="2">
        <v>6</v>
      </c>
      <c r="D3" s="2">
        <f>CONVERT($C3,"ft","m")</f>
        <v>1.8288</v>
      </c>
      <c r="E3" s="2"/>
      <c r="F3" s="2"/>
      <c r="G3" s="3">
        <f>D3-$E$2</f>
        <v>0.89579999999999993</v>
      </c>
      <c r="H3" s="3">
        <f>G3/($F$2-$E$2)</f>
        <v>0.15518137407753871</v>
      </c>
      <c r="I3" s="4">
        <f>H3*$K$2</f>
        <v>317.81145411079927</v>
      </c>
      <c r="J3" s="4">
        <f>$K$2-I3</f>
        <v>1730.1885458892007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x14ac:dyDescent="0.35">
      <c r="B4" t="s">
        <v>1</v>
      </c>
      <c r="C4" s="2">
        <v>8.5</v>
      </c>
      <c r="D4" s="2">
        <f t="shared" ref="D4:D13" si="0">CONVERT($C4,"ft","m")</f>
        <v>2.5908000000000002</v>
      </c>
      <c r="E4" s="2"/>
      <c r="F4" s="2"/>
      <c r="G4" s="3">
        <f t="shared" ref="G4:G13" si="1">D4-$E$2</f>
        <v>1.6578000000000002</v>
      </c>
      <c r="H4" s="3">
        <f t="shared" ref="H4:H13" si="2">G4/($F$2-$E$2)</f>
        <v>0.28718428437792332</v>
      </c>
      <c r="I4" s="4">
        <f t="shared" ref="I4:I13" si="3">H4*$K$2</f>
        <v>588.15341440598695</v>
      </c>
      <c r="J4" s="4">
        <f t="shared" ref="J4:J13" si="4">$K$2-I4</f>
        <v>1459.846585594013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x14ac:dyDescent="0.35">
      <c r="B5" t="s">
        <v>2</v>
      </c>
      <c r="C5" s="2">
        <v>9.75</v>
      </c>
      <c r="D5" s="2">
        <f t="shared" si="0"/>
        <v>2.9718</v>
      </c>
      <c r="E5" s="2"/>
      <c r="F5" s="2"/>
      <c r="G5" s="3">
        <f t="shared" si="1"/>
        <v>2.0388000000000002</v>
      </c>
      <c r="H5" s="3">
        <f t="shared" si="2"/>
        <v>0.35318573952811561</v>
      </c>
      <c r="I5" s="4">
        <f t="shared" si="3"/>
        <v>723.32439455358076</v>
      </c>
      <c r="J5" s="4">
        <f t="shared" si="4"/>
        <v>1324.6756054464192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x14ac:dyDescent="0.35">
      <c r="B6" t="s">
        <v>3</v>
      </c>
      <c r="C6" s="2">
        <v>11</v>
      </c>
      <c r="D6" s="2">
        <f t="shared" si="0"/>
        <v>3.3527999999999998</v>
      </c>
      <c r="E6" s="2"/>
      <c r="F6" s="2"/>
      <c r="G6" s="3">
        <f t="shared" si="1"/>
        <v>2.4197999999999995</v>
      </c>
      <c r="H6" s="3">
        <f t="shared" si="2"/>
        <v>0.41918719467830778</v>
      </c>
      <c r="I6" s="4">
        <f t="shared" si="3"/>
        <v>858.49537470117434</v>
      </c>
      <c r="J6" s="4">
        <f t="shared" si="4"/>
        <v>1189.5046252988257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x14ac:dyDescent="0.35">
      <c r="B7" t="s">
        <v>4</v>
      </c>
      <c r="C7" s="2">
        <v>12.25</v>
      </c>
      <c r="D7" s="2">
        <f t="shared" si="0"/>
        <v>3.7338</v>
      </c>
      <c r="E7" s="2"/>
      <c r="F7" s="2"/>
      <c r="G7" s="3">
        <f t="shared" si="1"/>
        <v>2.8007999999999997</v>
      </c>
      <c r="H7" s="3">
        <f t="shared" si="2"/>
        <v>0.48518864982850013</v>
      </c>
      <c r="I7" s="4">
        <f t="shared" si="3"/>
        <v>993.66635484876826</v>
      </c>
      <c r="J7" s="4">
        <f t="shared" si="4"/>
        <v>1054.3336451512318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x14ac:dyDescent="0.35">
      <c r="B8" t="s">
        <v>5</v>
      </c>
      <c r="C8" s="2">
        <v>13.5</v>
      </c>
      <c r="D8" s="2">
        <f t="shared" si="0"/>
        <v>4.1147999999999998</v>
      </c>
      <c r="E8" s="2"/>
      <c r="F8" s="2"/>
      <c r="G8" s="3">
        <f t="shared" si="1"/>
        <v>3.1818</v>
      </c>
      <c r="H8" s="3">
        <f t="shared" si="2"/>
        <v>0.55119010497869247</v>
      </c>
      <c r="I8" s="4">
        <f t="shared" si="3"/>
        <v>1128.8373349963622</v>
      </c>
      <c r="J8" s="4">
        <f t="shared" si="4"/>
        <v>919.16266500363781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x14ac:dyDescent="0.35">
      <c r="B9" t="s">
        <v>3</v>
      </c>
      <c r="C9" s="2">
        <v>14.75</v>
      </c>
      <c r="D9" s="2">
        <f t="shared" si="0"/>
        <v>4.4958</v>
      </c>
      <c r="E9" s="2"/>
      <c r="F9" s="2"/>
      <c r="G9" s="3">
        <f t="shared" si="1"/>
        <v>3.5628000000000002</v>
      </c>
      <c r="H9" s="3">
        <f t="shared" si="2"/>
        <v>0.61719156012888476</v>
      </c>
      <c r="I9" s="4">
        <f t="shared" si="3"/>
        <v>1264.008315143956</v>
      </c>
      <c r="J9" s="4">
        <f t="shared" si="4"/>
        <v>783.991684856044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35">
      <c r="B10" t="s">
        <v>2</v>
      </c>
      <c r="C10" s="2">
        <v>16</v>
      </c>
      <c r="D10" s="2">
        <f t="shared" si="0"/>
        <v>4.8768000000000002</v>
      </c>
      <c r="E10" s="2"/>
      <c r="F10" s="2"/>
      <c r="G10" s="3">
        <f t="shared" si="1"/>
        <v>3.9438000000000004</v>
      </c>
      <c r="H10" s="3">
        <f t="shared" si="2"/>
        <v>0.68319301527907716</v>
      </c>
      <c r="I10" s="4">
        <f t="shared" si="3"/>
        <v>1399.17929529155</v>
      </c>
      <c r="J10" s="4">
        <f t="shared" si="4"/>
        <v>648.82070470844997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35">
      <c r="B11" t="s">
        <v>6</v>
      </c>
      <c r="C11" s="2">
        <v>17.25</v>
      </c>
      <c r="D11" s="2">
        <f t="shared" si="0"/>
        <v>5.2577999999999996</v>
      </c>
      <c r="E11" s="2"/>
      <c r="F11" s="2"/>
      <c r="G11" s="3">
        <f t="shared" si="1"/>
        <v>4.3247999999999998</v>
      </c>
      <c r="H11" s="3">
        <f t="shared" si="2"/>
        <v>0.74919447042926934</v>
      </c>
      <c r="I11" s="4">
        <f t="shared" si="3"/>
        <v>1534.3502754391436</v>
      </c>
      <c r="J11" s="4">
        <f t="shared" si="4"/>
        <v>513.64972456085638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35">
      <c r="B12" t="s">
        <v>0</v>
      </c>
      <c r="C12" s="2">
        <v>18.5</v>
      </c>
      <c r="D12" s="2">
        <f t="shared" si="0"/>
        <v>5.6387999999999998</v>
      </c>
      <c r="E12" s="2"/>
      <c r="F12" s="2"/>
      <c r="G12" s="3">
        <f t="shared" si="1"/>
        <v>4.7058</v>
      </c>
      <c r="H12" s="3">
        <f t="shared" si="2"/>
        <v>0.81519592557946163</v>
      </c>
      <c r="I12" s="4">
        <f t="shared" si="3"/>
        <v>1669.5212555867374</v>
      </c>
      <c r="J12" s="4">
        <f t="shared" si="4"/>
        <v>378.47874441326258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35">
      <c r="B13" t="s">
        <v>7</v>
      </c>
      <c r="C13" s="2">
        <v>21</v>
      </c>
      <c r="D13" s="2">
        <f t="shared" si="0"/>
        <v>6.4008000000000003</v>
      </c>
      <c r="E13" s="2"/>
      <c r="F13" s="2"/>
      <c r="G13" s="3">
        <f t="shared" si="1"/>
        <v>5.4678000000000004</v>
      </c>
      <c r="H13" s="3">
        <f t="shared" si="2"/>
        <v>0.94719883587984632</v>
      </c>
      <c r="I13" s="4">
        <f t="shared" si="3"/>
        <v>1939.8632158819253</v>
      </c>
      <c r="J13" s="4">
        <f t="shared" si="4"/>
        <v>108.13678411807473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x14ac:dyDescent="0.3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x14ac:dyDescent="0.3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3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2016-01-15T21:44:05Z</dcterms:created>
  <dcterms:modified xsi:type="dcterms:W3CDTF">2016-01-15T22:02:54Z</dcterms:modified>
</cp:coreProperties>
</file>