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teicapital-my.sharepoint.com/personal/jiashang_hoteicapital_com/Documents/Desktop/Notebooks/Streamlit_v1/data/"/>
    </mc:Choice>
  </mc:AlternateContent>
  <xr:revisionPtr revIDLastSave="330" documentId="8_{A4D98350-709A-462B-87D2-DA567DEA5457}" xr6:coauthVersionLast="47" xr6:coauthVersionMax="47" xr10:uidLastSave="{21F59CF9-8FE7-4D99-948A-99692D744D66}"/>
  <bookViews>
    <workbookView xWindow="-120" yWindow="-120" windowWidth="38640" windowHeight="15840" xr2:uid="{542C41B4-5129-4961-BD89-52D58DBA0F0A}"/>
  </bookViews>
  <sheets>
    <sheet name="Data" sheetId="1" r:id="rId1"/>
    <sheet name="Sheet1" sheetId="2" r:id="rId2"/>
    <sheet name="Sheet2" sheetId="3" r:id="rId3"/>
    <sheet name="Terminal OI" sheetId="4" r:id="rId4"/>
    <sheet name="Today OI" sheetId="5" r:id="rId5"/>
  </sheets>
  <definedNames>
    <definedName name="_xlnm._FilterDatabase" localSheetId="0" hidden="1">Data!$A$1:$J$63</definedName>
    <definedName name="_xlnm._FilterDatabase" localSheetId="2" hidden="1">Sheet2!$A$1:$G$51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2" i="5"/>
  <c r="F2" i="5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2" i="4"/>
  <c r="F2" i="4" s="1"/>
  <c r="H8" i="1"/>
  <c r="E8" i="1"/>
  <c r="C8" i="1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J3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I2" i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4" i="2"/>
  <c r="E2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H2" i="1"/>
  <c r="H12" i="1"/>
  <c r="H14" i="1"/>
  <c r="H15" i="1"/>
  <c r="H16" i="1"/>
  <c r="H18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3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3" i="1"/>
  <c r="H4" i="1"/>
  <c r="H5" i="1"/>
  <c r="H6" i="1"/>
  <c r="H7" i="1"/>
  <c r="H9" i="1"/>
  <c r="H10" i="1"/>
  <c r="H11" i="1"/>
  <c r="H13" i="1"/>
  <c r="H17" i="1"/>
  <c r="H19" i="1"/>
  <c r="H20" i="1"/>
  <c r="H21" i="1"/>
  <c r="H36" i="1"/>
  <c r="H37" i="1"/>
  <c r="H38" i="1"/>
  <c r="H39" i="1"/>
  <c r="H40" i="1"/>
  <c r="H41" i="1"/>
  <c r="H42" i="1"/>
  <c r="H44" i="1"/>
  <c r="H5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</calcChain>
</file>

<file path=xl/sharedStrings.xml><?xml version="1.0" encoding="utf-8"?>
<sst xmlns="http://schemas.openxmlformats.org/spreadsheetml/2006/main" count="1720" uniqueCount="163">
  <si>
    <t>Product Family</t>
  </si>
  <si>
    <t>Product</t>
  </si>
  <si>
    <t>Symbol</t>
  </si>
  <si>
    <t>Description</t>
  </si>
  <si>
    <t>Light</t>
  </si>
  <si>
    <t>S92</t>
  </si>
  <si>
    <t>SMT</t>
  </si>
  <si>
    <t>GDK</t>
  </si>
  <si>
    <t>STB</t>
  </si>
  <si>
    <t>Ebob</t>
  </si>
  <si>
    <t>AEO</t>
  </si>
  <si>
    <t>Argus Eurobob Oxy FOB Rotterdam Barges Future</t>
  </si>
  <si>
    <t>EOB</t>
  </si>
  <si>
    <t>GDO</t>
  </si>
  <si>
    <t>EON</t>
  </si>
  <si>
    <t>Rbob</t>
  </si>
  <si>
    <t>UHU</t>
  </si>
  <si>
    <t>RBS</t>
  </si>
  <si>
    <t>RBR</t>
  </si>
  <si>
    <t>MOPJ Naph</t>
  </si>
  <si>
    <t>NJC</t>
  </si>
  <si>
    <t>NBG</t>
  </si>
  <si>
    <t>JOE</t>
  </si>
  <si>
    <t>NWE Naph</t>
  </si>
  <si>
    <t>NEC</t>
  </si>
  <si>
    <t>NOB</t>
  </si>
  <si>
    <t>Middle</t>
  </si>
  <si>
    <t>SGO</t>
  </si>
  <si>
    <t>GST.J</t>
  </si>
  <si>
    <t>SGB</t>
  </si>
  <si>
    <t>BAO</t>
  </si>
  <si>
    <t>BAP</t>
  </si>
  <si>
    <t>BAQ</t>
  </si>
  <si>
    <t>ICEGO</t>
  </si>
  <si>
    <t>GAS</t>
  </si>
  <si>
    <t>ULA</t>
  </si>
  <si>
    <t>ULD</t>
  </si>
  <si>
    <t>ULJ</t>
  </si>
  <si>
    <t>ULM</t>
  </si>
  <si>
    <t>SKO</t>
  </si>
  <si>
    <t>SRS</t>
  </si>
  <si>
    <t>SFF</t>
  </si>
  <si>
    <t>NWE Jet</t>
  </si>
  <si>
    <t>JCN</t>
  </si>
  <si>
    <t>JNB</t>
  </si>
  <si>
    <t>JRJ</t>
  </si>
  <si>
    <t>HO</t>
  </si>
  <si>
    <t>UHO</t>
  </si>
  <si>
    <t>HOF</t>
  </si>
  <si>
    <t>HBT</t>
  </si>
  <si>
    <t>Heavy</t>
  </si>
  <si>
    <t>S0.5</t>
  </si>
  <si>
    <t>MF4</t>
  </si>
  <si>
    <t>MFT</t>
  </si>
  <si>
    <t>TEN</t>
  </si>
  <si>
    <t>MF6</t>
  </si>
  <si>
    <t>MF7</t>
  </si>
  <si>
    <t>FDF</t>
  </si>
  <si>
    <t>Rdm0.5</t>
  </si>
  <si>
    <t>MF3</t>
  </si>
  <si>
    <t>MF5</t>
  </si>
  <si>
    <t>MFR</t>
  </si>
  <si>
    <t>TEO</t>
  </si>
  <si>
    <t>S380</t>
  </si>
  <si>
    <t>SYS</t>
  </si>
  <si>
    <t>SPS</t>
  </si>
  <si>
    <t>SLS</t>
  </si>
  <si>
    <t>SJS</t>
  </si>
  <si>
    <t>Rdm3.5</t>
  </si>
  <si>
    <t>BAR</t>
  </si>
  <si>
    <t>BOB</t>
  </si>
  <si>
    <t>BOA</t>
  </si>
  <si>
    <t>Label</t>
  </si>
  <si>
    <t>Singapore Mogas 92 Unleaded Swap</t>
  </si>
  <si>
    <t>Gasoline Diff - Singapore Mogas 92 Unleaded (Platts) vs Argus Eurobob Oxy FOB Rotterdam Barges Future</t>
  </si>
  <si>
    <t>Singapore Mogas 92 Unleaded vs Brent 1st Line Future</t>
  </si>
  <si>
    <t>Gasoline Diff - RBOB Gasoline 1st Line vs Argus Eurobob Oxy FOB Rotterdam Barge Future</t>
  </si>
  <si>
    <t>Argus Eurobob OXY FOB Rotterdam Barges VS Platts Naphtha CIF NWE Cargoes Future</t>
  </si>
  <si>
    <t>NYH (RBOB) Gasoline Futures</t>
  </si>
  <si>
    <t>RBOB Gasoline 1st Line Future</t>
  </si>
  <si>
    <t>Gasoline Crack - RBOB Gasoline 1st Line vs Brent 1st Line Future (in bbls)</t>
  </si>
  <si>
    <t>Naphtha C+F Japan Cargo Swap</t>
  </si>
  <si>
    <t>Naphtha Crack - Naphtha C+F Japan (Platts) vs Brent 1st Line Future (in Bbls)</t>
  </si>
  <si>
    <t>Naphtha Diff - Naphtha C+F Japan vs Naphtha CIF NWE Cargoes Future</t>
  </si>
  <si>
    <t>Naphtha CIF NWE Cargoes Swap</t>
  </si>
  <si>
    <t>Naphtha CIF NWE Cargoes vs Brent 1st Line Swap</t>
  </si>
  <si>
    <t>Singapore Gasoil Swap</t>
  </si>
  <si>
    <t>Gasoil Crack - Singapore Gasoil (Platts) vs Brent 1st Line Future</t>
  </si>
  <si>
    <t>Gasoil Crack - Singapore Gasoil (Platts) vs Dubai 1st Line (Platts) Future</t>
  </si>
  <si>
    <t>Gasoil Diff - Singapore Gasoil (Platts) vs Low Sulphur Gasoil 1st Line Future (in Bbls)</t>
  </si>
  <si>
    <t>Jet Fuel Diff – Singapore Jet Kerosene Cargoes (Platts) vs Singapore Gasoil 10 ppm (Platts) Future</t>
  </si>
  <si>
    <t>Low Sulphur Gasoil Futures</t>
  </si>
  <si>
    <t>Low Sulphur Gasoil 1st Line Future</t>
  </si>
  <si>
    <t>Gasoil Crack - Low Sulphur Gasoil 1st Line vs Brent 1st Line Future (in Bbls)</t>
  </si>
  <si>
    <t>Jet Fuel Diff - Jet CIF NWE Cargoes vs Low Sulphur Gasoil 1st Line Future</t>
  </si>
  <si>
    <t>Heating Oil Arb - Heating Oil 1st Line vs Low Sulphur Gasoil 1st Line Future (in Bbls)</t>
  </si>
  <si>
    <t>Singapore Jet Kerosene Swap</t>
  </si>
  <si>
    <t>Jet Fuel Crack - Singapore Jet Kerosene Cargoes (Platts) vs Dubai 1st Line (Platts) Future</t>
  </si>
  <si>
    <t>Jet CIF NWE Cargoes Future</t>
  </si>
  <si>
    <t>Jet Fuel Crack - Jet CIF NWE Cargoes vs Brent 1st Line Future</t>
  </si>
  <si>
    <t>Heating Oil Futures</t>
  </si>
  <si>
    <t>Heating Oil 1st Line Future</t>
  </si>
  <si>
    <t>Heating Oil Crack - Heating Oil 1st Line vs Brent 1st Line Future (in bbls)</t>
  </si>
  <si>
    <t>Marine Fuel 0.5% FOB Singapore Swap</t>
  </si>
  <si>
    <t>Fuel Oil Crack - Marine Fuel 0.5% FOB Singapore (Platts) vs Brent 1st Line Future (in Bbls)</t>
  </si>
  <si>
    <t>Fuel Oil Crack - Marine Fuel 0.5% FOB Singapore (Platts) vs Brent 1st Line Future (in MTs)</t>
  </si>
  <si>
    <t>Fuel Oil Diff - Marine Fuel 0.5% FOB Singapore (Platts) vs 380 CST Singapore (Platts) Future</t>
  </si>
  <si>
    <t>Fuel Oil Diff - Marine Fuel 0.5% FOB Singapore (Platts) vs Marine Fuel 0.5% FOB Rotterdam Barges (Platts) Futures</t>
  </si>
  <si>
    <t>Fuel Oil Diff - Marine Fuel 0.5% FOB Singapore (Platts) vs Singapore Gasoil (Platts) Future (in MTs)</t>
  </si>
  <si>
    <t>Marine Fuel 0.5% FOB Rotterdam Barge Swap</t>
  </si>
  <si>
    <t>Marine Fuel 0.5% FOB Rotterdam Barges vs Fuel Oil 3.5% FOB Rotterdam Barges Swap</t>
  </si>
  <si>
    <t>Fuel Oil Crack - Marine Fuel 0.5% FOB Rotterdam Barges (Platts) vs Brent 1st Line Future (in Bbls)</t>
  </si>
  <si>
    <t>Fuel Oil Crack - Marine Fuel 0.5% FOB Rotterdam Barges (Platts) vs Brent 1st Line Future (in MTs)</t>
  </si>
  <si>
    <t>Fuel Oil 380 CST Singapore Swap</t>
  </si>
  <si>
    <t>Fuel Oil Crack - Fuel Oil 380 CST Singapore vs Brent 1st Line Future</t>
  </si>
  <si>
    <t>Fuel Oil Crack - Fuel Oil 380 CST Singapore vs Dubai 1st Line Future</t>
  </si>
  <si>
    <t>Fuel Oil Diff - Fuel Oil 380 CST Singapore vs. 3.5% FOB Rotterdam Barges Swap</t>
  </si>
  <si>
    <t>Fuel Oil 3.5% FOB Rotterdam Barges Balmo Swap</t>
  </si>
  <si>
    <t>Fuel Oil Crack - Fuel Oil 3.5% FOB Rotterdam Barges vs Brent 1st Line Future</t>
  </si>
  <si>
    <t>Fuel Oil Crack - Fuel Oil 3.5% FOB Rotterdam Barges vs Brent 1st Line Future (in Bbls)</t>
  </si>
  <si>
    <t>Symbol Description</t>
  </si>
  <si>
    <t>spread</t>
  </si>
  <si>
    <t>Row Labels</t>
  </si>
  <si>
    <t>Grand Total</t>
  </si>
  <si>
    <t>OI conv</t>
  </si>
  <si>
    <t>price conv</t>
  </si>
  <si>
    <t>OI unit</t>
  </si>
  <si>
    <t>price unit</t>
  </si>
  <si>
    <t>MT</t>
  </si>
  <si>
    <t>BBL</t>
  </si>
  <si>
    <t>134.228MT</t>
  </si>
  <si>
    <t>6350BBL</t>
  </si>
  <si>
    <t>8330BBL</t>
  </si>
  <si>
    <t>349860GAL</t>
  </si>
  <si>
    <t>GAL</t>
  </si>
  <si>
    <t>42000GAL</t>
  </si>
  <si>
    <t>8900BBL</t>
  </si>
  <si>
    <t>price</t>
  </si>
  <si>
    <t>python_lst</t>
  </si>
  <si>
    <t>Price Unit</t>
  </si>
  <si>
    <t>$/BBL</t>
  </si>
  <si>
    <t>$/MT</t>
  </si>
  <si>
    <t>¢/GAL</t>
  </si>
  <si>
    <t>$/GAL</t>
  </si>
  <si>
    <t>OI Unit</t>
  </si>
  <si>
    <t>conversion_factor</t>
  </si>
  <si>
    <t>AEB</t>
  </si>
  <si>
    <t>Gasoline Crack - Argus Eurobob Oxy FOB Rotterdam Barges vs Brent 1st Line Future (in Bbls)</t>
  </si>
  <si>
    <t>Gasoline Crack - Argus Eurobob Oxy FOB Rotterdam Barges vs Brent 1st Line Future (in MTs)</t>
  </si>
  <si>
    <t>Date</t>
  </si>
  <si>
    <t>OI</t>
  </si>
  <si>
    <t>symbol</t>
  </si>
  <si>
    <t>contract</t>
  </si>
  <si>
    <t>Sep20</t>
  </si>
  <si>
    <t>Sep21</t>
  </si>
  <si>
    <t>Sep22</t>
  </si>
  <si>
    <t>Sep23</t>
  </si>
  <si>
    <t>Sep24</t>
  </si>
  <si>
    <t>Jun25</t>
  </si>
  <si>
    <t>Jul25</t>
  </si>
  <si>
    <t>Aug25</t>
  </si>
  <si>
    <t>Sep25</t>
  </si>
  <si>
    <t>OI_raw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</si>
</sst>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 Shang" refreshedDate="45890.676370370369" createdVersion="8" refreshedVersion="8" minRefreshableVersion="3" recordCount="62" xr:uid="{A8808549-A262-40B2-9E8C-C122B670117C}">
  <cacheSource type="worksheet">
    <worksheetSource ref="A1:H63" sheet="Data"/>
  </cacheSource>
  <cacheFields count="8">
    <cacheField name="Product Family" numFmtId="0">
      <sharedItems/>
    </cacheField>
    <cacheField name="Product" numFmtId="0">
      <sharedItems/>
    </cacheField>
    <cacheField name="Label" numFmtId="0">
      <sharedItems/>
    </cacheField>
    <cacheField name="Symbol" numFmtId="0">
      <sharedItems count="50">
        <s v="SMT"/>
        <s v="GDK"/>
        <s v="STB"/>
        <s v="AEO"/>
        <s v="EOB"/>
        <s v="GDO"/>
        <s v="EON"/>
        <s v="UHU"/>
        <s v="RBS"/>
        <s v="RBR"/>
        <s v="NJC"/>
        <s v="NBG"/>
        <s v="JOE"/>
        <s v="NEC"/>
        <s v="NOB"/>
        <s v="GST.J"/>
        <s v="SGB"/>
        <s v="BAO"/>
        <s v="BAP"/>
        <s v="BAQ"/>
        <s v="GAS"/>
        <s v="ULA"/>
        <s v="ULD"/>
        <s v="ULJ"/>
        <s v="ULM"/>
        <s v="SRS"/>
        <s v="SFF"/>
        <s v="JCN"/>
        <s v="JNB"/>
        <s v="JRJ"/>
        <s v="UHO"/>
        <s v="HOF"/>
        <s v="HBT"/>
        <s v="MF4"/>
        <s v="MFT"/>
        <s v="TEN"/>
        <s v="MF6"/>
        <s v="MF7"/>
        <s v="FDF"/>
        <s v="MF3"/>
        <s v="MF5"/>
        <s v="MFR"/>
        <s v="TEO"/>
        <s v="SYS"/>
        <s v="SPS"/>
        <s v="SLS"/>
        <s v="SJS"/>
        <s v="BAR"/>
        <s v="BOB"/>
        <s v="BOA"/>
      </sharedItems>
    </cacheField>
    <cacheField name="list" numFmtId="0">
      <sharedItems/>
    </cacheField>
    <cacheField name="spread" numFmtId="0">
      <sharedItems containsSemiMixedTypes="0" containsString="0" containsNumber="1" containsInteger="1" minValue="0" maxValue="1"/>
    </cacheField>
    <cacheField name="Description" numFmtId="0">
      <sharedItems/>
    </cacheField>
    <cacheField name="Symbol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Light"/>
    <s v="S92"/>
    <s v="[Light] S92"/>
    <x v="0"/>
    <s v="'SMT',"/>
    <n v="1"/>
    <s v="Singapore Mogas 92 Unleaded Swap"/>
    <s v="SMT (Singapore Mogas 92 Unleaded Swap)"/>
  </r>
  <r>
    <s v="Light"/>
    <s v="S92"/>
    <s v="[Light] S92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S92"/>
    <s v="[Light] S92"/>
    <x v="2"/>
    <s v="'STB',"/>
    <n v="0"/>
    <s v="Singapore Mogas 92 Unleaded vs Brent 1st Line Future"/>
    <s v="STB (Singapore Mogas 92 Unleaded vs Brent 1st Line Future)"/>
  </r>
  <r>
    <s v="Light"/>
    <s v="Ebob"/>
    <s v="[Light] Ebob"/>
    <x v="3"/>
    <s v="'AEO',"/>
    <n v="1"/>
    <s v="Argus Eurobob Oxy FOB Rotterdam Barges Future"/>
    <s v="AEO (Argus Eurobob Oxy FOB Rotterdam Barges Future)"/>
  </r>
  <r>
    <s v="Light"/>
    <s v="Ebob"/>
    <s v="[Light] Ebob"/>
    <x v="1"/>
    <s v="'GDK',"/>
    <n v="0"/>
    <s v="Gasoline Diff - Singapore Mogas 92 Unleaded (Platts) vs Argus Eurobob Oxy FOB Rotterdam Barges Future"/>
    <s v="GDK (Gasoline Diff - Singapore Mogas 92 Unleaded (Platts) vs Argus Eurobob Oxy FOB Rotterdam Barges Future)"/>
  </r>
  <r>
    <s v="Light"/>
    <s v="Ebob"/>
    <s v="[Light] Ebob"/>
    <x v="4"/>
    <s v="'EOB',"/>
    <n v="0"/>
    <s v="Gasoline Crack - Argus Eurobob Oxy FOB Rotterdam Barges vs Brent 1st Line Future"/>
    <s v="EOB (Gasoline Crack - Argus Eurobob Oxy FOB Rotterdam Barges vs Brent 1st Line Future)"/>
  </r>
  <r>
    <s v="Light"/>
    <s v="Ebob"/>
    <s v="[Light] E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Ebob"/>
    <s v="[Light] Ebob"/>
    <x v="6"/>
    <s v="'EON',"/>
    <n v="0"/>
    <s v="Argus Eurobob OXY FOB Rotterdam Barges VS Platts Naphtha CIF NWE Cargoes Future"/>
    <s v="EON (Argus Eurobob OXY FOB Rotterdam Barges VS Platts Naphtha CIF NWE Cargoes Future)"/>
  </r>
  <r>
    <s v="Light"/>
    <s v="Rbob"/>
    <s v="[Light] Rbob"/>
    <x v="7"/>
    <s v="'UHU',"/>
    <n v="1"/>
    <s v="NYH (RBOB) Gasoline Futures"/>
    <s v="UHU (NYH (RBOB) Gasoline Futures)"/>
  </r>
  <r>
    <s v="Light"/>
    <s v="Rbob"/>
    <s v="[Light] Rbob"/>
    <x v="8"/>
    <s v="'RBS',"/>
    <n v="1"/>
    <s v="RBOB Gasoline 1st Line Future"/>
    <s v="RBS (RBOB Gasoline 1st Line Future)"/>
  </r>
  <r>
    <s v="Light"/>
    <s v="Rbob"/>
    <s v="[Light] Rbob"/>
    <x v="9"/>
    <s v="'RBR',"/>
    <n v="0"/>
    <s v="Gasoline Crack - RBOB Gasoline 1st Line vs Brent 1st Line Future (in bbls)"/>
    <s v="RBR (Gasoline Crack - RBOB Gasoline 1st Line vs Brent 1st Line Future (in bbls))"/>
  </r>
  <r>
    <s v="Light"/>
    <s v="Rbob"/>
    <s v="[Light] Rbob"/>
    <x v="5"/>
    <s v="'GDO',"/>
    <n v="0"/>
    <s v="Gasoline Diff - RBOB Gasoline 1st Line vs Argus Eurobob Oxy FOB Rotterdam Barge Future"/>
    <s v="GDO (Gasoline Diff - RBOB Gasoline 1st Line vs Argus Eurobob Oxy FOB Rotterdam Barge Future)"/>
  </r>
  <r>
    <s v="Light"/>
    <s v="MOPJ Naph"/>
    <s v="[Light] MOPJ Naph"/>
    <x v="10"/>
    <s v="'NJC',"/>
    <n v="1"/>
    <s v="Naphtha C+F Japan Cargo Swap"/>
    <s v="NJC (Naphtha C+F Japan Cargo Swap)"/>
  </r>
  <r>
    <s v="Light"/>
    <s v="MOPJ Naph"/>
    <s v="[Light] MOPJ Naph"/>
    <x v="11"/>
    <s v="'NBG',"/>
    <n v="0"/>
    <s v="Naphtha Crack - Naphtha C+F Japan (Platts) vs Brent 1st Line Future (in Bbls)"/>
    <s v="NBG (Naphtha Crack - Naphtha C+F Japan (Platts) vs Brent 1st Line Future (in Bbls))"/>
  </r>
  <r>
    <s v="Light"/>
    <s v="MOPJ Naph"/>
    <s v="[Light] MOPJ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3"/>
    <s v="'NEC',"/>
    <n v="1"/>
    <s v="Naphtha CIF NWE Cargoes Swap"/>
    <s v="NEC (Naphtha CIF NWE Cargoes Swap)"/>
  </r>
  <r>
    <s v="Light"/>
    <s v="NWE Naph"/>
    <s v="[Light] NWE Naph"/>
    <x v="12"/>
    <s v="'JOE',"/>
    <n v="0"/>
    <s v="Naphtha Diff - Naphtha C+F Japan vs Naphtha CIF NWE Cargoes Future"/>
    <s v="JOE (Naphtha Diff - Naphtha C+F Japan vs Naphtha CIF NWE Cargoes Future)"/>
  </r>
  <r>
    <s v="Light"/>
    <s v="NWE Naph"/>
    <s v="[Light] NWE Naph"/>
    <x v="14"/>
    <s v="'NOB',"/>
    <n v="0"/>
    <s v="Naphtha CIF NWE Cargoes vs Brent 1st Line Swap"/>
    <s v="NOB (Naphtha CIF NWE Cargoes vs Brent 1st Line Swap)"/>
  </r>
  <r>
    <s v="Light"/>
    <s v="NWE Naph"/>
    <s v="[Light] NWE Naph"/>
    <x v="6"/>
    <s v="'EON',"/>
    <n v="0"/>
    <s v="Argus Eurobob OXY FOB Rotterdam Barges VS Platts Naphtha CIF NWE Cargoes Future"/>
    <s v="EON (Argus Eurobob OXY FOB Rotterdam Barges VS Platts Naphtha CIF NWE Cargoes Future)"/>
  </r>
  <r>
    <s v="Middle"/>
    <s v="SGO"/>
    <s v="[Middle] SGO"/>
    <x v="15"/>
    <s v="'GST.J',"/>
    <n v="1"/>
    <s v="Singapore Gasoil Swap"/>
    <s v="GST.J (Singapore Gasoil Swap)"/>
  </r>
  <r>
    <s v="Middle"/>
    <s v="SGO"/>
    <s v="[Middle] SGO"/>
    <x v="16"/>
    <s v="'SGB',"/>
    <n v="0"/>
    <s v="Gasoil Crack - Singapore Gasoil (Platts) vs Brent 1st Line Future"/>
    <s v="SGB (Gasoil Crack - Singapore Gasoil (Platts) vs Brent 1st Line Future)"/>
  </r>
  <r>
    <s v="Middle"/>
    <s v="SGO"/>
    <s v="[Middle] SGO"/>
    <x v="17"/>
    <s v="'BAO',"/>
    <n v="0"/>
    <s v="Gasoil Crack - Singapore Gasoil (Platts) vs Dubai 1st Line (Platts) Future"/>
    <s v="BAO (Gasoil Crack - Singapore Gasoil (Platts) vs Dubai 1st Line (Platts) Future)"/>
  </r>
  <r>
    <s v="Middle"/>
    <s v="SGO"/>
    <s v="[Middle] S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SGO"/>
    <s v="[Middle] SG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ICEGO"/>
    <s v="[Middle] ICEGO"/>
    <x v="20"/>
    <s v="'GAS',"/>
    <n v="1"/>
    <s v="Low Sulphur Gasoil Futures"/>
    <s v="GAS (Low Sulphur Gasoil Futures)"/>
  </r>
  <r>
    <s v="Middle"/>
    <s v="ICEGO"/>
    <s v="[Middle] ICEGO"/>
    <x v="21"/>
    <s v="'ULA',"/>
    <n v="1"/>
    <s v="Low Sulphur Gasoil 1st Line Future"/>
    <s v="ULA (Low Sulphur Gasoil 1st Line Future)"/>
  </r>
  <r>
    <s v="Middle"/>
    <s v="ICEGO"/>
    <s v="[Middle] ICEGO"/>
    <x v="22"/>
    <s v="'ULD',"/>
    <n v="0"/>
    <s v="Gasoil Crack - Low Sulphur Gasoil 1st Line vs Brent 1st Line Future (in Bbls)"/>
    <s v="ULD (Gasoil Crack - Low Sulphur Gasoil 1st Line vs Brent 1st Line Future (in Bbls))"/>
  </r>
  <r>
    <s v="Middle"/>
    <s v="ICEGO"/>
    <s v="[Middle] ICEGO"/>
    <x v="23"/>
    <s v="'ULJ',"/>
    <n v="0"/>
    <s v="Jet Fuel Diff - Jet CIF NWE Cargoes vs Low Sulphur Gasoil 1st Line Future"/>
    <s v="ULJ (Jet Fuel Diff - Jet CIF NWE Cargoes vs Low Sulphur Gasoil 1st Line Future)"/>
  </r>
  <r>
    <s v="Middle"/>
    <s v="ICEGO"/>
    <s v="[Middle] ICEGO"/>
    <x v="18"/>
    <s v="'BAP',"/>
    <n v="0"/>
    <s v="Gasoil Diff - Singapore Gasoil (Platts) vs Low Sulphur Gasoil 1st Line Future (in Bbls)"/>
    <s v="BAP (Gasoil Diff - Singapore Gasoil (Platts) vs Low Sulphur Gasoil 1st Line Future (in Bbls))"/>
  </r>
  <r>
    <s v="Middle"/>
    <s v="ICEGO"/>
    <s v="[Middle] ICEG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Middle"/>
    <s v="SKO"/>
    <s v="[Middle] SKO"/>
    <x v="25"/>
    <s v="'SRS',"/>
    <n v="1"/>
    <s v="Singapore Jet Kerosene Swap"/>
    <s v="SRS (Singapore Jet Kerosene Swap)"/>
  </r>
  <r>
    <s v="Middle"/>
    <s v="SKO"/>
    <s v="[Middle] SKO"/>
    <x v="26"/>
    <s v="'SFF',"/>
    <n v="0"/>
    <s v="Jet Fuel Crack - Singapore Jet Kerosene Cargoes (Platts) vs Dubai 1st Line (Platts) Future"/>
    <s v="SFF (Jet Fuel Crack - Singapore Jet Kerosene Cargoes (Platts) vs Dubai 1st Line (Platts) Future)"/>
  </r>
  <r>
    <s v="Middle"/>
    <s v="SKO"/>
    <s v="[Middle] SKO"/>
    <x v="19"/>
    <s v="'BAQ',"/>
    <n v="0"/>
    <s v="Jet Fuel Diff – Singapore Jet Kerosene Cargoes (Platts) vs Singapore Gasoil 10 ppm (Platts) Future"/>
    <s v="BAQ (Jet Fuel Diff – Singapore Jet Kerosene Cargoes (Platts) vs Singapore Gasoil 10 ppm (Platts) Future)"/>
  </r>
  <r>
    <s v="Middle"/>
    <s v="NWE Jet"/>
    <s v="[Middle] NWE Jet"/>
    <x v="27"/>
    <s v="'JCN',"/>
    <n v="1"/>
    <s v="Jet CIF NWE Cargoes Future"/>
    <s v="JCN (Jet CIF NWE Cargoes Future)"/>
  </r>
  <r>
    <s v="Middle"/>
    <s v="NWE Jet"/>
    <s v="[Middle] NWE Jet"/>
    <x v="28"/>
    <s v="'JNB',"/>
    <n v="0"/>
    <s v="Jet Fuel Crack - Jet CIF NWE Cargoes vs Brent 1st Line Future"/>
    <s v="JNB (Jet Fuel Crack - Jet CIF NWE Cargoes vs Brent 1st Line Future)"/>
  </r>
  <r>
    <s v="Middle"/>
    <s v="NWE Jet"/>
    <s v="[Middle] NWE Jet"/>
    <x v="23"/>
    <s v="'ULJ',"/>
    <n v="0"/>
    <s v="Jet Fuel Diff - Jet CIF NWE Cargoes vs Low Sulphur Gasoil 1st Line Future"/>
    <s v="ULJ (Jet Fuel Diff - Jet CIF NWE Cargoes vs Low Sulphur Gasoil 1st Line Future)"/>
  </r>
  <r>
    <s v="Middle"/>
    <s v="NWE Jet"/>
    <s v="[Middle] NWE Jet"/>
    <x v="29"/>
    <s v="'JRJ',"/>
    <n v="0"/>
    <s v="Jet Fuel Diff - Jet FOB Rotterdam Barges vs Jet CIF NWE Cargoes Future"/>
    <s v="JRJ (Jet Fuel Diff - Jet FOB Rotterdam Barges vs Jet CIF NWE Cargoes Future)"/>
  </r>
  <r>
    <s v="Middle"/>
    <s v="HO"/>
    <s v="[Middle] HO"/>
    <x v="30"/>
    <s v="'UHO',"/>
    <n v="1"/>
    <s v="Heating Oil Futures"/>
    <s v="UHO (Heating Oil Futures)"/>
  </r>
  <r>
    <s v="Middle"/>
    <s v="HO"/>
    <s v="[Middle] HO"/>
    <x v="31"/>
    <s v="'HOF',"/>
    <n v="1"/>
    <s v="Heating Oil 1st Line Future"/>
    <s v="HOF (Heating Oil 1st Line Future)"/>
  </r>
  <r>
    <s v="Middle"/>
    <s v="HO"/>
    <s v="[Middle] HO"/>
    <x v="32"/>
    <s v="'HBT',"/>
    <n v="0"/>
    <s v="Heating Oil Crack - Heating Oil 1st Line vs Brent 1st Line Future (in bbls)"/>
    <s v="HBT (Heating Oil Crack - Heating Oil 1st Line vs Brent 1st Line Future (in bbls))"/>
  </r>
  <r>
    <s v="Middle"/>
    <s v="HO"/>
    <s v="[Middle] HO"/>
    <x v="24"/>
    <s v="'ULM',"/>
    <n v="0"/>
    <s v="Heating Oil Arb - Heating Oil 1st Line vs Low Sulphur Gasoil 1st Line Future (in Bbls)"/>
    <s v="ULM (Heating Oil Arb - Heating Oil 1st Line vs Low Sulphur Gasoil 1st Line Future (in Bbls))"/>
  </r>
  <r>
    <s v="Heavy"/>
    <s v="S0.5"/>
    <s v="[Heavy] S0.5"/>
    <x v="33"/>
    <s v="'MF4',"/>
    <n v="1"/>
    <s v="Marine Fuel 0.5% FOB Singapore Swap"/>
    <s v="MF4 (Marine Fuel 0.5% FOB Singapore Swap)"/>
  </r>
  <r>
    <s v="Heavy"/>
    <s v="S0.5"/>
    <s v="[Heavy] S0.5"/>
    <x v="34"/>
    <s v="'MFT',"/>
    <n v="0"/>
    <s v="Fuel Oil Crack - Marine Fuel 0.5% FOB Singapore (Platts) vs Brent 1st Line Future (in Bbls)"/>
    <s v="MFT (Fuel Oil Crack - Marine Fuel 0.5% FOB Singapore (Platts) vs Brent 1st Line Future (in Bbls))"/>
  </r>
  <r>
    <s v="Heavy"/>
    <s v="S0.5"/>
    <s v="[Heavy] S0.5"/>
    <x v="35"/>
    <s v="'TEN',"/>
    <n v="0"/>
    <s v="Fuel Oil Crack - Marine Fuel 0.5% FOB Singapore (Platts) vs Brent 1st Line Future (in MTs)"/>
    <s v="TEN (Fuel Oil Crack - Marine Fuel 0.5% FOB Singapore (Platts) vs Brent 1st Line Future (in MTs))"/>
  </r>
  <r>
    <s v="Heavy"/>
    <s v="S0.5"/>
    <s v="[Heavy] S0.5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S0.5"/>
    <s v="[Heavy] S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0.5"/>
    <s v="[Heavy] S0.5"/>
    <x v="38"/>
    <s v="'FDF',"/>
    <n v="0"/>
    <s v="Fuel Oil Diff - Marine Fuel 0.5% FOB Singapore (Platts) vs Singapore Gasoil (Platts) Future (in MTs)"/>
    <s v="FDF (Fuel Oil Diff - Marine Fuel 0.5% FOB Singapore (Platts) vs Singapore Gasoil (Platts) Future (in MTs))"/>
  </r>
  <r>
    <s v="Heavy"/>
    <s v="Rdm0.5"/>
    <s v="[Heavy] Rdm0.5"/>
    <x v="39"/>
    <s v="'MF3',"/>
    <n v="1"/>
    <s v="Marine Fuel 0.5% FOB Rotterdam Barge Swap"/>
    <s v="MF3 (Marine Fuel 0.5% FOB Rotterdam Barge Swap)"/>
  </r>
  <r>
    <s v="Heavy"/>
    <s v="Rdm0.5"/>
    <s v="[Heavy] Rdm0.5"/>
    <x v="40"/>
    <s v="'MF5',"/>
    <n v="0"/>
    <s v="Marine Fuel 0.5% FOB Rotterdam Barges vs Fuel Oil 3.5% FOB Rotterdam Barges Swap"/>
    <s v="MF5 (Marine Fuel 0.5% FOB Rotterdam Barges vs Fuel Oil 3.5% FOB Rotterdam Barges Swap)"/>
  </r>
  <r>
    <s v="Heavy"/>
    <s v="Rdm0.5"/>
    <s v="[Heavy] Rdm0.5"/>
    <x v="41"/>
    <s v="'MFR',"/>
    <n v="0"/>
    <s v="Fuel Oil Crack - Marine Fuel 0.5% FOB Rotterdam Barges (Platts) vs Brent 1st Line Future (in Bbls)"/>
    <s v="MFR (Fuel Oil Crack - Marine Fuel 0.5% FOB Rotterdam Barges (Platts) vs Brent 1st Line Future (in Bbls))"/>
  </r>
  <r>
    <s v="Heavy"/>
    <s v="Rdm0.5"/>
    <s v="[Heavy] Rdm0.5"/>
    <x v="42"/>
    <s v="'TEO',"/>
    <n v="0"/>
    <s v="Fuel Oil Crack - Marine Fuel 0.5% FOB Rotterdam Barges (Platts) vs Brent 1st Line Future (in MTs)"/>
    <s v="TEO (Fuel Oil Crack - Marine Fuel 0.5% FOB Rotterdam Barges (Platts) vs Brent 1st Line Future (in MTs))"/>
  </r>
  <r>
    <s v="Heavy"/>
    <s v="Rdm0.5"/>
    <s v="[Heavy] Rdm0.5"/>
    <x v="37"/>
    <s v="'MF7',"/>
    <n v="0"/>
    <s v="Fuel Oil Diff - Marine Fuel 0.5% FOB Singapore (Platts) vs Marine Fuel 0.5% FOB Rotterdam Barges (Platts) Futures"/>
    <s v="MF7 (Fuel Oil Diff - Marine Fuel 0.5% FOB Singapore (Platts) vs Marine Fuel 0.5% FOB Rotterdam Barges (Platts) Futures)"/>
  </r>
  <r>
    <s v="Heavy"/>
    <s v="S380"/>
    <s v="[Heavy] S380"/>
    <x v="43"/>
    <s v="'SYS',"/>
    <n v="1"/>
    <s v="Fuel Oil 380 CST Singapore Swap"/>
    <s v="SYS (Fuel Oil 380 CST Singapore Swap)"/>
  </r>
  <r>
    <s v="Heavy"/>
    <s v="S380"/>
    <s v="[Heavy] S380"/>
    <x v="44"/>
    <s v="'SPS',"/>
    <n v="0"/>
    <s v="Fuel Oil Crack - Fuel Oil 380 CST Singapore vs Brent 1st Line Future"/>
    <s v="SPS (Fuel Oil Crack - Fuel Oil 380 CST Singapore vs Brent 1st Line Future)"/>
  </r>
  <r>
    <s v="Heavy"/>
    <s v="S380"/>
    <s v="[Heavy] S380"/>
    <x v="45"/>
    <s v="'SLS',"/>
    <n v="0"/>
    <s v="Fuel Oil Crack - Fuel Oil 380 CST Singapore vs Dubai 1st Line Future"/>
    <s v="SLS (Fuel Oil Crack - Fuel Oil 380 CST Singapore vs Dubai 1st Line Future)"/>
  </r>
  <r>
    <s v="Heavy"/>
    <s v="S380"/>
    <s v="[Heavy] S380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S380"/>
    <s v="[Heavy] S380"/>
    <x v="36"/>
    <s v="'MF6',"/>
    <n v="0"/>
    <s v="Fuel Oil Diff - Marine Fuel 0.5% FOB Singapore (Platts) vs 380 CST Singapore (Platts) Future"/>
    <s v="MF6 (Fuel Oil Diff - Marine Fuel 0.5% FOB Singapore (Platts) vs 380 CST Singapore (Platts) Future)"/>
  </r>
  <r>
    <s v="Heavy"/>
    <s v="Rdm3.5"/>
    <s v="[Heavy] Rdm3.5"/>
    <x v="47"/>
    <s v="'BAR',"/>
    <n v="1"/>
    <s v="Fuel Oil 3.5% FOB Rotterdam Barges Balmo Swap"/>
    <s v="BAR (Fuel Oil 3.5% FOB Rotterdam Barges Balmo Swap)"/>
  </r>
  <r>
    <s v="Heavy"/>
    <s v="Rdm3.5"/>
    <s v="[Heavy] Rdm3.5"/>
    <x v="48"/>
    <s v="'BOB',"/>
    <n v="0"/>
    <s v="Fuel Oil Crack - Fuel Oil 3.5% FOB Rotterdam Barges vs Brent 1st Line Future"/>
    <s v="BOB (Fuel Oil Crack - Fuel Oil 3.5% FOB Rotterdam Barges vs Brent 1st Line Future)"/>
  </r>
  <r>
    <s v="Heavy"/>
    <s v="Rdm3.5"/>
    <s v="[Heavy] Rdm3.5"/>
    <x v="49"/>
    <s v="'BOA',"/>
    <n v="0"/>
    <s v="Fuel Oil Crack - Fuel Oil 3.5% FOB Rotterdam Barges vs Brent 1st Line Future (in Bbls)"/>
    <s v="BOA (Fuel Oil Crack - Fuel Oil 3.5% FOB Rotterdam Barges vs Brent 1st Line Future (in Bbls))"/>
  </r>
  <r>
    <s v="Heavy"/>
    <s v="Rdm3.5"/>
    <s v="[Heavy] Rdm3.5"/>
    <x v="46"/>
    <s v="'SJS',"/>
    <n v="0"/>
    <s v="Fuel Oil Diff - Fuel Oil 380 CST Singapore vs. 3.5% FOB Rotterdam Barges Swap"/>
    <s v="SJS (Fuel Oil Diff - Fuel Oil 380 CST Singapore vs. 3.5% FOB Rotterdam Barges Swap)"/>
  </r>
  <r>
    <s v="Heavy"/>
    <s v="Rdm3.5"/>
    <s v="[Heavy] Rdm3.5"/>
    <x v="40"/>
    <s v="'MF5',"/>
    <n v="0"/>
    <s v="Marine Fuel 0.5% FOB Rotterdam Barges vs Fuel Oil 3.5% FOB Rotterdam Barges Swap"/>
    <s v="MF5 (Marine Fuel 0.5% FOB Rotterdam Barges vs Fuel Oil 3.5% FOB Rotterdam Barges Swap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DFA64-99A4-40E4-9BAE-6970E71833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4" firstHeaderRow="1" firstDataRow="1" firstDataCol="1"/>
  <pivotFields count="8">
    <pivotField showAll="0"/>
    <pivotField showAll="0"/>
    <pivotField showAll="0"/>
    <pivotField axis="axisRow" showAll="0">
      <items count="51">
        <item x="3"/>
        <item x="17"/>
        <item x="18"/>
        <item x="19"/>
        <item x="47"/>
        <item x="49"/>
        <item x="48"/>
        <item x="4"/>
        <item x="6"/>
        <item x="38"/>
        <item x="20"/>
        <item x="1"/>
        <item x="5"/>
        <item x="15"/>
        <item x="32"/>
        <item x="31"/>
        <item x="27"/>
        <item x="28"/>
        <item x="12"/>
        <item x="29"/>
        <item x="39"/>
        <item x="33"/>
        <item x="40"/>
        <item x="36"/>
        <item x="37"/>
        <item x="41"/>
        <item x="34"/>
        <item x="11"/>
        <item x="13"/>
        <item x="10"/>
        <item x="14"/>
        <item x="9"/>
        <item x="8"/>
        <item x="26"/>
        <item x="16"/>
        <item x="46"/>
        <item x="45"/>
        <item x="0"/>
        <item x="44"/>
        <item x="25"/>
        <item x="2"/>
        <item x="43"/>
        <item x="35"/>
        <item x="42"/>
        <item x="30"/>
        <item x="7"/>
        <item x="21"/>
        <item x="22"/>
        <item x="23"/>
        <item x="2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9FE1-DE17-4881-8BC1-F91F83F8F9F7}">
  <dimension ref="A1:M63"/>
  <sheetViews>
    <sheetView tabSelected="1" workbookViewId="0">
      <selection activeCell="C17" sqref="C17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17" bestFit="1" customWidth="1"/>
    <col min="5" max="5" width="12.28515625" bestFit="1" customWidth="1"/>
    <col min="6" max="6" width="7.140625" bestFit="1" customWidth="1"/>
    <col min="7" max="7" width="96.140625" customWidth="1"/>
    <col min="8" max="8" width="107.85546875" bestFit="1" customWidth="1"/>
    <col min="9" max="9" width="11.7109375" bestFit="1" customWidth="1"/>
    <col min="10" max="10" width="9.28515625" bestFit="1" customWidth="1"/>
    <col min="12" max="12" width="14.28515625" bestFit="1" customWidth="1"/>
    <col min="13" max="13" width="11.140625" bestFit="1" customWidth="1"/>
  </cols>
  <sheetData>
    <row r="1" spans="1:13" x14ac:dyDescent="0.25">
      <c r="A1" t="s">
        <v>0</v>
      </c>
      <c r="B1" t="s">
        <v>1</v>
      </c>
      <c r="C1" t="s">
        <v>72</v>
      </c>
      <c r="D1" t="s">
        <v>2</v>
      </c>
      <c r="E1" t="s">
        <v>138</v>
      </c>
      <c r="F1" t="s">
        <v>121</v>
      </c>
      <c r="G1" t="s">
        <v>3</v>
      </c>
      <c r="H1" t="s">
        <v>120</v>
      </c>
      <c r="I1" t="s">
        <v>139</v>
      </c>
      <c r="J1" t="s">
        <v>144</v>
      </c>
      <c r="K1" t="s">
        <v>145</v>
      </c>
      <c r="L1" t="s">
        <v>0</v>
      </c>
      <c r="M1" t="s">
        <v>1</v>
      </c>
    </row>
    <row r="2" spans="1:13" x14ac:dyDescent="0.25">
      <c r="A2" t="s">
        <v>4</v>
      </c>
      <c r="B2" t="s">
        <v>5</v>
      </c>
      <c r="C2" t="str">
        <f>_xlfn.CONCAT("[",A2,"] ",B2)</f>
        <v>[Light] S92</v>
      </c>
      <c r="D2" t="s">
        <v>6</v>
      </c>
      <c r="E2" t="str">
        <f>_xlfn.CONCAT("'",D2,"',")</f>
        <v>'SMT',</v>
      </c>
      <c r="F2">
        <v>1</v>
      </c>
      <c r="G2" t="s">
        <v>73</v>
      </c>
      <c r="H2" t="str">
        <f t="shared" ref="H2:H34" si="0">_xlfn.CONCAT(D2," (",G2, ")")</f>
        <v>SMT (Singapore Mogas 92 Unleaded Swap)</v>
      </c>
      <c r="I2" t="str">
        <f>VLOOKUP(D2, Sheet1!$A$4:$D$53, 4, FALSE)</f>
        <v>$/BBL</v>
      </c>
      <c r="J2" t="str">
        <f>VLOOKUP(D2, Sheet1!$A$4:$B$53, 2, FALSE)</f>
        <v>BBL</v>
      </c>
      <c r="K2">
        <v>1</v>
      </c>
      <c r="L2" t="s">
        <v>4</v>
      </c>
      <c r="M2" t="s">
        <v>5</v>
      </c>
    </row>
    <row r="3" spans="1:13" x14ac:dyDescent="0.25">
      <c r="A3" t="s">
        <v>4</v>
      </c>
      <c r="B3" t="s">
        <v>5</v>
      </c>
      <c r="C3" t="str">
        <f t="shared" ref="C3:C63" si="1">_xlfn.CONCAT("[",A3,"] ",B3)</f>
        <v>[Light] S92</v>
      </c>
      <c r="D3" t="s">
        <v>7</v>
      </c>
      <c r="E3" t="str">
        <f t="shared" ref="E3:E63" si="2">_xlfn.CONCAT("'",D3,"',")</f>
        <v>'GDK',</v>
      </c>
      <c r="F3">
        <v>0</v>
      </c>
      <c r="G3" t="s">
        <v>74</v>
      </c>
      <c r="H3" t="str">
        <f t="shared" si="0"/>
        <v>GDK (Gasoline Diff - Singapore Mogas 92 Unleaded (Platts) vs Argus Eurobob Oxy FOB Rotterdam Barges Future)</v>
      </c>
      <c r="I3" t="str">
        <f>VLOOKUP(D3, Sheet1!$A$4:$D$53, 4, FALSE)</f>
        <v>$/BBL</v>
      </c>
      <c r="J3" t="str">
        <f>VLOOKUP(D3, Sheet1!$A$4:$B$53, 2, FALSE)</f>
        <v>BBL</v>
      </c>
      <c r="K3">
        <v>1</v>
      </c>
      <c r="L3" t="s">
        <v>4</v>
      </c>
      <c r="M3" t="s">
        <v>5</v>
      </c>
    </row>
    <row r="4" spans="1:13" x14ac:dyDescent="0.25">
      <c r="A4" t="s">
        <v>4</v>
      </c>
      <c r="B4" t="s">
        <v>5</v>
      </c>
      <c r="C4" t="str">
        <f t="shared" si="1"/>
        <v>[Light] S92</v>
      </c>
      <c r="D4" t="s">
        <v>8</v>
      </c>
      <c r="E4" t="str">
        <f t="shared" si="2"/>
        <v>'STB',</v>
      </c>
      <c r="F4">
        <v>0</v>
      </c>
      <c r="G4" t="s">
        <v>75</v>
      </c>
      <c r="H4" t="str">
        <f t="shared" si="0"/>
        <v>STB (Singapore Mogas 92 Unleaded vs Brent 1st Line Future)</v>
      </c>
      <c r="I4" t="str">
        <f>VLOOKUP(D4, Sheet1!$A$4:$D$53, 4, FALSE)</f>
        <v>$/BBL</v>
      </c>
      <c r="J4" t="str">
        <f>VLOOKUP(D4, Sheet1!$A$4:$B$53, 2, FALSE)</f>
        <v>BBL</v>
      </c>
      <c r="K4">
        <v>1</v>
      </c>
      <c r="L4" t="s">
        <v>4</v>
      </c>
      <c r="M4" t="s">
        <v>5</v>
      </c>
    </row>
    <row r="5" spans="1:13" x14ac:dyDescent="0.25">
      <c r="A5" t="s">
        <v>4</v>
      </c>
      <c r="B5" t="s">
        <v>9</v>
      </c>
      <c r="C5" t="str">
        <f t="shared" si="1"/>
        <v>[Light] Ebob</v>
      </c>
      <c r="D5" t="s">
        <v>10</v>
      </c>
      <c r="E5" t="str">
        <f t="shared" si="2"/>
        <v>'AEO',</v>
      </c>
      <c r="F5">
        <v>1</v>
      </c>
      <c r="G5" t="s">
        <v>11</v>
      </c>
      <c r="H5" t="str">
        <f t="shared" si="0"/>
        <v>AEO (Argus Eurobob Oxy FOB Rotterdam Barges Future)</v>
      </c>
      <c r="I5" t="str">
        <f>VLOOKUP(D5, Sheet1!$A$4:$D$53, 4, FALSE)</f>
        <v>$/MT</v>
      </c>
      <c r="J5" t="str">
        <f>VLOOKUP(D5, Sheet1!$A$4:$B$53, 2, FALSE)</f>
        <v>MT</v>
      </c>
      <c r="K5">
        <v>8.33</v>
      </c>
      <c r="L5" t="s">
        <v>4</v>
      </c>
      <c r="M5" t="s">
        <v>9</v>
      </c>
    </row>
    <row r="6" spans="1:13" x14ac:dyDescent="0.25">
      <c r="A6" t="s">
        <v>4</v>
      </c>
      <c r="B6" t="s">
        <v>9</v>
      </c>
      <c r="C6" t="str">
        <f t="shared" si="1"/>
        <v>[Light] Ebob</v>
      </c>
      <c r="D6" t="s">
        <v>7</v>
      </c>
      <c r="E6" t="str">
        <f t="shared" si="2"/>
        <v>'GDK',</v>
      </c>
      <c r="F6">
        <v>0</v>
      </c>
      <c r="G6" t="s">
        <v>74</v>
      </c>
      <c r="H6" t="str">
        <f t="shared" si="0"/>
        <v>GDK (Gasoline Diff - Singapore Mogas 92 Unleaded (Platts) vs Argus Eurobob Oxy FOB Rotterdam Barges Future)</v>
      </c>
      <c r="I6" t="str">
        <f>VLOOKUP(D6, Sheet1!$A$4:$D$53, 4, FALSE)</f>
        <v>$/BBL</v>
      </c>
      <c r="J6" t="str">
        <f>VLOOKUP(D6, Sheet1!$A$4:$B$53, 2, FALSE)</f>
        <v>BBL</v>
      </c>
      <c r="K6">
        <v>1</v>
      </c>
      <c r="L6" t="s">
        <v>4</v>
      </c>
      <c r="M6" t="s">
        <v>9</v>
      </c>
    </row>
    <row r="7" spans="1:13" x14ac:dyDescent="0.25">
      <c r="A7" t="s">
        <v>4</v>
      </c>
      <c r="B7" t="s">
        <v>9</v>
      </c>
      <c r="C7" t="str">
        <f t="shared" si="1"/>
        <v>[Light] Ebob</v>
      </c>
      <c r="D7" t="s">
        <v>12</v>
      </c>
      <c r="E7" t="str">
        <f t="shared" si="2"/>
        <v>'EOB',</v>
      </c>
      <c r="F7">
        <v>0</v>
      </c>
      <c r="G7" t="s">
        <v>148</v>
      </c>
      <c r="H7" t="str">
        <f t="shared" si="0"/>
        <v>EOB (Gasoline Crack - Argus Eurobob Oxy FOB Rotterdam Barges vs Brent 1st Line Future (in MTs))</v>
      </c>
      <c r="I7" t="str">
        <f>VLOOKUP(D7, Sheet1!$A$4:$D$53, 4, FALSE)</f>
        <v>$/BBL</v>
      </c>
      <c r="J7" t="str">
        <f>VLOOKUP(D7, Sheet1!$A$4:$B$53, 2, FALSE)</f>
        <v>MT</v>
      </c>
      <c r="K7">
        <v>8.33</v>
      </c>
      <c r="L7" t="s">
        <v>4</v>
      </c>
      <c r="M7" t="s">
        <v>9</v>
      </c>
    </row>
    <row r="8" spans="1:13" x14ac:dyDescent="0.25">
      <c r="A8" t="s">
        <v>4</v>
      </c>
      <c r="B8" t="s">
        <v>9</v>
      </c>
      <c r="C8" t="str">
        <f t="shared" ref="C8" si="3">_xlfn.CONCAT("[",A8,"] ",B8)</f>
        <v>[Light] Ebob</v>
      </c>
      <c r="D8" t="s">
        <v>146</v>
      </c>
      <c r="E8" t="str">
        <f>_xlfn.CONCAT("'",D8,"',")</f>
        <v>'AEB',</v>
      </c>
      <c r="F8">
        <v>0</v>
      </c>
      <c r="G8" t="s">
        <v>147</v>
      </c>
      <c r="H8" t="str">
        <f>_xlfn.CONCAT(D8," (",G8, ")")</f>
        <v>AEB (Gasoline Crack - Argus Eurobob Oxy FOB Rotterdam Barges vs Brent 1st Line Future (in Bbls))</v>
      </c>
      <c r="I8" t="s">
        <v>140</v>
      </c>
      <c r="J8" t="s">
        <v>129</v>
      </c>
      <c r="K8">
        <v>1</v>
      </c>
      <c r="L8" t="s">
        <v>4</v>
      </c>
      <c r="M8" t="s">
        <v>9</v>
      </c>
    </row>
    <row r="9" spans="1:13" x14ac:dyDescent="0.25">
      <c r="A9" t="s">
        <v>4</v>
      </c>
      <c r="B9" t="s">
        <v>9</v>
      </c>
      <c r="C9" t="str">
        <f t="shared" si="1"/>
        <v>[Light] Ebob</v>
      </c>
      <c r="D9" t="s">
        <v>13</v>
      </c>
      <c r="E9" t="str">
        <f t="shared" si="2"/>
        <v>'GDO',</v>
      </c>
      <c r="F9">
        <v>0</v>
      </c>
      <c r="G9" t="s">
        <v>76</v>
      </c>
      <c r="H9" t="str">
        <f t="shared" si="0"/>
        <v>GDO (Gasoline Diff - RBOB Gasoline 1st Line vs Argus Eurobob Oxy FOB Rotterdam Barge Future)</v>
      </c>
      <c r="I9" t="str">
        <f>VLOOKUP(D9, Sheet1!$A$4:$D$53, 4, FALSE)</f>
        <v>¢/GAL</v>
      </c>
      <c r="J9" t="str">
        <f>VLOOKUP(D9, Sheet1!$A$4:$B$53, 2, FALSE)</f>
        <v>MT</v>
      </c>
      <c r="K9">
        <v>8.33</v>
      </c>
      <c r="L9" t="s">
        <v>4</v>
      </c>
      <c r="M9" t="s">
        <v>9</v>
      </c>
    </row>
    <row r="10" spans="1:13" x14ac:dyDescent="0.25">
      <c r="A10" t="s">
        <v>4</v>
      </c>
      <c r="B10" t="s">
        <v>9</v>
      </c>
      <c r="C10" t="str">
        <f t="shared" si="1"/>
        <v>[Light] Ebob</v>
      </c>
      <c r="D10" t="s">
        <v>14</v>
      </c>
      <c r="E10" t="str">
        <f t="shared" si="2"/>
        <v>'EON',</v>
      </c>
      <c r="F10">
        <v>0</v>
      </c>
      <c r="G10" t="s">
        <v>77</v>
      </c>
      <c r="H10" t="str">
        <f t="shared" si="0"/>
        <v>EON (Argus Eurobob OXY FOB Rotterdam Barges VS Platts Naphtha CIF NWE Cargoes Future)</v>
      </c>
      <c r="I10" t="str">
        <f>VLOOKUP(D10, Sheet1!$A$4:$D$53, 4, FALSE)</f>
        <v>$/MT</v>
      </c>
      <c r="J10" t="str">
        <f>VLOOKUP(D10, Sheet1!$A$4:$B$53, 2, FALSE)</f>
        <v>MT</v>
      </c>
      <c r="K10">
        <v>8.9</v>
      </c>
      <c r="L10" t="s">
        <v>4</v>
      </c>
      <c r="M10" t="s">
        <v>9</v>
      </c>
    </row>
    <row r="11" spans="1:13" x14ac:dyDescent="0.25">
      <c r="A11" t="s">
        <v>4</v>
      </c>
      <c r="B11" t="s">
        <v>15</v>
      </c>
      <c r="C11" t="str">
        <f t="shared" si="1"/>
        <v>[Light] Rbob</v>
      </c>
      <c r="D11" t="s">
        <v>16</v>
      </c>
      <c r="E11" t="str">
        <f t="shared" si="2"/>
        <v>'UHU',</v>
      </c>
      <c r="F11">
        <v>1</v>
      </c>
      <c r="G11" t="s">
        <v>78</v>
      </c>
      <c r="H11" t="str">
        <f t="shared" si="0"/>
        <v>UHU (NYH (RBOB) Gasoline Futures)</v>
      </c>
      <c r="I11" t="str">
        <f>VLOOKUP(D11, Sheet1!$A$4:$D$53, 4, FALSE)</f>
        <v>$/GAL</v>
      </c>
      <c r="J11" t="str">
        <f>VLOOKUP(D11, Sheet1!$A$4:$B$53, 2, FALSE)</f>
        <v>BBL</v>
      </c>
      <c r="K11">
        <v>1</v>
      </c>
      <c r="L11" t="s">
        <v>4</v>
      </c>
      <c r="M11" t="s">
        <v>15</v>
      </c>
    </row>
    <row r="12" spans="1:13" x14ac:dyDescent="0.25">
      <c r="A12" t="s">
        <v>4</v>
      </c>
      <c r="B12" t="s">
        <v>15</v>
      </c>
      <c r="C12" t="str">
        <f t="shared" si="1"/>
        <v>[Light] Rbob</v>
      </c>
      <c r="D12" t="s">
        <v>17</v>
      </c>
      <c r="E12" t="str">
        <f t="shared" si="2"/>
        <v>'RBS',</v>
      </c>
      <c r="F12">
        <v>1</v>
      </c>
      <c r="G12" t="s">
        <v>79</v>
      </c>
      <c r="H12" t="str">
        <f t="shared" si="0"/>
        <v>RBS (RBOB Gasoline 1st Line Future)</v>
      </c>
      <c r="I12" t="str">
        <f>VLOOKUP(D12, Sheet1!$A$4:$D$53, 4, FALSE)</f>
        <v>$/GAL</v>
      </c>
      <c r="J12" t="str">
        <f>VLOOKUP(D12, Sheet1!$A$4:$B$53, 2, FALSE)</f>
        <v>BBL</v>
      </c>
      <c r="K12">
        <v>1</v>
      </c>
      <c r="L12" t="s">
        <v>4</v>
      </c>
      <c r="M12" t="s">
        <v>15</v>
      </c>
    </row>
    <row r="13" spans="1:13" x14ac:dyDescent="0.25">
      <c r="A13" t="s">
        <v>4</v>
      </c>
      <c r="B13" t="s">
        <v>15</v>
      </c>
      <c r="C13" t="str">
        <f t="shared" si="1"/>
        <v>[Light] Rbob</v>
      </c>
      <c r="D13" t="s">
        <v>18</v>
      </c>
      <c r="E13" t="str">
        <f t="shared" si="2"/>
        <v>'RBR',</v>
      </c>
      <c r="F13">
        <v>0</v>
      </c>
      <c r="G13" t="s">
        <v>80</v>
      </c>
      <c r="H13" t="str">
        <f t="shared" si="0"/>
        <v>RBR (Gasoline Crack - RBOB Gasoline 1st Line vs Brent 1st Line Future (in bbls))</v>
      </c>
      <c r="I13" t="str">
        <f>VLOOKUP(D13, Sheet1!$A$4:$D$53, 4, FALSE)</f>
        <v>$/BBL</v>
      </c>
      <c r="J13" t="str">
        <f>VLOOKUP(D13, Sheet1!$A$4:$B$53, 2, FALSE)</f>
        <v>BBL</v>
      </c>
      <c r="K13">
        <v>1</v>
      </c>
      <c r="L13" t="s">
        <v>4</v>
      </c>
      <c r="M13" t="s">
        <v>15</v>
      </c>
    </row>
    <row r="14" spans="1:13" x14ac:dyDescent="0.25">
      <c r="A14" t="s">
        <v>4</v>
      </c>
      <c r="B14" t="s">
        <v>15</v>
      </c>
      <c r="C14" t="str">
        <f t="shared" si="1"/>
        <v>[Light] Rbob</v>
      </c>
      <c r="D14" t="s">
        <v>13</v>
      </c>
      <c r="E14" t="str">
        <f t="shared" si="2"/>
        <v>'GDO',</v>
      </c>
      <c r="F14">
        <v>0</v>
      </c>
      <c r="G14" t="s">
        <v>76</v>
      </c>
      <c r="H14" t="str">
        <f t="shared" si="0"/>
        <v>GDO (Gasoline Diff - RBOB Gasoline 1st Line vs Argus Eurobob Oxy FOB Rotterdam Barge Future)</v>
      </c>
      <c r="I14" t="str">
        <f>VLOOKUP(D14, Sheet1!$A$4:$D$53, 4, FALSE)</f>
        <v>¢/GAL</v>
      </c>
      <c r="J14" t="str">
        <f>VLOOKUP(D14, Sheet1!$A$4:$B$53, 2, FALSE)</f>
        <v>MT</v>
      </c>
      <c r="K14">
        <v>8.33</v>
      </c>
      <c r="L14" t="s">
        <v>4</v>
      </c>
      <c r="M14" t="s">
        <v>15</v>
      </c>
    </row>
    <row r="15" spans="1:13" x14ac:dyDescent="0.25">
      <c r="A15" t="s">
        <v>4</v>
      </c>
      <c r="B15" t="s">
        <v>19</v>
      </c>
      <c r="C15" t="str">
        <f t="shared" si="1"/>
        <v>[Light] MOPJ Naph</v>
      </c>
      <c r="D15" t="s">
        <v>20</v>
      </c>
      <c r="E15" t="str">
        <f t="shared" si="2"/>
        <v>'NJC',</v>
      </c>
      <c r="F15">
        <v>1</v>
      </c>
      <c r="G15" t="s">
        <v>81</v>
      </c>
      <c r="H15" t="str">
        <f t="shared" si="0"/>
        <v>NJC (Naphtha C+F Japan Cargo Swap)</v>
      </c>
      <c r="I15" t="str">
        <f>VLOOKUP(D15, Sheet1!$A$4:$D$53, 4, FALSE)</f>
        <v>$/MT</v>
      </c>
      <c r="J15" t="str">
        <f>VLOOKUP(D15, Sheet1!$A$4:$B$53, 2, FALSE)</f>
        <v>MT</v>
      </c>
      <c r="K15">
        <v>8.9</v>
      </c>
      <c r="L15" t="s">
        <v>4</v>
      </c>
      <c r="M15" t="s">
        <v>19</v>
      </c>
    </row>
    <row r="16" spans="1:13" x14ac:dyDescent="0.25">
      <c r="A16" t="s">
        <v>4</v>
      </c>
      <c r="B16" t="s">
        <v>19</v>
      </c>
      <c r="C16" t="str">
        <f t="shared" si="1"/>
        <v>[Light] MOPJ Naph</v>
      </c>
      <c r="D16" t="s">
        <v>21</v>
      </c>
      <c r="E16" t="str">
        <f t="shared" si="2"/>
        <v>'NBG',</v>
      </c>
      <c r="F16">
        <v>0</v>
      </c>
      <c r="G16" t="s">
        <v>82</v>
      </c>
      <c r="H16" t="str">
        <f t="shared" si="0"/>
        <v>NBG (Naphtha Crack - Naphtha C+F Japan (Platts) vs Brent 1st Line Future (in Bbls))</v>
      </c>
      <c r="I16" t="str">
        <f>VLOOKUP(D16, Sheet1!$A$4:$D$53, 4, FALSE)</f>
        <v>$/BBL</v>
      </c>
      <c r="J16" t="str">
        <f>VLOOKUP(D16, Sheet1!$A$4:$B$53, 2, FALSE)</f>
        <v>BBL</v>
      </c>
      <c r="K16">
        <v>1</v>
      </c>
      <c r="L16" t="s">
        <v>4</v>
      </c>
      <c r="M16" t="s">
        <v>19</v>
      </c>
    </row>
    <row r="17" spans="1:13" x14ac:dyDescent="0.25">
      <c r="A17" t="s">
        <v>4</v>
      </c>
      <c r="B17" t="s">
        <v>19</v>
      </c>
      <c r="C17" t="str">
        <f t="shared" si="1"/>
        <v>[Light] MOPJ Naph</v>
      </c>
      <c r="D17" t="s">
        <v>22</v>
      </c>
      <c r="E17" t="str">
        <f t="shared" si="2"/>
        <v>'JOE',</v>
      </c>
      <c r="F17">
        <v>0</v>
      </c>
      <c r="G17" t="s">
        <v>83</v>
      </c>
      <c r="H17" t="str">
        <f t="shared" si="0"/>
        <v>JOE (Naphtha Diff - Naphtha C+F Japan vs Naphtha CIF NWE Cargoes Future)</v>
      </c>
      <c r="I17" t="str">
        <f>VLOOKUP(D17, Sheet1!$A$4:$D$53, 4, FALSE)</f>
        <v>$/MT</v>
      </c>
      <c r="J17" t="str">
        <f>VLOOKUP(D17, Sheet1!$A$4:$B$53, 2, FALSE)</f>
        <v>MT</v>
      </c>
      <c r="K17">
        <v>8.9</v>
      </c>
      <c r="L17" t="s">
        <v>4</v>
      </c>
      <c r="M17" t="s">
        <v>19</v>
      </c>
    </row>
    <row r="18" spans="1:13" x14ac:dyDescent="0.25">
      <c r="A18" t="s">
        <v>4</v>
      </c>
      <c r="B18" t="s">
        <v>23</v>
      </c>
      <c r="C18" t="str">
        <f t="shared" si="1"/>
        <v>[Light] NWE Naph</v>
      </c>
      <c r="D18" t="s">
        <v>24</v>
      </c>
      <c r="E18" t="str">
        <f t="shared" si="2"/>
        <v>'NEC',</v>
      </c>
      <c r="F18">
        <v>1</v>
      </c>
      <c r="G18" t="s">
        <v>84</v>
      </c>
      <c r="H18" t="str">
        <f t="shared" si="0"/>
        <v>NEC (Naphtha CIF NWE Cargoes Swap)</v>
      </c>
      <c r="I18" t="str">
        <f>VLOOKUP(D18, Sheet1!$A$4:$D$53, 4, FALSE)</f>
        <v>$/MT</v>
      </c>
      <c r="J18" t="str">
        <f>VLOOKUP(D18, Sheet1!$A$4:$B$53, 2, FALSE)</f>
        <v>MT</v>
      </c>
      <c r="K18">
        <v>8.9</v>
      </c>
      <c r="L18" t="s">
        <v>4</v>
      </c>
      <c r="M18" t="s">
        <v>23</v>
      </c>
    </row>
    <row r="19" spans="1:13" x14ac:dyDescent="0.25">
      <c r="A19" t="s">
        <v>4</v>
      </c>
      <c r="B19" t="s">
        <v>23</v>
      </c>
      <c r="C19" t="str">
        <f t="shared" si="1"/>
        <v>[Light] NWE Naph</v>
      </c>
      <c r="D19" t="s">
        <v>22</v>
      </c>
      <c r="E19" t="str">
        <f t="shared" si="2"/>
        <v>'JOE',</v>
      </c>
      <c r="F19">
        <v>0</v>
      </c>
      <c r="G19" t="s">
        <v>83</v>
      </c>
      <c r="H19" t="str">
        <f t="shared" si="0"/>
        <v>JOE (Naphtha Diff - Naphtha C+F Japan vs Naphtha CIF NWE Cargoes Future)</v>
      </c>
      <c r="I19" t="str">
        <f>VLOOKUP(D19, Sheet1!$A$4:$D$53, 4, FALSE)</f>
        <v>$/MT</v>
      </c>
      <c r="J19" t="str">
        <f>VLOOKUP(D19, Sheet1!$A$4:$B$53, 2, FALSE)</f>
        <v>MT</v>
      </c>
      <c r="K19">
        <v>8.9</v>
      </c>
      <c r="L19" t="s">
        <v>4</v>
      </c>
      <c r="M19" t="s">
        <v>23</v>
      </c>
    </row>
    <row r="20" spans="1:13" x14ac:dyDescent="0.25">
      <c r="A20" t="s">
        <v>4</v>
      </c>
      <c r="B20" t="s">
        <v>23</v>
      </c>
      <c r="C20" t="str">
        <f t="shared" si="1"/>
        <v>[Light] NWE Naph</v>
      </c>
      <c r="D20" t="s">
        <v>25</v>
      </c>
      <c r="E20" t="str">
        <f t="shared" si="2"/>
        <v>'NOB',</v>
      </c>
      <c r="F20">
        <v>0</v>
      </c>
      <c r="G20" t="s">
        <v>85</v>
      </c>
      <c r="H20" t="str">
        <f t="shared" si="0"/>
        <v>NOB (Naphtha CIF NWE Cargoes vs Brent 1st Line Swap)</v>
      </c>
      <c r="I20" t="str">
        <f>VLOOKUP(D20, Sheet1!$A$4:$D$53, 4, FALSE)</f>
        <v>$/BBL</v>
      </c>
      <c r="J20" t="str">
        <f>VLOOKUP(D20, Sheet1!$A$4:$B$53, 2, FALSE)</f>
        <v>MT</v>
      </c>
      <c r="K20">
        <v>8.9</v>
      </c>
      <c r="L20" t="s">
        <v>4</v>
      </c>
      <c r="M20" t="s">
        <v>23</v>
      </c>
    </row>
    <row r="21" spans="1:13" x14ac:dyDescent="0.25">
      <c r="A21" t="s">
        <v>4</v>
      </c>
      <c r="B21" t="s">
        <v>23</v>
      </c>
      <c r="C21" t="str">
        <f t="shared" si="1"/>
        <v>[Light] NWE Naph</v>
      </c>
      <c r="D21" t="s">
        <v>14</v>
      </c>
      <c r="E21" t="str">
        <f t="shared" si="2"/>
        <v>'EON',</v>
      </c>
      <c r="F21">
        <v>0</v>
      </c>
      <c r="G21" t="s">
        <v>77</v>
      </c>
      <c r="H21" t="str">
        <f t="shared" si="0"/>
        <v>EON (Argus Eurobob OXY FOB Rotterdam Barges VS Platts Naphtha CIF NWE Cargoes Future)</v>
      </c>
      <c r="I21" t="str">
        <f>VLOOKUP(D21, Sheet1!$A$4:$D$53, 4, FALSE)</f>
        <v>$/MT</v>
      </c>
      <c r="J21" t="str">
        <f>VLOOKUP(D21, Sheet1!$A$4:$B$53, 2, FALSE)</f>
        <v>MT</v>
      </c>
      <c r="K21">
        <v>8.9</v>
      </c>
      <c r="L21" t="s">
        <v>4</v>
      </c>
      <c r="M21" t="s">
        <v>23</v>
      </c>
    </row>
    <row r="22" spans="1:13" x14ac:dyDescent="0.25">
      <c r="A22" t="s">
        <v>26</v>
      </c>
      <c r="B22" t="s">
        <v>27</v>
      </c>
      <c r="C22" t="str">
        <f t="shared" si="1"/>
        <v>[Middle] SGO</v>
      </c>
      <c r="D22" t="s">
        <v>28</v>
      </c>
      <c r="E22" t="str">
        <f t="shared" si="2"/>
        <v>'GST.J',</v>
      </c>
      <c r="F22">
        <v>1</v>
      </c>
      <c r="G22" t="s">
        <v>86</v>
      </c>
      <c r="H22" t="str">
        <f t="shared" si="0"/>
        <v>GST.J (Singapore Gasoil Swap)</v>
      </c>
      <c r="I22" t="str">
        <f>VLOOKUP(D22, Sheet1!$A$4:$D$53, 4, FALSE)</f>
        <v>$/BBL</v>
      </c>
      <c r="J22" t="str">
        <f>VLOOKUP(D22, Sheet1!$A$4:$B$53, 2, FALSE)</f>
        <v>BBL</v>
      </c>
      <c r="K22">
        <v>1</v>
      </c>
      <c r="L22" t="s">
        <v>26</v>
      </c>
      <c r="M22" t="s">
        <v>27</v>
      </c>
    </row>
    <row r="23" spans="1:13" x14ac:dyDescent="0.25">
      <c r="A23" t="s">
        <v>26</v>
      </c>
      <c r="B23" t="s">
        <v>27</v>
      </c>
      <c r="C23" t="str">
        <f t="shared" si="1"/>
        <v>[Middle] SGO</v>
      </c>
      <c r="D23" t="s">
        <v>29</v>
      </c>
      <c r="E23" t="str">
        <f t="shared" si="2"/>
        <v>'SGB',</v>
      </c>
      <c r="F23">
        <v>0</v>
      </c>
      <c r="G23" t="s">
        <v>87</v>
      </c>
      <c r="H23" t="str">
        <f t="shared" si="0"/>
        <v>SGB (Gasoil Crack - Singapore Gasoil (Platts) vs Brent 1st Line Future)</v>
      </c>
      <c r="I23" t="str">
        <f>VLOOKUP(D23, Sheet1!$A$4:$D$53, 4, FALSE)</f>
        <v>$/BBL</v>
      </c>
      <c r="J23" t="str">
        <f>VLOOKUP(D23, Sheet1!$A$4:$B$53, 2, FALSE)</f>
        <v>BBL</v>
      </c>
      <c r="K23">
        <v>1</v>
      </c>
      <c r="L23" t="s">
        <v>26</v>
      </c>
      <c r="M23" t="s">
        <v>27</v>
      </c>
    </row>
    <row r="24" spans="1:13" x14ac:dyDescent="0.25">
      <c r="A24" t="s">
        <v>26</v>
      </c>
      <c r="B24" t="s">
        <v>27</v>
      </c>
      <c r="C24" t="str">
        <f t="shared" si="1"/>
        <v>[Middle] SGO</v>
      </c>
      <c r="D24" t="s">
        <v>30</v>
      </c>
      <c r="E24" t="str">
        <f t="shared" si="2"/>
        <v>'BAO',</v>
      </c>
      <c r="F24">
        <v>0</v>
      </c>
      <c r="G24" t="s">
        <v>88</v>
      </c>
      <c r="H24" t="str">
        <f t="shared" si="0"/>
        <v>BAO (Gasoil Crack - Singapore Gasoil (Platts) vs Dubai 1st Line (Platts) Future)</v>
      </c>
      <c r="I24" t="str">
        <f>VLOOKUP(D24, Sheet1!$A$4:$D$53, 4, FALSE)</f>
        <v>$/BBL</v>
      </c>
      <c r="J24" t="str">
        <f>VLOOKUP(D24, Sheet1!$A$4:$B$53, 2, FALSE)</f>
        <v>BBL</v>
      </c>
      <c r="K24">
        <v>1</v>
      </c>
      <c r="L24" t="s">
        <v>26</v>
      </c>
      <c r="M24" t="s">
        <v>27</v>
      </c>
    </row>
    <row r="25" spans="1:13" x14ac:dyDescent="0.25">
      <c r="A25" t="s">
        <v>26</v>
      </c>
      <c r="B25" t="s">
        <v>27</v>
      </c>
      <c r="C25" t="str">
        <f t="shared" si="1"/>
        <v>[Middle] SGO</v>
      </c>
      <c r="D25" t="s">
        <v>31</v>
      </c>
      <c r="E25" t="str">
        <f t="shared" si="2"/>
        <v>'BAP',</v>
      </c>
      <c r="F25">
        <v>0</v>
      </c>
      <c r="G25" t="s">
        <v>89</v>
      </c>
      <c r="H25" t="str">
        <f t="shared" si="0"/>
        <v>BAP (Gasoil Diff - Singapore Gasoil (Platts) vs Low Sulphur Gasoil 1st Line Future (in Bbls))</v>
      </c>
      <c r="I25" t="str">
        <f>VLOOKUP(D25, Sheet1!$A$4:$D$53, 4, FALSE)</f>
        <v>$/MT</v>
      </c>
      <c r="J25" t="str">
        <f>VLOOKUP(D25, Sheet1!$A$4:$B$53, 2, FALSE)</f>
        <v>BBL</v>
      </c>
      <c r="K25">
        <v>1</v>
      </c>
      <c r="L25" t="s">
        <v>26</v>
      </c>
      <c r="M25" t="s">
        <v>27</v>
      </c>
    </row>
    <row r="26" spans="1:13" x14ac:dyDescent="0.25">
      <c r="A26" t="s">
        <v>26</v>
      </c>
      <c r="B26" t="s">
        <v>27</v>
      </c>
      <c r="C26" t="str">
        <f t="shared" si="1"/>
        <v>[Middle] SGO</v>
      </c>
      <c r="D26" t="s">
        <v>32</v>
      </c>
      <c r="E26" t="str">
        <f t="shared" si="2"/>
        <v>'BAQ',</v>
      </c>
      <c r="F26">
        <v>0</v>
      </c>
      <c r="G26" t="s">
        <v>90</v>
      </c>
      <c r="H26" t="str">
        <f t="shared" si="0"/>
        <v>BAQ (Jet Fuel Diff – Singapore Jet Kerosene Cargoes (Platts) vs Singapore Gasoil 10 ppm (Platts) Future)</v>
      </c>
      <c r="I26" t="str">
        <f>VLOOKUP(D26, Sheet1!$A$4:$D$53, 4, FALSE)</f>
        <v>$/BBL</v>
      </c>
      <c r="J26" t="str">
        <f>VLOOKUP(D26, Sheet1!$A$4:$B$53, 2, FALSE)</f>
        <v>BBL</v>
      </c>
      <c r="K26">
        <v>1</v>
      </c>
      <c r="L26" t="s">
        <v>26</v>
      </c>
      <c r="M26" t="s">
        <v>27</v>
      </c>
    </row>
    <row r="27" spans="1:13" x14ac:dyDescent="0.25">
      <c r="A27" t="s">
        <v>26</v>
      </c>
      <c r="B27" t="s">
        <v>33</v>
      </c>
      <c r="C27" t="str">
        <f t="shared" si="1"/>
        <v>[Middle] ICEGO</v>
      </c>
      <c r="D27" t="s">
        <v>34</v>
      </c>
      <c r="E27" t="str">
        <f t="shared" si="2"/>
        <v>'GAS',</v>
      </c>
      <c r="F27">
        <v>1</v>
      </c>
      <c r="G27" t="s">
        <v>91</v>
      </c>
      <c r="H27" t="str">
        <f t="shared" si="0"/>
        <v>GAS (Low Sulphur Gasoil Futures)</v>
      </c>
      <c r="I27" t="str">
        <f>VLOOKUP(D27, Sheet1!$A$4:$D$53, 4, FALSE)</f>
        <v>$/MT</v>
      </c>
      <c r="J27" t="str">
        <f>VLOOKUP(D27, Sheet1!$A$4:$B$53, 2, FALSE)</f>
        <v>MT</v>
      </c>
      <c r="K27">
        <v>7.45</v>
      </c>
      <c r="L27" t="s">
        <v>26</v>
      </c>
      <c r="M27" t="s">
        <v>33</v>
      </c>
    </row>
    <row r="28" spans="1:13" x14ac:dyDescent="0.25">
      <c r="A28" t="s">
        <v>26</v>
      </c>
      <c r="B28" t="s">
        <v>33</v>
      </c>
      <c r="C28" t="str">
        <f t="shared" si="1"/>
        <v>[Middle] ICEGO</v>
      </c>
      <c r="D28" t="s">
        <v>35</v>
      </c>
      <c r="E28" t="str">
        <f t="shared" si="2"/>
        <v>'ULA',</v>
      </c>
      <c r="F28">
        <v>1</v>
      </c>
      <c r="G28" t="s">
        <v>92</v>
      </c>
      <c r="H28" t="str">
        <f t="shared" si="0"/>
        <v>ULA (Low Sulphur Gasoil 1st Line Future)</v>
      </c>
      <c r="I28" t="str">
        <f>VLOOKUP(D28, Sheet1!$A$4:$D$53, 4, FALSE)</f>
        <v>$/MT</v>
      </c>
      <c r="J28" t="str">
        <f>VLOOKUP(D28, Sheet1!$A$4:$B$53, 2, FALSE)</f>
        <v>MT</v>
      </c>
      <c r="K28">
        <v>7.45</v>
      </c>
      <c r="L28" t="s">
        <v>26</v>
      </c>
      <c r="M28" t="s">
        <v>33</v>
      </c>
    </row>
    <row r="29" spans="1:13" x14ac:dyDescent="0.25">
      <c r="A29" t="s">
        <v>26</v>
      </c>
      <c r="B29" t="s">
        <v>33</v>
      </c>
      <c r="C29" t="str">
        <f t="shared" si="1"/>
        <v>[Middle] ICEGO</v>
      </c>
      <c r="D29" t="s">
        <v>36</v>
      </c>
      <c r="E29" t="str">
        <f t="shared" si="2"/>
        <v>'ULD',</v>
      </c>
      <c r="F29">
        <v>0</v>
      </c>
      <c r="G29" t="s">
        <v>93</v>
      </c>
      <c r="H29" t="str">
        <f t="shared" si="0"/>
        <v>ULD (Gasoil Crack - Low Sulphur Gasoil 1st Line vs Brent 1st Line Future (in Bbls))</v>
      </c>
      <c r="I29" t="str">
        <f>VLOOKUP(D29, Sheet1!$A$4:$D$53, 4, FALSE)</f>
        <v>$/BBL</v>
      </c>
      <c r="J29" t="str">
        <f>VLOOKUP(D29, Sheet1!$A$4:$B$53, 2, FALSE)</f>
        <v>BBL</v>
      </c>
      <c r="K29">
        <v>1</v>
      </c>
      <c r="L29" t="s">
        <v>26</v>
      </c>
      <c r="M29" t="s">
        <v>33</v>
      </c>
    </row>
    <row r="30" spans="1:13" x14ac:dyDescent="0.25">
      <c r="A30" t="s">
        <v>26</v>
      </c>
      <c r="B30" t="s">
        <v>33</v>
      </c>
      <c r="C30" t="str">
        <f t="shared" si="1"/>
        <v>[Middle] ICEGO</v>
      </c>
      <c r="D30" t="s">
        <v>37</v>
      </c>
      <c r="E30" t="str">
        <f t="shared" si="2"/>
        <v>'ULJ',</v>
      </c>
      <c r="F30">
        <v>0</v>
      </c>
      <c r="G30" t="s">
        <v>94</v>
      </c>
      <c r="H30" t="str">
        <f t="shared" si="0"/>
        <v>ULJ (Jet Fuel Diff - Jet CIF NWE Cargoes vs Low Sulphur Gasoil 1st Line Future)</v>
      </c>
      <c r="I30" t="str">
        <f>VLOOKUP(D30, Sheet1!$A$4:$D$53, 4, FALSE)</f>
        <v>$/MT</v>
      </c>
      <c r="J30" t="str">
        <f>VLOOKUP(D30, Sheet1!$A$4:$B$53, 2, FALSE)</f>
        <v>MT</v>
      </c>
      <c r="K30">
        <v>7.89</v>
      </c>
      <c r="L30" t="s">
        <v>26</v>
      </c>
      <c r="M30" t="s">
        <v>33</v>
      </c>
    </row>
    <row r="31" spans="1:13" x14ac:dyDescent="0.25">
      <c r="A31" t="s">
        <v>26</v>
      </c>
      <c r="B31" t="s">
        <v>33</v>
      </c>
      <c r="C31" t="str">
        <f t="shared" si="1"/>
        <v>[Middle] ICEGO</v>
      </c>
      <c r="D31" t="s">
        <v>31</v>
      </c>
      <c r="E31" t="str">
        <f t="shared" si="2"/>
        <v>'BAP',</v>
      </c>
      <c r="F31">
        <v>0</v>
      </c>
      <c r="G31" t="s">
        <v>89</v>
      </c>
      <c r="H31" t="str">
        <f t="shared" si="0"/>
        <v>BAP (Gasoil Diff - Singapore Gasoil (Platts) vs Low Sulphur Gasoil 1st Line Future (in Bbls))</v>
      </c>
      <c r="I31" t="str">
        <f>VLOOKUP(D31, Sheet1!$A$4:$D$53, 4, FALSE)</f>
        <v>$/MT</v>
      </c>
      <c r="J31" t="str">
        <f>VLOOKUP(D31, Sheet1!$A$4:$B$53, 2, FALSE)</f>
        <v>BBL</v>
      </c>
      <c r="K31">
        <v>1</v>
      </c>
      <c r="L31" t="s">
        <v>26</v>
      </c>
      <c r="M31" t="s">
        <v>33</v>
      </c>
    </row>
    <row r="32" spans="1:13" x14ac:dyDescent="0.25">
      <c r="A32" t="s">
        <v>26</v>
      </c>
      <c r="B32" t="s">
        <v>33</v>
      </c>
      <c r="C32" t="str">
        <f t="shared" si="1"/>
        <v>[Middle] ICEGO</v>
      </c>
      <c r="D32" t="s">
        <v>38</v>
      </c>
      <c r="E32" t="str">
        <f t="shared" si="2"/>
        <v>'ULM',</v>
      </c>
      <c r="F32">
        <v>0</v>
      </c>
      <c r="G32" t="s">
        <v>95</v>
      </c>
      <c r="H32" t="str">
        <f t="shared" si="0"/>
        <v>ULM (Heating Oil Arb - Heating Oil 1st Line vs Low Sulphur Gasoil 1st Line Future (in Bbls))</v>
      </c>
      <c r="I32" t="str">
        <f>VLOOKUP(D32, Sheet1!$A$4:$D$53, 4, FALSE)</f>
        <v>$/GAL</v>
      </c>
      <c r="J32" t="str">
        <f>VLOOKUP(D32, Sheet1!$A$4:$B$53, 2, FALSE)</f>
        <v>BBL</v>
      </c>
      <c r="K32">
        <v>1</v>
      </c>
      <c r="L32" t="s">
        <v>26</v>
      </c>
      <c r="M32" t="s">
        <v>33</v>
      </c>
    </row>
    <row r="33" spans="1:13" x14ac:dyDescent="0.25">
      <c r="A33" t="s">
        <v>26</v>
      </c>
      <c r="B33" t="s">
        <v>39</v>
      </c>
      <c r="C33" t="str">
        <f t="shared" si="1"/>
        <v>[Middle] SKO</v>
      </c>
      <c r="D33" t="s">
        <v>40</v>
      </c>
      <c r="E33" t="str">
        <f t="shared" si="2"/>
        <v>'SRS',</v>
      </c>
      <c r="F33">
        <v>1</v>
      </c>
      <c r="G33" t="s">
        <v>96</v>
      </c>
      <c r="H33" t="str">
        <f t="shared" si="0"/>
        <v>SRS (Singapore Jet Kerosene Swap)</v>
      </c>
      <c r="I33" t="str">
        <f>VLOOKUP(D33, Sheet1!$A$4:$D$53, 4, FALSE)</f>
        <v>$/BBL</v>
      </c>
      <c r="J33" t="str">
        <f>VLOOKUP(D33, Sheet1!$A$4:$B$53, 2, FALSE)</f>
        <v>BBL</v>
      </c>
      <c r="K33">
        <v>1</v>
      </c>
      <c r="L33" t="s">
        <v>26</v>
      </c>
      <c r="M33" t="s">
        <v>39</v>
      </c>
    </row>
    <row r="34" spans="1:13" x14ac:dyDescent="0.25">
      <c r="A34" t="s">
        <v>26</v>
      </c>
      <c r="B34" t="s">
        <v>39</v>
      </c>
      <c r="C34" t="str">
        <f t="shared" si="1"/>
        <v>[Middle] SKO</v>
      </c>
      <c r="D34" t="s">
        <v>41</v>
      </c>
      <c r="E34" t="str">
        <f t="shared" si="2"/>
        <v>'SFF',</v>
      </c>
      <c r="F34">
        <v>0</v>
      </c>
      <c r="G34" t="s">
        <v>97</v>
      </c>
      <c r="H34" t="str">
        <f t="shared" si="0"/>
        <v>SFF (Jet Fuel Crack - Singapore Jet Kerosene Cargoes (Platts) vs Dubai 1st Line (Platts) Future)</v>
      </c>
      <c r="I34" t="str">
        <f>VLOOKUP(D34, Sheet1!$A$4:$D$53, 4, FALSE)</f>
        <v>$/BBL</v>
      </c>
      <c r="J34" t="str">
        <f>VLOOKUP(D34, Sheet1!$A$4:$B$53, 2, FALSE)</f>
        <v>BBL</v>
      </c>
      <c r="K34">
        <v>1</v>
      </c>
      <c r="L34" t="s">
        <v>26</v>
      </c>
      <c r="M34" t="s">
        <v>39</v>
      </c>
    </row>
    <row r="35" spans="1:13" x14ac:dyDescent="0.25">
      <c r="A35" t="s">
        <v>26</v>
      </c>
      <c r="B35" t="s">
        <v>39</v>
      </c>
      <c r="C35" t="str">
        <f t="shared" si="1"/>
        <v>[Middle] SKO</v>
      </c>
      <c r="D35" t="s">
        <v>32</v>
      </c>
      <c r="E35" t="str">
        <f t="shared" si="2"/>
        <v>'BAQ',</v>
      </c>
      <c r="F35">
        <v>0</v>
      </c>
      <c r="G35" t="s">
        <v>90</v>
      </c>
      <c r="H35" t="str">
        <f t="shared" ref="H35:H63" si="4">_xlfn.CONCAT(D35," (",G35, ")")</f>
        <v>BAQ (Jet Fuel Diff – Singapore Jet Kerosene Cargoes (Platts) vs Singapore Gasoil 10 ppm (Platts) Future)</v>
      </c>
      <c r="I35" t="str">
        <f>VLOOKUP(D35, Sheet1!$A$4:$D$53, 4, FALSE)</f>
        <v>$/BBL</v>
      </c>
      <c r="J35" t="str">
        <f>VLOOKUP(D35, Sheet1!$A$4:$B$53, 2, FALSE)</f>
        <v>BBL</v>
      </c>
      <c r="K35">
        <v>1</v>
      </c>
      <c r="L35" t="s">
        <v>26</v>
      </c>
      <c r="M35" t="s">
        <v>39</v>
      </c>
    </row>
    <row r="36" spans="1:13" x14ac:dyDescent="0.25">
      <c r="A36" t="s">
        <v>26</v>
      </c>
      <c r="B36" t="s">
        <v>42</v>
      </c>
      <c r="C36" t="str">
        <f t="shared" si="1"/>
        <v>[Middle] NWE Jet</v>
      </c>
      <c r="D36" t="s">
        <v>43</v>
      </c>
      <c r="E36" t="str">
        <f t="shared" si="2"/>
        <v>'JCN',</v>
      </c>
      <c r="F36">
        <v>1</v>
      </c>
      <c r="G36" t="s">
        <v>98</v>
      </c>
      <c r="H36" t="str">
        <f t="shared" si="4"/>
        <v>JCN (Jet CIF NWE Cargoes Future)</v>
      </c>
      <c r="I36" t="str">
        <f>VLOOKUP(D36, Sheet1!$A$4:$D$53, 4, FALSE)</f>
        <v>$/MT</v>
      </c>
      <c r="J36" t="str">
        <f>VLOOKUP(D36, Sheet1!$A$4:$B$53, 2, FALSE)</f>
        <v>MT</v>
      </c>
      <c r="K36">
        <v>7.89</v>
      </c>
      <c r="L36" t="s">
        <v>26</v>
      </c>
      <c r="M36" t="s">
        <v>42</v>
      </c>
    </row>
    <row r="37" spans="1:13" x14ac:dyDescent="0.25">
      <c r="A37" t="s">
        <v>26</v>
      </c>
      <c r="B37" t="s">
        <v>42</v>
      </c>
      <c r="C37" t="str">
        <f t="shared" si="1"/>
        <v>[Middle] NWE Jet</v>
      </c>
      <c r="D37" t="s">
        <v>44</v>
      </c>
      <c r="E37" t="str">
        <f t="shared" si="2"/>
        <v>'JNB',</v>
      </c>
      <c r="F37">
        <v>0</v>
      </c>
      <c r="G37" t="s">
        <v>99</v>
      </c>
      <c r="H37" t="str">
        <f t="shared" si="4"/>
        <v>JNB (Jet Fuel Crack - Jet CIF NWE Cargoes vs Brent 1st Line Future)</v>
      </c>
      <c r="I37" t="str">
        <f>VLOOKUP(D37, Sheet1!$A$4:$D$53, 4, FALSE)</f>
        <v>$/BBL</v>
      </c>
      <c r="J37" t="str">
        <f>VLOOKUP(D37, Sheet1!$A$4:$B$53, 2, FALSE)</f>
        <v>BBL</v>
      </c>
      <c r="K37">
        <v>1</v>
      </c>
      <c r="L37" t="s">
        <v>26</v>
      </c>
      <c r="M37" t="s">
        <v>42</v>
      </c>
    </row>
    <row r="38" spans="1:13" x14ac:dyDescent="0.25">
      <c r="A38" t="s">
        <v>26</v>
      </c>
      <c r="B38" t="s">
        <v>42</v>
      </c>
      <c r="C38" t="str">
        <f t="shared" si="1"/>
        <v>[Middle] NWE Jet</v>
      </c>
      <c r="D38" t="s">
        <v>37</v>
      </c>
      <c r="E38" t="str">
        <f t="shared" si="2"/>
        <v>'ULJ',</v>
      </c>
      <c r="F38">
        <v>0</v>
      </c>
      <c r="G38" t="s">
        <v>94</v>
      </c>
      <c r="H38" t="str">
        <f t="shared" si="4"/>
        <v>ULJ (Jet Fuel Diff - Jet CIF NWE Cargoes vs Low Sulphur Gasoil 1st Line Future)</v>
      </c>
      <c r="I38" t="str">
        <f>VLOOKUP(D38, Sheet1!$A$4:$D$53, 4, FALSE)</f>
        <v>$/MT</v>
      </c>
      <c r="J38" t="str">
        <f>VLOOKUP(D38, Sheet1!$A$4:$B$53, 2, FALSE)</f>
        <v>MT</v>
      </c>
      <c r="K38">
        <v>7.89</v>
      </c>
      <c r="L38" t="s">
        <v>26</v>
      </c>
      <c r="M38" t="s">
        <v>42</v>
      </c>
    </row>
    <row r="39" spans="1:13" x14ac:dyDescent="0.25">
      <c r="A39" t="s">
        <v>26</v>
      </c>
      <c r="B39" t="s">
        <v>46</v>
      </c>
      <c r="C39" t="str">
        <f t="shared" si="1"/>
        <v>[Middle] HO</v>
      </c>
      <c r="D39" t="s">
        <v>47</v>
      </c>
      <c r="E39" t="str">
        <f t="shared" si="2"/>
        <v>'UHO',</v>
      </c>
      <c r="F39">
        <v>1</v>
      </c>
      <c r="G39" t="s">
        <v>100</v>
      </c>
      <c r="H39" t="str">
        <f t="shared" si="4"/>
        <v>UHO (Heating Oil Futures)</v>
      </c>
      <c r="I39" t="str">
        <f>VLOOKUP(D39, Sheet1!$A$4:$D$53, 4, FALSE)</f>
        <v>$/GAL</v>
      </c>
      <c r="J39" t="str">
        <f>VLOOKUP(D39, Sheet1!$A$4:$B$53, 2, FALSE)</f>
        <v>BBL</v>
      </c>
      <c r="K39">
        <v>1</v>
      </c>
      <c r="L39" t="s">
        <v>26</v>
      </c>
      <c r="M39" t="s">
        <v>46</v>
      </c>
    </row>
    <row r="40" spans="1:13" x14ac:dyDescent="0.25">
      <c r="A40" t="s">
        <v>26</v>
      </c>
      <c r="B40" t="s">
        <v>46</v>
      </c>
      <c r="C40" t="str">
        <f t="shared" si="1"/>
        <v>[Middle] HO</v>
      </c>
      <c r="D40" t="s">
        <v>48</v>
      </c>
      <c r="E40" t="str">
        <f t="shared" si="2"/>
        <v>'HOF',</v>
      </c>
      <c r="F40">
        <v>1</v>
      </c>
      <c r="G40" t="s">
        <v>101</v>
      </c>
      <c r="H40" t="str">
        <f t="shared" si="4"/>
        <v>HOF (Heating Oil 1st Line Future)</v>
      </c>
      <c r="I40" t="str">
        <f>VLOOKUP(D40, Sheet1!$A$4:$D$53, 4, FALSE)</f>
        <v>$/GAL</v>
      </c>
      <c r="J40" t="str">
        <f>VLOOKUP(D40, Sheet1!$A$4:$B$53, 2, FALSE)</f>
        <v>BBL</v>
      </c>
      <c r="K40">
        <v>1</v>
      </c>
      <c r="L40" t="s">
        <v>26</v>
      </c>
      <c r="M40" t="s">
        <v>46</v>
      </c>
    </row>
    <row r="41" spans="1:13" x14ac:dyDescent="0.25">
      <c r="A41" t="s">
        <v>26</v>
      </c>
      <c r="B41" t="s">
        <v>46</v>
      </c>
      <c r="C41" t="str">
        <f t="shared" si="1"/>
        <v>[Middle] HO</v>
      </c>
      <c r="D41" t="s">
        <v>49</v>
      </c>
      <c r="E41" t="str">
        <f t="shared" si="2"/>
        <v>'HBT',</v>
      </c>
      <c r="F41">
        <v>0</v>
      </c>
      <c r="G41" t="s">
        <v>102</v>
      </c>
      <c r="H41" t="str">
        <f t="shared" si="4"/>
        <v>HBT (Heating Oil Crack - Heating Oil 1st Line vs Brent 1st Line Future (in bbls))</v>
      </c>
      <c r="I41" t="str">
        <f>VLOOKUP(D41, Sheet1!$A$4:$D$53, 4, FALSE)</f>
        <v>$/BBL</v>
      </c>
      <c r="J41" t="str">
        <f>VLOOKUP(D41, Sheet1!$A$4:$B$53, 2, FALSE)</f>
        <v>BBL</v>
      </c>
      <c r="K41">
        <v>1</v>
      </c>
      <c r="L41" t="s">
        <v>26</v>
      </c>
      <c r="M41" t="s">
        <v>46</v>
      </c>
    </row>
    <row r="42" spans="1:13" x14ac:dyDescent="0.25">
      <c r="A42" t="s">
        <v>26</v>
      </c>
      <c r="B42" t="s">
        <v>46</v>
      </c>
      <c r="C42" t="str">
        <f t="shared" si="1"/>
        <v>[Middle] HO</v>
      </c>
      <c r="D42" t="s">
        <v>38</v>
      </c>
      <c r="E42" t="str">
        <f t="shared" si="2"/>
        <v>'ULM',</v>
      </c>
      <c r="F42">
        <v>0</v>
      </c>
      <c r="G42" t="s">
        <v>95</v>
      </c>
      <c r="H42" t="str">
        <f t="shared" si="4"/>
        <v>ULM (Heating Oil Arb - Heating Oil 1st Line vs Low Sulphur Gasoil 1st Line Future (in Bbls))</v>
      </c>
      <c r="I42" t="str">
        <f>VLOOKUP(D42, Sheet1!$A$4:$D$53, 4, FALSE)</f>
        <v>$/GAL</v>
      </c>
      <c r="J42" t="str">
        <f>VLOOKUP(D42, Sheet1!$A$4:$B$53, 2, FALSE)</f>
        <v>BBL</v>
      </c>
      <c r="K42">
        <v>1</v>
      </c>
      <c r="L42" t="s">
        <v>26</v>
      </c>
      <c r="M42" t="s">
        <v>46</v>
      </c>
    </row>
    <row r="43" spans="1:13" x14ac:dyDescent="0.25">
      <c r="A43" t="s">
        <v>50</v>
      </c>
      <c r="B43" t="s">
        <v>51</v>
      </c>
      <c r="C43" t="str">
        <f t="shared" si="1"/>
        <v>[Heavy] S0.5</v>
      </c>
      <c r="D43" t="s">
        <v>52</v>
      </c>
      <c r="E43" t="str">
        <f t="shared" si="2"/>
        <v>'MF4',</v>
      </c>
      <c r="F43">
        <v>1</v>
      </c>
      <c r="G43" t="s">
        <v>103</v>
      </c>
      <c r="H43" t="str">
        <f t="shared" si="4"/>
        <v>MF4 (Marine Fuel 0.5% FOB Singapore Swap)</v>
      </c>
      <c r="I43" t="str">
        <f>VLOOKUP(D43, Sheet1!$A$4:$D$53, 4, FALSE)</f>
        <v>$/MT</v>
      </c>
      <c r="J43" t="str">
        <f>VLOOKUP(D43, Sheet1!$A$4:$B$53, 2, FALSE)</f>
        <v>MT</v>
      </c>
      <c r="K43">
        <v>6.35</v>
      </c>
      <c r="L43" t="s">
        <v>50</v>
      </c>
      <c r="M43" t="s">
        <v>51</v>
      </c>
    </row>
    <row r="44" spans="1:13" x14ac:dyDescent="0.25">
      <c r="A44" t="s">
        <v>50</v>
      </c>
      <c r="B44" t="s">
        <v>51</v>
      </c>
      <c r="C44" t="str">
        <f t="shared" si="1"/>
        <v>[Heavy] S0.5</v>
      </c>
      <c r="D44" t="s">
        <v>53</v>
      </c>
      <c r="E44" t="str">
        <f t="shared" si="2"/>
        <v>'MFT',</v>
      </c>
      <c r="F44">
        <v>0</v>
      </c>
      <c r="G44" t="s">
        <v>104</v>
      </c>
      <c r="H44" t="str">
        <f t="shared" si="4"/>
        <v>MFT (Fuel Oil Crack - Marine Fuel 0.5% FOB Singapore (Platts) vs Brent 1st Line Future (in Bbls))</v>
      </c>
      <c r="I44" t="str">
        <f>VLOOKUP(D44, Sheet1!$A$4:$D$53, 4, FALSE)</f>
        <v>$/BBL</v>
      </c>
      <c r="J44" t="str">
        <f>VLOOKUP(D44, Sheet1!$A$4:$B$53, 2, FALSE)</f>
        <v>BBL</v>
      </c>
      <c r="K44">
        <v>1</v>
      </c>
      <c r="L44" t="s">
        <v>50</v>
      </c>
      <c r="M44" t="s">
        <v>51</v>
      </c>
    </row>
    <row r="45" spans="1:13" x14ac:dyDescent="0.25">
      <c r="A45" t="s">
        <v>50</v>
      </c>
      <c r="B45" t="s">
        <v>51</v>
      </c>
      <c r="C45" t="str">
        <f t="shared" si="1"/>
        <v>[Heavy] S0.5</v>
      </c>
      <c r="D45" t="s">
        <v>54</v>
      </c>
      <c r="E45" t="str">
        <f t="shared" si="2"/>
        <v>'TEN',</v>
      </c>
      <c r="F45">
        <v>0</v>
      </c>
      <c r="G45" t="s">
        <v>105</v>
      </c>
      <c r="H45" t="str">
        <f t="shared" si="4"/>
        <v>TEN (Fuel Oil Crack - Marine Fuel 0.5% FOB Singapore (Platts) vs Brent 1st Line Future (in MTs))</v>
      </c>
      <c r="I45" t="str">
        <f>VLOOKUP(D45, Sheet1!$A$4:$D$53, 4, FALSE)</f>
        <v>$/BBL</v>
      </c>
      <c r="J45" t="str">
        <f>VLOOKUP(D45, Sheet1!$A$4:$B$53, 2, FALSE)</f>
        <v>MT</v>
      </c>
      <c r="K45">
        <v>6.35</v>
      </c>
      <c r="L45" t="s">
        <v>50</v>
      </c>
      <c r="M45" t="s">
        <v>51</v>
      </c>
    </row>
    <row r="46" spans="1:13" x14ac:dyDescent="0.25">
      <c r="A46" t="s">
        <v>50</v>
      </c>
      <c r="B46" t="s">
        <v>51</v>
      </c>
      <c r="C46" t="str">
        <f t="shared" si="1"/>
        <v>[Heavy] S0.5</v>
      </c>
      <c r="D46" t="s">
        <v>55</v>
      </c>
      <c r="E46" t="str">
        <f t="shared" si="2"/>
        <v>'MF6',</v>
      </c>
      <c r="F46">
        <v>0</v>
      </c>
      <c r="G46" t="s">
        <v>106</v>
      </c>
      <c r="H46" t="str">
        <f t="shared" si="4"/>
        <v>MF6 (Fuel Oil Diff - Marine Fuel 0.5% FOB Singapore (Platts) vs 380 CST Singapore (Platts) Future)</v>
      </c>
      <c r="I46" t="str">
        <f>VLOOKUP(D46, Sheet1!$A$4:$D$53, 4, FALSE)</f>
        <v>$/MT</v>
      </c>
      <c r="J46" t="str">
        <f>VLOOKUP(D46, Sheet1!$A$4:$B$53, 2, FALSE)</f>
        <v>MT</v>
      </c>
      <c r="K46">
        <v>6.35</v>
      </c>
      <c r="L46" t="s">
        <v>50</v>
      </c>
      <c r="M46" t="s">
        <v>51</v>
      </c>
    </row>
    <row r="47" spans="1:13" x14ac:dyDescent="0.25">
      <c r="A47" t="s">
        <v>50</v>
      </c>
      <c r="B47" t="s">
        <v>51</v>
      </c>
      <c r="C47" t="str">
        <f t="shared" si="1"/>
        <v>[Heavy] S0.5</v>
      </c>
      <c r="D47" t="s">
        <v>56</v>
      </c>
      <c r="E47" t="str">
        <f t="shared" si="2"/>
        <v>'MF7',</v>
      </c>
      <c r="F47">
        <v>0</v>
      </c>
      <c r="G47" t="s">
        <v>107</v>
      </c>
      <c r="H47" t="str">
        <f t="shared" si="4"/>
        <v>MF7 (Fuel Oil Diff - Marine Fuel 0.5% FOB Singapore (Platts) vs Marine Fuel 0.5% FOB Rotterdam Barges (Platts) Futures)</v>
      </c>
      <c r="I47" t="str">
        <f>VLOOKUP(D47, Sheet1!$A$4:$D$53, 4, FALSE)</f>
        <v>$/MT</v>
      </c>
      <c r="J47" t="str">
        <f>VLOOKUP(D47, Sheet1!$A$4:$B$53, 2, FALSE)</f>
        <v>MT</v>
      </c>
      <c r="K47">
        <v>6.35</v>
      </c>
      <c r="L47" t="s">
        <v>50</v>
      </c>
      <c r="M47" t="s">
        <v>51</v>
      </c>
    </row>
    <row r="48" spans="1:13" x14ac:dyDescent="0.25">
      <c r="A48" t="s">
        <v>50</v>
      </c>
      <c r="B48" t="s">
        <v>51</v>
      </c>
      <c r="C48" t="str">
        <f t="shared" si="1"/>
        <v>[Heavy] S0.5</v>
      </c>
      <c r="D48" t="s">
        <v>57</v>
      </c>
      <c r="E48" t="str">
        <f t="shared" si="2"/>
        <v>'FDF',</v>
      </c>
      <c r="F48">
        <v>0</v>
      </c>
      <c r="G48" t="s">
        <v>108</v>
      </c>
      <c r="H48" t="str">
        <f t="shared" si="4"/>
        <v>FDF (Fuel Oil Diff - Marine Fuel 0.5% FOB Singapore (Platts) vs Singapore Gasoil (Platts) Future (in MTs))</v>
      </c>
      <c r="I48" t="str">
        <f>VLOOKUP(D48, Sheet1!$A$4:$D$53, 4, FALSE)</f>
        <v>$/MT</v>
      </c>
      <c r="J48" t="str">
        <f>VLOOKUP(D48, Sheet1!$A$4:$B$53, 2, FALSE)</f>
        <v>MT</v>
      </c>
      <c r="K48">
        <v>6.35</v>
      </c>
      <c r="L48" t="s">
        <v>50</v>
      </c>
      <c r="M48" t="s">
        <v>51</v>
      </c>
    </row>
    <row r="49" spans="1:13" x14ac:dyDescent="0.25">
      <c r="A49" t="s">
        <v>50</v>
      </c>
      <c r="B49" t="s">
        <v>58</v>
      </c>
      <c r="C49" t="str">
        <f t="shared" si="1"/>
        <v>[Heavy] Rdm0.5</v>
      </c>
      <c r="D49" t="s">
        <v>59</v>
      </c>
      <c r="E49" t="str">
        <f t="shared" si="2"/>
        <v>'MF3',</v>
      </c>
      <c r="F49">
        <v>1</v>
      </c>
      <c r="G49" t="s">
        <v>109</v>
      </c>
      <c r="H49" t="str">
        <f t="shared" si="4"/>
        <v>MF3 (Marine Fuel 0.5% FOB Rotterdam Barge Swap)</v>
      </c>
      <c r="I49" t="str">
        <f>VLOOKUP(D49, Sheet1!$A$4:$D$53, 4, FALSE)</f>
        <v>$/MT</v>
      </c>
      <c r="J49" t="str">
        <f>VLOOKUP(D49, Sheet1!$A$4:$B$53, 2, FALSE)</f>
        <v>MT</v>
      </c>
      <c r="K49">
        <v>6.35</v>
      </c>
      <c r="L49" t="s">
        <v>50</v>
      </c>
      <c r="M49" t="s">
        <v>58</v>
      </c>
    </row>
    <row r="50" spans="1:13" x14ac:dyDescent="0.25">
      <c r="A50" t="s">
        <v>50</v>
      </c>
      <c r="B50" t="s">
        <v>58</v>
      </c>
      <c r="C50" t="str">
        <f t="shared" si="1"/>
        <v>[Heavy] Rdm0.5</v>
      </c>
      <c r="D50" t="s">
        <v>60</v>
      </c>
      <c r="E50" t="str">
        <f t="shared" si="2"/>
        <v>'MF5',</v>
      </c>
      <c r="F50">
        <v>0</v>
      </c>
      <c r="G50" t="s">
        <v>110</v>
      </c>
      <c r="H50" t="str">
        <f t="shared" si="4"/>
        <v>MF5 (Marine Fuel 0.5% FOB Rotterdam Barges vs Fuel Oil 3.5% FOB Rotterdam Barges Swap)</v>
      </c>
      <c r="I50" t="str">
        <f>VLOOKUP(D50, Sheet1!$A$4:$D$53, 4, FALSE)</f>
        <v>$/MT</v>
      </c>
      <c r="J50" t="str">
        <f>VLOOKUP(D50, Sheet1!$A$4:$B$53, 2, FALSE)</f>
        <v>MT</v>
      </c>
      <c r="K50">
        <v>6.35</v>
      </c>
      <c r="L50" t="s">
        <v>50</v>
      </c>
      <c r="M50" t="s">
        <v>58</v>
      </c>
    </row>
    <row r="51" spans="1:13" x14ac:dyDescent="0.25">
      <c r="A51" t="s">
        <v>50</v>
      </c>
      <c r="B51" t="s">
        <v>58</v>
      </c>
      <c r="C51" t="str">
        <f t="shared" si="1"/>
        <v>[Heavy] Rdm0.5</v>
      </c>
      <c r="D51" t="s">
        <v>61</v>
      </c>
      <c r="E51" t="str">
        <f t="shared" si="2"/>
        <v>'MFR',</v>
      </c>
      <c r="F51">
        <v>0</v>
      </c>
      <c r="G51" t="s">
        <v>111</v>
      </c>
      <c r="H51" t="str">
        <f t="shared" si="4"/>
        <v>MFR (Fuel Oil Crack - Marine Fuel 0.5% FOB Rotterdam Barges (Platts) vs Brent 1st Line Future (in Bbls))</v>
      </c>
      <c r="I51" t="str">
        <f>VLOOKUP(D51, Sheet1!$A$4:$D$53, 4, FALSE)</f>
        <v>$/BBL</v>
      </c>
      <c r="J51" t="str">
        <f>VLOOKUP(D51, Sheet1!$A$4:$B$53, 2, FALSE)</f>
        <v>BBL</v>
      </c>
      <c r="K51">
        <v>1</v>
      </c>
      <c r="L51" t="s">
        <v>50</v>
      </c>
      <c r="M51" t="s">
        <v>58</v>
      </c>
    </row>
    <row r="52" spans="1:13" x14ac:dyDescent="0.25">
      <c r="A52" t="s">
        <v>50</v>
      </c>
      <c r="B52" t="s">
        <v>58</v>
      </c>
      <c r="C52" t="str">
        <f t="shared" si="1"/>
        <v>[Heavy] Rdm0.5</v>
      </c>
      <c r="D52" t="s">
        <v>62</v>
      </c>
      <c r="E52" t="str">
        <f t="shared" si="2"/>
        <v>'TEO',</v>
      </c>
      <c r="F52">
        <v>0</v>
      </c>
      <c r="G52" t="s">
        <v>112</v>
      </c>
      <c r="H52" t="str">
        <f t="shared" si="4"/>
        <v>TEO (Fuel Oil Crack - Marine Fuel 0.5% FOB Rotterdam Barges (Platts) vs Brent 1st Line Future (in MTs))</v>
      </c>
      <c r="I52" t="str">
        <f>VLOOKUP(D52, Sheet1!$A$4:$D$53, 4, FALSE)</f>
        <v>$/BBL</v>
      </c>
      <c r="J52" t="str">
        <f>VLOOKUP(D52, Sheet1!$A$4:$B$53, 2, FALSE)</f>
        <v>MT</v>
      </c>
      <c r="K52">
        <v>6.35</v>
      </c>
      <c r="L52" t="s">
        <v>50</v>
      </c>
      <c r="M52" t="s">
        <v>58</v>
      </c>
    </row>
    <row r="53" spans="1:13" x14ac:dyDescent="0.25">
      <c r="A53" t="s">
        <v>50</v>
      </c>
      <c r="B53" t="s">
        <v>58</v>
      </c>
      <c r="C53" t="str">
        <f t="shared" si="1"/>
        <v>[Heavy] Rdm0.5</v>
      </c>
      <c r="D53" t="s">
        <v>56</v>
      </c>
      <c r="E53" t="str">
        <f t="shared" si="2"/>
        <v>'MF7',</v>
      </c>
      <c r="F53">
        <v>0</v>
      </c>
      <c r="G53" t="s">
        <v>107</v>
      </c>
      <c r="H53" t="str">
        <f t="shared" si="4"/>
        <v>MF7 (Fuel Oil Diff - Marine Fuel 0.5% FOB Singapore (Platts) vs Marine Fuel 0.5% FOB Rotterdam Barges (Platts) Futures)</v>
      </c>
      <c r="I53" t="str">
        <f>VLOOKUP(D53, Sheet1!$A$4:$D$53, 4, FALSE)</f>
        <v>$/MT</v>
      </c>
      <c r="J53" t="str">
        <f>VLOOKUP(D53, Sheet1!$A$4:$B$53, 2, FALSE)</f>
        <v>MT</v>
      </c>
      <c r="K53">
        <v>6.35</v>
      </c>
      <c r="L53" t="s">
        <v>50</v>
      </c>
      <c r="M53" t="s">
        <v>58</v>
      </c>
    </row>
    <row r="54" spans="1:13" x14ac:dyDescent="0.25">
      <c r="A54" t="s">
        <v>50</v>
      </c>
      <c r="B54" t="s">
        <v>63</v>
      </c>
      <c r="C54" t="str">
        <f t="shared" si="1"/>
        <v>[Heavy] S380</v>
      </c>
      <c r="D54" t="s">
        <v>64</v>
      </c>
      <c r="E54" t="str">
        <f t="shared" si="2"/>
        <v>'SYS',</v>
      </c>
      <c r="F54">
        <v>1</v>
      </c>
      <c r="G54" t="s">
        <v>113</v>
      </c>
      <c r="H54" t="str">
        <f t="shared" si="4"/>
        <v>SYS (Fuel Oil 380 CST Singapore Swap)</v>
      </c>
      <c r="I54" t="str">
        <f>VLOOKUP(D54, Sheet1!$A$4:$D$53, 4, FALSE)</f>
        <v>$/MT</v>
      </c>
      <c r="J54" t="str">
        <f>VLOOKUP(D54, Sheet1!$A$4:$B$53, 2, FALSE)</f>
        <v>MT</v>
      </c>
      <c r="K54">
        <v>6.35</v>
      </c>
      <c r="L54" t="s">
        <v>50</v>
      </c>
      <c r="M54" t="s">
        <v>63</v>
      </c>
    </row>
    <row r="55" spans="1:13" x14ac:dyDescent="0.25">
      <c r="A55" t="s">
        <v>50</v>
      </c>
      <c r="B55" t="s">
        <v>63</v>
      </c>
      <c r="C55" t="str">
        <f t="shared" si="1"/>
        <v>[Heavy] S380</v>
      </c>
      <c r="D55" t="s">
        <v>65</v>
      </c>
      <c r="E55" t="str">
        <f t="shared" si="2"/>
        <v>'SPS',</v>
      </c>
      <c r="F55">
        <v>0</v>
      </c>
      <c r="G55" t="s">
        <v>114</v>
      </c>
      <c r="H55" t="str">
        <f t="shared" si="4"/>
        <v>SPS (Fuel Oil Crack - Fuel Oil 380 CST Singapore vs Brent 1st Line Future)</v>
      </c>
      <c r="I55" t="str">
        <f>VLOOKUP(D55, Sheet1!$A$4:$D$53, 4, FALSE)</f>
        <v>$/BBL</v>
      </c>
      <c r="J55" t="str">
        <f>VLOOKUP(D55, Sheet1!$A$4:$B$53, 2, FALSE)</f>
        <v>MT</v>
      </c>
      <c r="K55">
        <v>6.35</v>
      </c>
      <c r="L55" t="s">
        <v>50</v>
      </c>
      <c r="M55" t="s">
        <v>63</v>
      </c>
    </row>
    <row r="56" spans="1:13" x14ac:dyDescent="0.25">
      <c r="A56" t="s">
        <v>50</v>
      </c>
      <c r="B56" t="s">
        <v>63</v>
      </c>
      <c r="C56" t="str">
        <f t="shared" si="1"/>
        <v>[Heavy] S380</v>
      </c>
      <c r="D56" t="s">
        <v>66</v>
      </c>
      <c r="E56" t="str">
        <f t="shared" si="2"/>
        <v>'SLS',</v>
      </c>
      <c r="F56">
        <v>0</v>
      </c>
      <c r="G56" t="s">
        <v>115</v>
      </c>
      <c r="H56" t="str">
        <f t="shared" si="4"/>
        <v>SLS (Fuel Oil Crack - Fuel Oil 380 CST Singapore vs Dubai 1st Line Future)</v>
      </c>
      <c r="I56" t="str">
        <f>VLOOKUP(D56, Sheet1!$A$4:$D$53, 4, FALSE)</f>
        <v>$/BBL</v>
      </c>
      <c r="J56" t="str">
        <f>VLOOKUP(D56, Sheet1!$A$4:$B$53, 2, FALSE)</f>
        <v>MT</v>
      </c>
      <c r="K56">
        <v>6.35</v>
      </c>
      <c r="L56" t="s">
        <v>50</v>
      </c>
      <c r="M56" t="s">
        <v>63</v>
      </c>
    </row>
    <row r="57" spans="1:13" x14ac:dyDescent="0.25">
      <c r="A57" t="s">
        <v>50</v>
      </c>
      <c r="B57" t="s">
        <v>63</v>
      </c>
      <c r="C57" t="str">
        <f t="shared" si="1"/>
        <v>[Heavy] S380</v>
      </c>
      <c r="D57" t="s">
        <v>67</v>
      </c>
      <c r="E57" t="str">
        <f t="shared" si="2"/>
        <v>'SJS',</v>
      </c>
      <c r="F57">
        <v>0</v>
      </c>
      <c r="G57" t="s">
        <v>116</v>
      </c>
      <c r="H57" t="str">
        <f t="shared" si="4"/>
        <v>SJS (Fuel Oil Diff - Fuel Oil 380 CST Singapore vs. 3.5% FOB Rotterdam Barges Swap)</v>
      </c>
      <c r="I57" t="str">
        <f>VLOOKUP(D57, Sheet1!$A$4:$D$53, 4, FALSE)</f>
        <v>$/MT</v>
      </c>
      <c r="J57" t="str">
        <f>VLOOKUP(D57, Sheet1!$A$4:$B$53, 2, FALSE)</f>
        <v>MT</v>
      </c>
      <c r="K57">
        <v>6.35</v>
      </c>
      <c r="L57" t="s">
        <v>50</v>
      </c>
      <c r="M57" t="s">
        <v>63</v>
      </c>
    </row>
    <row r="58" spans="1:13" x14ac:dyDescent="0.25">
      <c r="A58" t="s">
        <v>50</v>
      </c>
      <c r="B58" t="s">
        <v>63</v>
      </c>
      <c r="C58" t="str">
        <f t="shared" si="1"/>
        <v>[Heavy] S380</v>
      </c>
      <c r="D58" t="s">
        <v>55</v>
      </c>
      <c r="E58" t="str">
        <f t="shared" si="2"/>
        <v>'MF6',</v>
      </c>
      <c r="F58">
        <v>0</v>
      </c>
      <c r="G58" t="s">
        <v>106</v>
      </c>
      <c r="H58" t="str">
        <f t="shared" si="4"/>
        <v>MF6 (Fuel Oil Diff - Marine Fuel 0.5% FOB Singapore (Platts) vs 380 CST Singapore (Platts) Future)</v>
      </c>
      <c r="I58" t="str">
        <f>VLOOKUP(D58, Sheet1!$A$4:$D$53, 4, FALSE)</f>
        <v>$/MT</v>
      </c>
      <c r="J58" t="str">
        <f>VLOOKUP(D58, Sheet1!$A$4:$B$53, 2, FALSE)</f>
        <v>MT</v>
      </c>
      <c r="K58">
        <v>6.35</v>
      </c>
      <c r="L58" t="s">
        <v>50</v>
      </c>
      <c r="M58" t="s">
        <v>63</v>
      </c>
    </row>
    <row r="59" spans="1:13" x14ac:dyDescent="0.25">
      <c r="A59" t="s">
        <v>50</v>
      </c>
      <c r="B59" t="s">
        <v>68</v>
      </c>
      <c r="C59" t="str">
        <f t="shared" si="1"/>
        <v>[Heavy] Rdm3.5</v>
      </c>
      <c r="D59" t="s">
        <v>69</v>
      </c>
      <c r="E59" t="str">
        <f t="shared" si="2"/>
        <v>'BAR',</v>
      </c>
      <c r="F59">
        <v>1</v>
      </c>
      <c r="G59" t="s">
        <v>117</v>
      </c>
      <c r="H59" t="str">
        <f t="shared" si="4"/>
        <v>BAR (Fuel Oil 3.5% FOB Rotterdam Barges Balmo Swap)</v>
      </c>
      <c r="I59" t="str">
        <f>VLOOKUP(D59, Sheet1!$A$4:$D$53, 4, FALSE)</f>
        <v>$/MT</v>
      </c>
      <c r="J59" t="str">
        <f>VLOOKUP(D59, Sheet1!$A$4:$B$53, 2, FALSE)</f>
        <v>MT</v>
      </c>
      <c r="K59">
        <v>6.35</v>
      </c>
      <c r="L59" t="s">
        <v>50</v>
      </c>
      <c r="M59" t="s">
        <v>68</v>
      </c>
    </row>
    <row r="60" spans="1:13" x14ac:dyDescent="0.25">
      <c r="A60" t="s">
        <v>50</v>
      </c>
      <c r="B60" t="s">
        <v>68</v>
      </c>
      <c r="C60" t="str">
        <f t="shared" si="1"/>
        <v>[Heavy] Rdm3.5</v>
      </c>
      <c r="D60" t="s">
        <v>70</v>
      </c>
      <c r="E60" t="str">
        <f t="shared" si="2"/>
        <v>'BOB',</v>
      </c>
      <c r="F60">
        <v>0</v>
      </c>
      <c r="G60" t="s">
        <v>118</v>
      </c>
      <c r="H60" t="str">
        <f t="shared" si="4"/>
        <v>BOB (Fuel Oil Crack - Fuel Oil 3.5% FOB Rotterdam Barges vs Brent 1st Line Future)</v>
      </c>
      <c r="I60" t="str">
        <f>VLOOKUP(D60, Sheet1!$A$4:$D$53, 4, FALSE)</f>
        <v>$/BBL</v>
      </c>
      <c r="J60" t="str">
        <f>VLOOKUP(D60, Sheet1!$A$4:$B$53, 2, FALSE)</f>
        <v>MT</v>
      </c>
      <c r="K60">
        <v>6.35</v>
      </c>
      <c r="L60" t="s">
        <v>50</v>
      </c>
      <c r="M60" t="s">
        <v>68</v>
      </c>
    </row>
    <row r="61" spans="1:13" x14ac:dyDescent="0.25">
      <c r="A61" t="s">
        <v>50</v>
      </c>
      <c r="B61" t="s">
        <v>68</v>
      </c>
      <c r="C61" t="str">
        <f t="shared" si="1"/>
        <v>[Heavy] Rdm3.5</v>
      </c>
      <c r="D61" t="s">
        <v>71</v>
      </c>
      <c r="E61" t="str">
        <f t="shared" si="2"/>
        <v>'BOA',</v>
      </c>
      <c r="F61">
        <v>0</v>
      </c>
      <c r="G61" t="s">
        <v>119</v>
      </c>
      <c r="H61" t="str">
        <f t="shared" si="4"/>
        <v>BOA (Fuel Oil Crack - Fuel Oil 3.5% FOB Rotterdam Barges vs Brent 1st Line Future (in Bbls))</v>
      </c>
      <c r="I61" t="str">
        <f>VLOOKUP(D61, Sheet1!$A$4:$D$53, 4, FALSE)</f>
        <v>$/BBL</v>
      </c>
      <c r="J61" t="str">
        <f>VLOOKUP(D61, Sheet1!$A$4:$B$53, 2, FALSE)</f>
        <v>BBL</v>
      </c>
      <c r="K61">
        <v>1</v>
      </c>
      <c r="L61" t="s">
        <v>50</v>
      </c>
      <c r="M61" t="s">
        <v>68</v>
      </c>
    </row>
    <row r="62" spans="1:13" x14ac:dyDescent="0.25">
      <c r="A62" t="s">
        <v>50</v>
      </c>
      <c r="B62" t="s">
        <v>68</v>
      </c>
      <c r="C62" t="str">
        <f t="shared" si="1"/>
        <v>[Heavy] Rdm3.5</v>
      </c>
      <c r="D62" t="s">
        <v>67</v>
      </c>
      <c r="E62" t="str">
        <f t="shared" si="2"/>
        <v>'SJS',</v>
      </c>
      <c r="F62">
        <v>0</v>
      </c>
      <c r="G62" t="s">
        <v>116</v>
      </c>
      <c r="H62" t="str">
        <f t="shared" si="4"/>
        <v>SJS (Fuel Oil Diff - Fuel Oil 380 CST Singapore vs. 3.5% FOB Rotterdam Barges Swap)</v>
      </c>
      <c r="I62" t="str">
        <f>VLOOKUP(D62, Sheet1!$A$4:$D$53, 4, FALSE)</f>
        <v>$/MT</v>
      </c>
      <c r="J62" t="str">
        <f>VLOOKUP(D62, Sheet1!$A$4:$B$53, 2, FALSE)</f>
        <v>MT</v>
      </c>
      <c r="K62">
        <v>6.35</v>
      </c>
      <c r="L62" t="s">
        <v>50</v>
      </c>
      <c r="M62" t="s">
        <v>68</v>
      </c>
    </row>
    <row r="63" spans="1:13" x14ac:dyDescent="0.25">
      <c r="A63" t="s">
        <v>50</v>
      </c>
      <c r="B63" t="s">
        <v>68</v>
      </c>
      <c r="C63" t="str">
        <f t="shared" si="1"/>
        <v>[Heavy] Rdm3.5</v>
      </c>
      <c r="D63" t="s">
        <v>60</v>
      </c>
      <c r="E63" t="str">
        <f t="shared" si="2"/>
        <v>'MF5',</v>
      </c>
      <c r="F63">
        <v>0</v>
      </c>
      <c r="G63" t="s">
        <v>110</v>
      </c>
      <c r="H63" t="str">
        <f t="shared" si="4"/>
        <v>MF5 (Marine Fuel 0.5% FOB Rotterdam Barges vs Fuel Oil 3.5% FOB Rotterdam Barges Swap)</v>
      </c>
      <c r="I63" t="str">
        <f>VLOOKUP(D63, Sheet1!$A$4:$D$53, 4, FALSE)</f>
        <v>$/MT</v>
      </c>
      <c r="J63" t="str">
        <f>VLOOKUP(D63, Sheet1!$A$4:$B$53, 2, FALSE)</f>
        <v>MT</v>
      </c>
      <c r="K63">
        <v>6.35</v>
      </c>
      <c r="L63" t="s">
        <v>50</v>
      </c>
      <c r="M63" t="s">
        <v>68</v>
      </c>
    </row>
  </sheetData>
  <autoFilter ref="A1:J63" xr:uid="{54A59FE1-DE17-4881-8BC1-F91F83F8F9F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6FFB-87B1-4A05-841C-8DAB5CB24C7E}">
  <dimension ref="A3:G54"/>
  <sheetViews>
    <sheetView workbookViewId="0">
      <selection activeCell="C29" sqref="C29"/>
    </sheetView>
  </sheetViews>
  <sheetFormatPr defaultRowHeight="15" x14ac:dyDescent="0.25"/>
  <cols>
    <col min="1" max="1" width="13.42578125" bestFit="1" customWidth="1"/>
    <col min="2" max="5" width="13.42578125" customWidth="1"/>
    <col min="6" max="6" width="10.28515625" bestFit="1" customWidth="1"/>
  </cols>
  <sheetData>
    <row r="3" spans="1:7" x14ac:dyDescent="0.25">
      <c r="A3" s="1" t="s">
        <v>122</v>
      </c>
      <c r="B3" s="1" t="s">
        <v>126</v>
      </c>
      <c r="C3" s="1" t="s">
        <v>137</v>
      </c>
      <c r="D3" s="1" t="s">
        <v>127</v>
      </c>
      <c r="E3" s="1"/>
      <c r="F3" t="s">
        <v>124</v>
      </c>
      <c r="G3" t="s">
        <v>125</v>
      </c>
    </row>
    <row r="4" spans="1:7" x14ac:dyDescent="0.25">
      <c r="A4" s="2" t="s">
        <v>10</v>
      </c>
      <c r="B4" s="2" t="s">
        <v>128</v>
      </c>
      <c r="C4" s="2" t="s">
        <v>128</v>
      </c>
      <c r="D4" s="2" t="s">
        <v>141</v>
      </c>
      <c r="E4" s="2" t="b">
        <f t="shared" ref="E4:E35" si="0">B4=C4</f>
        <v>1</v>
      </c>
    </row>
    <row r="5" spans="1:7" x14ac:dyDescent="0.25">
      <c r="A5" s="2" t="s">
        <v>30</v>
      </c>
      <c r="B5" s="2" t="s">
        <v>129</v>
      </c>
      <c r="C5" s="2" t="s">
        <v>129</v>
      </c>
      <c r="D5" s="2" t="s">
        <v>140</v>
      </c>
      <c r="E5" s="2" t="b">
        <f t="shared" si="0"/>
        <v>1</v>
      </c>
    </row>
    <row r="6" spans="1:7" x14ac:dyDescent="0.25">
      <c r="A6" s="2" t="s">
        <v>31</v>
      </c>
      <c r="B6" s="2" t="s">
        <v>129</v>
      </c>
      <c r="C6" s="2" t="s">
        <v>128</v>
      </c>
      <c r="D6" s="2" t="s">
        <v>141</v>
      </c>
      <c r="E6" s="2" t="b">
        <f t="shared" si="0"/>
        <v>0</v>
      </c>
      <c r="F6" s="2" t="s">
        <v>130</v>
      </c>
    </row>
    <row r="7" spans="1:7" x14ac:dyDescent="0.25">
      <c r="A7" s="2" t="s">
        <v>32</v>
      </c>
      <c r="B7" s="2" t="s">
        <v>129</v>
      </c>
      <c r="C7" s="2" t="s">
        <v>129</v>
      </c>
      <c r="D7" s="2" t="s">
        <v>140</v>
      </c>
      <c r="E7" s="2" t="b">
        <f t="shared" si="0"/>
        <v>1</v>
      </c>
    </row>
    <row r="8" spans="1:7" x14ac:dyDescent="0.25">
      <c r="A8" s="2" t="s">
        <v>69</v>
      </c>
      <c r="B8" s="2" t="s">
        <v>128</v>
      </c>
      <c r="C8" s="2" t="s">
        <v>128</v>
      </c>
      <c r="D8" s="2" t="s">
        <v>141</v>
      </c>
      <c r="E8" s="2" t="b">
        <f t="shared" si="0"/>
        <v>1</v>
      </c>
    </row>
    <row r="9" spans="1:7" x14ac:dyDescent="0.25">
      <c r="A9" s="2" t="s">
        <v>71</v>
      </c>
      <c r="B9" s="2" t="s">
        <v>129</v>
      </c>
      <c r="C9" s="2" t="s">
        <v>129</v>
      </c>
      <c r="D9" s="2" t="s">
        <v>140</v>
      </c>
      <c r="E9" s="2" t="b">
        <f t="shared" si="0"/>
        <v>1</v>
      </c>
    </row>
    <row r="10" spans="1:7" x14ac:dyDescent="0.25">
      <c r="A10" s="2" t="s">
        <v>70</v>
      </c>
      <c r="B10" s="2" t="s">
        <v>128</v>
      </c>
      <c r="C10" s="2" t="s">
        <v>129</v>
      </c>
      <c r="D10" s="2" t="s">
        <v>140</v>
      </c>
      <c r="E10" s="2" t="b">
        <f t="shared" si="0"/>
        <v>0</v>
      </c>
      <c r="F10" s="2" t="s">
        <v>131</v>
      </c>
    </row>
    <row r="11" spans="1:7" x14ac:dyDescent="0.25">
      <c r="A11" s="2" t="s">
        <v>12</v>
      </c>
      <c r="B11" s="2" t="s">
        <v>128</v>
      </c>
      <c r="C11" s="2" t="s">
        <v>129</v>
      </c>
      <c r="D11" s="2" t="s">
        <v>140</v>
      </c>
      <c r="E11" s="2" t="b">
        <f t="shared" si="0"/>
        <v>0</v>
      </c>
      <c r="F11" s="2" t="s">
        <v>132</v>
      </c>
    </row>
    <row r="12" spans="1:7" x14ac:dyDescent="0.25">
      <c r="A12" s="2" t="s">
        <v>14</v>
      </c>
      <c r="B12" s="2" t="s">
        <v>128</v>
      </c>
      <c r="C12" s="2" t="s">
        <v>128</v>
      </c>
      <c r="D12" s="2" t="s">
        <v>141</v>
      </c>
      <c r="E12" s="2" t="b">
        <f t="shared" si="0"/>
        <v>1</v>
      </c>
    </row>
    <row r="13" spans="1:7" x14ac:dyDescent="0.25">
      <c r="A13" s="2" t="s">
        <v>57</v>
      </c>
      <c r="B13" s="2" t="s">
        <v>128</v>
      </c>
      <c r="C13" s="2" t="s">
        <v>128</v>
      </c>
      <c r="D13" s="2" t="s">
        <v>141</v>
      </c>
      <c r="E13" s="2" t="b">
        <f t="shared" si="0"/>
        <v>1</v>
      </c>
      <c r="G13">
        <v>7.45</v>
      </c>
    </row>
    <row r="14" spans="1:7" x14ac:dyDescent="0.25">
      <c r="A14" s="2" t="s">
        <v>34</v>
      </c>
      <c r="B14" s="2" t="s">
        <v>128</v>
      </c>
      <c r="C14" s="2" t="s">
        <v>128</v>
      </c>
      <c r="D14" s="2" t="s">
        <v>141</v>
      </c>
      <c r="E14" s="2" t="b">
        <f t="shared" si="0"/>
        <v>1</v>
      </c>
    </row>
    <row r="15" spans="1:7" x14ac:dyDescent="0.25">
      <c r="A15" s="2" t="s">
        <v>7</v>
      </c>
      <c r="B15" s="2" t="s">
        <v>129</v>
      </c>
      <c r="C15" s="2" t="s">
        <v>129</v>
      </c>
      <c r="D15" s="2" t="s">
        <v>140</v>
      </c>
      <c r="E15" s="2" t="b">
        <f t="shared" si="0"/>
        <v>1</v>
      </c>
    </row>
    <row r="16" spans="1:7" x14ac:dyDescent="0.25">
      <c r="A16" s="2" t="s">
        <v>13</v>
      </c>
      <c r="B16" s="2" t="s">
        <v>128</v>
      </c>
      <c r="C16" s="3" t="s">
        <v>134</v>
      </c>
      <c r="D16" s="3" t="s">
        <v>142</v>
      </c>
      <c r="E16" s="2" t="b">
        <f t="shared" si="0"/>
        <v>0</v>
      </c>
      <c r="F16" t="s">
        <v>133</v>
      </c>
    </row>
    <row r="17" spans="1:6" x14ac:dyDescent="0.25">
      <c r="A17" s="2" t="s">
        <v>28</v>
      </c>
      <c r="B17" s="2" t="s">
        <v>129</v>
      </c>
      <c r="C17" s="2" t="s">
        <v>129</v>
      </c>
      <c r="D17" s="2" t="s">
        <v>140</v>
      </c>
      <c r="E17" s="2" t="b">
        <f t="shared" si="0"/>
        <v>1</v>
      </c>
    </row>
    <row r="18" spans="1:6" x14ac:dyDescent="0.25">
      <c r="A18" s="2" t="s">
        <v>49</v>
      </c>
      <c r="B18" s="2" t="s">
        <v>129</v>
      </c>
      <c r="C18" s="2" t="s">
        <v>129</v>
      </c>
      <c r="D18" s="2" t="s">
        <v>140</v>
      </c>
      <c r="E18" s="2" t="b">
        <f t="shared" si="0"/>
        <v>1</v>
      </c>
    </row>
    <row r="19" spans="1:6" x14ac:dyDescent="0.25">
      <c r="A19" s="2" t="s">
        <v>48</v>
      </c>
      <c r="B19" s="2" t="s">
        <v>129</v>
      </c>
      <c r="C19" s="3" t="s">
        <v>134</v>
      </c>
      <c r="D19" s="3" t="s">
        <v>143</v>
      </c>
      <c r="E19" s="2" t="b">
        <f t="shared" si="0"/>
        <v>0</v>
      </c>
      <c r="F19" s="2" t="s">
        <v>135</v>
      </c>
    </row>
    <row r="20" spans="1:6" x14ac:dyDescent="0.25">
      <c r="A20" s="2" t="s">
        <v>43</v>
      </c>
      <c r="B20" s="2" t="s">
        <v>128</v>
      </c>
      <c r="C20" s="2" t="s">
        <v>128</v>
      </c>
      <c r="D20" s="2" t="s">
        <v>141</v>
      </c>
      <c r="E20" s="2" t="b">
        <f t="shared" si="0"/>
        <v>1</v>
      </c>
    </row>
    <row r="21" spans="1:6" x14ac:dyDescent="0.25">
      <c r="A21" s="2" t="s">
        <v>44</v>
      </c>
      <c r="B21" s="2" t="s">
        <v>129</v>
      </c>
      <c r="C21" s="2" t="s">
        <v>129</v>
      </c>
      <c r="D21" s="2" t="s">
        <v>140</v>
      </c>
      <c r="E21" s="2" t="b">
        <f t="shared" si="0"/>
        <v>1</v>
      </c>
    </row>
    <row r="22" spans="1:6" x14ac:dyDescent="0.25">
      <c r="A22" s="2" t="s">
        <v>22</v>
      </c>
      <c r="B22" s="2" t="s">
        <v>128</v>
      </c>
      <c r="C22" s="2" t="s">
        <v>128</v>
      </c>
      <c r="D22" s="2" t="s">
        <v>141</v>
      </c>
      <c r="E22" s="2" t="b">
        <f t="shared" si="0"/>
        <v>1</v>
      </c>
    </row>
    <row r="23" spans="1:6" x14ac:dyDescent="0.25">
      <c r="A23" s="2" t="s">
        <v>45</v>
      </c>
      <c r="B23" s="2" t="s">
        <v>128</v>
      </c>
      <c r="C23" s="2" t="s">
        <v>128</v>
      </c>
      <c r="D23" s="2" t="s">
        <v>141</v>
      </c>
      <c r="E23" s="2" t="b">
        <f t="shared" si="0"/>
        <v>1</v>
      </c>
    </row>
    <row r="24" spans="1:6" x14ac:dyDescent="0.25">
      <c r="A24" s="2" t="s">
        <v>59</v>
      </c>
      <c r="B24" s="2" t="s">
        <v>128</v>
      </c>
      <c r="C24" s="2" t="s">
        <v>128</v>
      </c>
      <c r="D24" s="2" t="s">
        <v>141</v>
      </c>
      <c r="E24" s="2" t="b">
        <f t="shared" si="0"/>
        <v>1</v>
      </c>
    </row>
    <row r="25" spans="1:6" x14ac:dyDescent="0.25">
      <c r="A25" s="2" t="s">
        <v>52</v>
      </c>
      <c r="B25" s="2" t="s">
        <v>128</v>
      </c>
      <c r="C25" s="2" t="s">
        <v>128</v>
      </c>
      <c r="D25" s="2" t="s">
        <v>141</v>
      </c>
      <c r="E25" s="2" t="b">
        <f t="shared" si="0"/>
        <v>1</v>
      </c>
    </row>
    <row r="26" spans="1:6" x14ac:dyDescent="0.25">
      <c r="A26" s="2" t="s">
        <v>60</v>
      </c>
      <c r="B26" s="2" t="s">
        <v>128</v>
      </c>
      <c r="C26" s="2" t="s">
        <v>128</v>
      </c>
      <c r="D26" s="2" t="s">
        <v>141</v>
      </c>
      <c r="E26" s="2" t="b">
        <f t="shared" si="0"/>
        <v>1</v>
      </c>
    </row>
    <row r="27" spans="1:6" x14ac:dyDescent="0.25">
      <c r="A27" s="2" t="s">
        <v>55</v>
      </c>
      <c r="B27" s="2" t="s">
        <v>128</v>
      </c>
      <c r="C27" s="2" t="s">
        <v>128</v>
      </c>
      <c r="D27" s="2" t="s">
        <v>141</v>
      </c>
      <c r="E27" s="2" t="b">
        <f t="shared" si="0"/>
        <v>1</v>
      </c>
    </row>
    <row r="28" spans="1:6" x14ac:dyDescent="0.25">
      <c r="A28" s="2" t="s">
        <v>56</v>
      </c>
      <c r="B28" s="2" t="s">
        <v>128</v>
      </c>
      <c r="C28" s="2" t="s">
        <v>128</v>
      </c>
      <c r="D28" s="2" t="s">
        <v>141</v>
      </c>
      <c r="E28" s="2" t="b">
        <f t="shared" si="0"/>
        <v>1</v>
      </c>
    </row>
    <row r="29" spans="1:6" x14ac:dyDescent="0.25">
      <c r="A29" s="2" t="s">
        <v>61</v>
      </c>
      <c r="B29" s="2" t="s">
        <v>129</v>
      </c>
      <c r="C29" s="2" t="s">
        <v>129</v>
      </c>
      <c r="D29" s="2" t="s">
        <v>140</v>
      </c>
      <c r="E29" s="2" t="b">
        <f t="shared" si="0"/>
        <v>1</v>
      </c>
    </row>
    <row r="30" spans="1:6" x14ac:dyDescent="0.25">
      <c r="A30" s="2" t="s">
        <v>53</v>
      </c>
      <c r="B30" s="2" t="s">
        <v>129</v>
      </c>
      <c r="C30" s="2" t="s">
        <v>129</v>
      </c>
      <c r="D30" s="2" t="s">
        <v>140</v>
      </c>
      <c r="E30" s="2" t="b">
        <f t="shared" si="0"/>
        <v>1</v>
      </c>
    </row>
    <row r="31" spans="1:6" x14ac:dyDescent="0.25">
      <c r="A31" s="2" t="s">
        <v>21</v>
      </c>
      <c r="B31" s="2" t="s">
        <v>129</v>
      </c>
      <c r="C31" s="2" t="s">
        <v>129</v>
      </c>
      <c r="D31" s="2" t="s">
        <v>140</v>
      </c>
      <c r="E31" s="2" t="b">
        <f t="shared" si="0"/>
        <v>1</v>
      </c>
    </row>
    <row r="32" spans="1:6" x14ac:dyDescent="0.25">
      <c r="A32" s="2" t="s">
        <v>24</v>
      </c>
      <c r="B32" s="2" t="s">
        <v>128</v>
      </c>
      <c r="C32" s="2" t="s">
        <v>128</v>
      </c>
      <c r="D32" s="2" t="s">
        <v>141</v>
      </c>
      <c r="E32" s="2" t="b">
        <f t="shared" si="0"/>
        <v>1</v>
      </c>
    </row>
    <row r="33" spans="1:6" x14ac:dyDescent="0.25">
      <c r="A33" s="2" t="s">
        <v>20</v>
      </c>
      <c r="B33" s="2" t="s">
        <v>128</v>
      </c>
      <c r="C33" s="2" t="s">
        <v>128</v>
      </c>
      <c r="D33" s="2" t="s">
        <v>141</v>
      </c>
      <c r="E33" s="2" t="b">
        <f t="shared" si="0"/>
        <v>1</v>
      </c>
    </row>
    <row r="34" spans="1:6" x14ac:dyDescent="0.25">
      <c r="A34" s="2" t="s">
        <v>25</v>
      </c>
      <c r="B34" s="2" t="s">
        <v>128</v>
      </c>
      <c r="C34" s="2" t="s">
        <v>129</v>
      </c>
      <c r="D34" s="2" t="s">
        <v>140</v>
      </c>
      <c r="E34" s="2" t="b">
        <f t="shared" si="0"/>
        <v>0</v>
      </c>
      <c r="F34" s="2" t="s">
        <v>136</v>
      </c>
    </row>
    <row r="35" spans="1:6" x14ac:dyDescent="0.25">
      <c r="A35" s="2" t="s">
        <v>18</v>
      </c>
      <c r="B35" s="2" t="s">
        <v>129</v>
      </c>
      <c r="C35" s="2" t="s">
        <v>129</v>
      </c>
      <c r="D35" s="2" t="s">
        <v>140</v>
      </c>
      <c r="E35" s="2" t="b">
        <f t="shared" si="0"/>
        <v>1</v>
      </c>
    </row>
    <row r="36" spans="1:6" x14ac:dyDescent="0.25">
      <c r="A36" s="2" t="s">
        <v>17</v>
      </c>
      <c r="B36" s="2" t="s">
        <v>129</v>
      </c>
      <c r="C36" s="3" t="s">
        <v>134</v>
      </c>
      <c r="D36" s="3" t="s">
        <v>143</v>
      </c>
      <c r="E36" s="2" t="b">
        <f t="shared" ref="E36:E53" si="1">B36=C36</f>
        <v>0</v>
      </c>
      <c r="F36" s="2" t="s">
        <v>135</v>
      </c>
    </row>
    <row r="37" spans="1:6" x14ac:dyDescent="0.25">
      <c r="A37" s="2" t="s">
        <v>41</v>
      </c>
      <c r="B37" s="2" t="s">
        <v>129</v>
      </c>
      <c r="C37" s="2" t="s">
        <v>129</v>
      </c>
      <c r="D37" s="2" t="s">
        <v>140</v>
      </c>
      <c r="E37" s="2" t="b">
        <f t="shared" si="1"/>
        <v>1</v>
      </c>
    </row>
    <row r="38" spans="1:6" x14ac:dyDescent="0.25">
      <c r="A38" s="2" t="s">
        <v>29</v>
      </c>
      <c r="B38" s="2" t="s">
        <v>129</v>
      </c>
      <c r="C38" s="2" t="s">
        <v>129</v>
      </c>
      <c r="D38" s="2" t="s">
        <v>140</v>
      </c>
      <c r="E38" s="2" t="b">
        <f t="shared" si="1"/>
        <v>1</v>
      </c>
    </row>
    <row r="39" spans="1:6" x14ac:dyDescent="0.25">
      <c r="A39" s="2" t="s">
        <v>67</v>
      </c>
      <c r="B39" s="2" t="s">
        <v>128</v>
      </c>
      <c r="C39" s="2" t="s">
        <v>128</v>
      </c>
      <c r="D39" s="2" t="s">
        <v>141</v>
      </c>
      <c r="E39" s="2" t="b">
        <f t="shared" si="1"/>
        <v>1</v>
      </c>
    </row>
    <row r="40" spans="1:6" x14ac:dyDescent="0.25">
      <c r="A40" s="2" t="s">
        <v>66</v>
      </c>
      <c r="B40" s="2" t="s">
        <v>128</v>
      </c>
      <c r="C40" s="2" t="s">
        <v>129</v>
      </c>
      <c r="D40" s="2" t="s">
        <v>140</v>
      </c>
      <c r="E40" s="2" t="b">
        <f t="shared" si="1"/>
        <v>0</v>
      </c>
      <c r="F40" s="2" t="s">
        <v>131</v>
      </c>
    </row>
    <row r="41" spans="1:6" x14ac:dyDescent="0.25">
      <c r="A41" s="2" t="s">
        <v>6</v>
      </c>
      <c r="B41" s="2" t="s">
        <v>129</v>
      </c>
      <c r="C41" s="2" t="s">
        <v>129</v>
      </c>
      <c r="D41" s="2" t="s">
        <v>140</v>
      </c>
      <c r="E41" s="2" t="b">
        <f t="shared" si="1"/>
        <v>1</v>
      </c>
    </row>
    <row r="42" spans="1:6" x14ac:dyDescent="0.25">
      <c r="A42" s="2" t="s">
        <v>65</v>
      </c>
      <c r="B42" s="2" t="s">
        <v>128</v>
      </c>
      <c r="C42" s="2" t="s">
        <v>129</v>
      </c>
      <c r="D42" s="2" t="s">
        <v>140</v>
      </c>
      <c r="E42" s="2" t="b">
        <f t="shared" si="1"/>
        <v>0</v>
      </c>
      <c r="F42" s="2" t="s">
        <v>131</v>
      </c>
    </row>
    <row r="43" spans="1:6" x14ac:dyDescent="0.25">
      <c r="A43" s="2" t="s">
        <v>40</v>
      </c>
      <c r="B43" s="2" t="s">
        <v>129</v>
      </c>
      <c r="C43" s="2" t="s">
        <v>129</v>
      </c>
      <c r="D43" s="2" t="s">
        <v>140</v>
      </c>
      <c r="E43" s="2" t="b">
        <f t="shared" si="1"/>
        <v>1</v>
      </c>
    </row>
    <row r="44" spans="1:6" x14ac:dyDescent="0.25">
      <c r="A44" s="2" t="s">
        <v>8</v>
      </c>
      <c r="B44" s="2" t="s">
        <v>129</v>
      </c>
      <c r="C44" s="2" t="s">
        <v>129</v>
      </c>
      <c r="D44" s="2" t="s">
        <v>140</v>
      </c>
      <c r="E44" s="2" t="b">
        <f t="shared" si="1"/>
        <v>1</v>
      </c>
    </row>
    <row r="45" spans="1:6" x14ac:dyDescent="0.25">
      <c r="A45" s="2" t="s">
        <v>64</v>
      </c>
      <c r="B45" s="2" t="s">
        <v>128</v>
      </c>
      <c r="C45" s="2" t="s">
        <v>128</v>
      </c>
      <c r="D45" s="2" t="s">
        <v>141</v>
      </c>
      <c r="E45" s="2" t="b">
        <f t="shared" si="1"/>
        <v>1</v>
      </c>
    </row>
    <row r="46" spans="1:6" x14ac:dyDescent="0.25">
      <c r="A46" s="2" t="s">
        <v>54</v>
      </c>
      <c r="B46" s="2" t="s">
        <v>128</v>
      </c>
      <c r="C46" s="2" t="s">
        <v>129</v>
      </c>
      <c r="D46" s="2" t="s">
        <v>140</v>
      </c>
      <c r="E46" s="2" t="b">
        <f t="shared" si="1"/>
        <v>0</v>
      </c>
      <c r="F46" s="2" t="s">
        <v>131</v>
      </c>
    </row>
    <row r="47" spans="1:6" x14ac:dyDescent="0.25">
      <c r="A47" s="2" t="s">
        <v>62</v>
      </c>
      <c r="B47" s="2" t="s">
        <v>128</v>
      </c>
      <c r="C47" s="2" t="s">
        <v>129</v>
      </c>
      <c r="D47" s="2" t="s">
        <v>140</v>
      </c>
      <c r="E47" s="2" t="b">
        <f t="shared" si="1"/>
        <v>0</v>
      </c>
      <c r="F47" s="2" t="s">
        <v>131</v>
      </c>
    </row>
    <row r="48" spans="1:6" x14ac:dyDescent="0.25">
      <c r="A48" s="2" t="s">
        <v>47</v>
      </c>
      <c r="B48" s="2" t="s">
        <v>129</v>
      </c>
      <c r="C48" s="3" t="s">
        <v>134</v>
      </c>
      <c r="D48" s="3" t="s">
        <v>143</v>
      </c>
      <c r="E48" s="2" t="b">
        <f t="shared" si="1"/>
        <v>0</v>
      </c>
      <c r="F48" s="2" t="s">
        <v>135</v>
      </c>
    </row>
    <row r="49" spans="1:6" x14ac:dyDescent="0.25">
      <c r="A49" s="2" t="s">
        <v>16</v>
      </c>
      <c r="B49" s="2" t="s">
        <v>129</v>
      </c>
      <c r="C49" s="3" t="s">
        <v>134</v>
      </c>
      <c r="D49" s="3" t="s">
        <v>143</v>
      </c>
      <c r="E49" s="2" t="b">
        <f t="shared" si="1"/>
        <v>0</v>
      </c>
      <c r="F49" s="2" t="s">
        <v>135</v>
      </c>
    </row>
    <row r="50" spans="1:6" x14ac:dyDescent="0.25">
      <c r="A50" s="2" t="s">
        <v>35</v>
      </c>
      <c r="B50" s="2" t="s">
        <v>128</v>
      </c>
      <c r="C50" s="2" t="s">
        <v>128</v>
      </c>
      <c r="D50" s="2" t="s">
        <v>141</v>
      </c>
      <c r="E50" s="2" t="b">
        <f t="shared" si="1"/>
        <v>1</v>
      </c>
    </row>
    <row r="51" spans="1:6" x14ac:dyDescent="0.25">
      <c r="A51" s="2" t="s">
        <v>36</v>
      </c>
      <c r="B51" s="2" t="s">
        <v>129</v>
      </c>
      <c r="C51" s="2" t="s">
        <v>129</v>
      </c>
      <c r="D51" s="2" t="s">
        <v>140</v>
      </c>
      <c r="E51" s="2" t="b">
        <f t="shared" si="1"/>
        <v>1</v>
      </c>
    </row>
    <row r="52" spans="1:6" x14ac:dyDescent="0.25">
      <c r="A52" s="2" t="s">
        <v>37</v>
      </c>
      <c r="B52" s="2" t="s">
        <v>128</v>
      </c>
      <c r="C52" s="2" t="s">
        <v>128</v>
      </c>
      <c r="D52" s="2" t="s">
        <v>141</v>
      </c>
      <c r="E52" s="2" t="b">
        <f t="shared" si="1"/>
        <v>1</v>
      </c>
    </row>
    <row r="53" spans="1:6" x14ac:dyDescent="0.25">
      <c r="A53" s="2" t="s">
        <v>38</v>
      </c>
      <c r="B53" s="2" t="s">
        <v>129</v>
      </c>
      <c r="C53" s="3" t="s">
        <v>134</v>
      </c>
      <c r="D53" s="3" t="s">
        <v>143</v>
      </c>
      <c r="E53" s="2" t="b">
        <f t="shared" si="1"/>
        <v>0</v>
      </c>
      <c r="F53" s="2" t="s">
        <v>135</v>
      </c>
    </row>
    <row r="54" spans="1:6" x14ac:dyDescent="0.25">
      <c r="A54" s="2" t="s">
        <v>123</v>
      </c>
      <c r="B54" s="2"/>
      <c r="C54" s="2"/>
      <c r="D54" s="2"/>
      <c r="E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14DF-B94F-4F67-857A-E183621DCFBD}">
  <sheetPr filterMode="1"/>
  <dimension ref="A1:G51"/>
  <sheetViews>
    <sheetView workbookViewId="0">
      <selection activeCell="C50" sqref="C50"/>
    </sheetView>
  </sheetViews>
  <sheetFormatPr defaultRowHeight="15" x14ac:dyDescent="0.25"/>
  <cols>
    <col min="1" max="1" width="13.140625" bestFit="1" customWidth="1"/>
    <col min="2" max="2" width="9.140625" bestFit="1" customWidth="1"/>
    <col min="3" max="3" width="7.7109375" bestFit="1" customWidth="1"/>
    <col min="4" max="4" width="11.5703125" bestFit="1" customWidth="1"/>
    <col min="5" max="5" width="9.42578125" customWidth="1"/>
    <col min="6" max="6" width="10.28515625" bestFit="1" customWidth="1"/>
    <col min="7" max="7" width="10" bestFit="1" customWidth="1"/>
  </cols>
  <sheetData>
    <row r="1" spans="1:7" x14ac:dyDescent="0.25">
      <c r="A1" t="s">
        <v>122</v>
      </c>
      <c r="B1" t="s">
        <v>126</v>
      </c>
      <c r="C1" t="s">
        <v>137</v>
      </c>
      <c r="D1" t="s">
        <v>127</v>
      </c>
      <c r="F1" t="s">
        <v>124</v>
      </c>
      <c r="G1" t="s">
        <v>125</v>
      </c>
    </row>
    <row r="2" spans="1:7" x14ac:dyDescent="0.25">
      <c r="A2" s="2" t="s">
        <v>10</v>
      </c>
      <c r="B2" s="2" t="s">
        <v>128</v>
      </c>
      <c r="C2" s="2" t="s">
        <v>128</v>
      </c>
      <c r="D2" s="2" t="s">
        <v>141</v>
      </c>
      <c r="E2" s="2" t="b">
        <f t="shared" ref="E2:E51" si="0">B2=C2</f>
        <v>1</v>
      </c>
    </row>
    <row r="3" spans="1:7" hidden="1" x14ac:dyDescent="0.25">
      <c r="A3" s="2" t="s">
        <v>30</v>
      </c>
      <c r="B3" s="2" t="s">
        <v>129</v>
      </c>
      <c r="C3" s="2" t="s">
        <v>129</v>
      </c>
      <c r="D3" s="2" t="s">
        <v>140</v>
      </c>
      <c r="E3" s="2" t="b">
        <f t="shared" si="0"/>
        <v>1</v>
      </c>
    </row>
    <row r="4" spans="1:7" hidden="1" x14ac:dyDescent="0.25">
      <c r="A4" s="2" t="s">
        <v>31</v>
      </c>
      <c r="B4" s="2" t="s">
        <v>129</v>
      </c>
      <c r="C4" s="2" t="s">
        <v>128</v>
      </c>
      <c r="D4" s="2" t="s">
        <v>141</v>
      </c>
      <c r="E4" s="2" t="b">
        <f t="shared" si="0"/>
        <v>0</v>
      </c>
      <c r="F4" s="2" t="s">
        <v>130</v>
      </c>
    </row>
    <row r="5" spans="1:7" hidden="1" x14ac:dyDescent="0.25">
      <c r="A5" s="2" t="s">
        <v>32</v>
      </c>
      <c r="B5" s="2" t="s">
        <v>129</v>
      </c>
      <c r="C5" s="2" t="s">
        <v>129</v>
      </c>
      <c r="D5" s="2" t="s">
        <v>140</v>
      </c>
      <c r="E5" s="2" t="b">
        <f t="shared" si="0"/>
        <v>1</v>
      </c>
    </row>
    <row r="6" spans="1:7" x14ac:dyDescent="0.25">
      <c r="A6" s="2" t="s">
        <v>69</v>
      </c>
      <c r="B6" s="2" t="s">
        <v>128</v>
      </c>
      <c r="C6" s="2" t="s">
        <v>128</v>
      </c>
      <c r="D6" s="2" t="s">
        <v>141</v>
      </c>
      <c r="E6" s="2" t="b">
        <f t="shared" si="0"/>
        <v>1</v>
      </c>
    </row>
    <row r="7" spans="1:7" hidden="1" x14ac:dyDescent="0.25">
      <c r="A7" s="2" t="s">
        <v>71</v>
      </c>
      <c r="B7" s="2" t="s">
        <v>129</v>
      </c>
      <c r="C7" s="2" t="s">
        <v>129</v>
      </c>
      <c r="D7" s="2" t="s">
        <v>140</v>
      </c>
      <c r="E7" s="2" t="b">
        <f t="shared" si="0"/>
        <v>1</v>
      </c>
    </row>
    <row r="8" spans="1:7" x14ac:dyDescent="0.25">
      <c r="A8" s="2" t="s">
        <v>70</v>
      </c>
      <c r="B8" s="2" t="s">
        <v>128</v>
      </c>
      <c r="C8" s="2" t="s">
        <v>129</v>
      </c>
      <c r="D8" s="2" t="s">
        <v>140</v>
      </c>
      <c r="E8" s="2" t="b">
        <f t="shared" si="0"/>
        <v>0</v>
      </c>
      <c r="F8" s="2" t="s">
        <v>131</v>
      </c>
    </row>
    <row r="9" spans="1:7" x14ac:dyDescent="0.25">
      <c r="A9" s="2" t="s">
        <v>12</v>
      </c>
      <c r="B9" s="2" t="s">
        <v>128</v>
      </c>
      <c r="C9" s="2" t="s">
        <v>129</v>
      </c>
      <c r="D9" s="2" t="s">
        <v>140</v>
      </c>
      <c r="E9" s="2" t="b">
        <f t="shared" si="0"/>
        <v>0</v>
      </c>
      <c r="F9" s="2" t="s">
        <v>132</v>
      </c>
    </row>
    <row r="10" spans="1:7" x14ac:dyDescent="0.25">
      <c r="A10" s="2" t="s">
        <v>14</v>
      </c>
      <c r="B10" s="2" t="s">
        <v>128</v>
      </c>
      <c r="C10" s="2" t="s">
        <v>128</v>
      </c>
      <c r="D10" s="2" t="s">
        <v>141</v>
      </c>
      <c r="E10" s="2" t="b">
        <f t="shared" si="0"/>
        <v>1</v>
      </c>
    </row>
    <row r="11" spans="1:7" x14ac:dyDescent="0.25">
      <c r="A11" s="2" t="s">
        <v>57</v>
      </c>
      <c r="B11" s="2" t="s">
        <v>128</v>
      </c>
      <c r="C11" s="2" t="s">
        <v>128</v>
      </c>
      <c r="D11" s="2" t="s">
        <v>141</v>
      </c>
      <c r="E11" s="2" t="b">
        <f t="shared" si="0"/>
        <v>1</v>
      </c>
      <c r="G11">
        <v>7.45</v>
      </c>
    </row>
    <row r="12" spans="1:7" x14ac:dyDescent="0.25">
      <c r="A12" s="2" t="s">
        <v>34</v>
      </c>
      <c r="B12" s="2" t="s">
        <v>128</v>
      </c>
      <c r="C12" s="2" t="s">
        <v>128</v>
      </c>
      <c r="D12" s="2" t="s">
        <v>141</v>
      </c>
      <c r="E12" s="2" t="b">
        <f t="shared" si="0"/>
        <v>1</v>
      </c>
    </row>
    <row r="13" spans="1:7" hidden="1" x14ac:dyDescent="0.25">
      <c r="A13" s="2" t="s">
        <v>7</v>
      </c>
      <c r="B13" s="2" t="s">
        <v>129</v>
      </c>
      <c r="C13" s="2" t="s">
        <v>129</v>
      </c>
      <c r="D13" s="2" t="s">
        <v>140</v>
      </c>
      <c r="E13" s="2" t="b">
        <f t="shared" si="0"/>
        <v>1</v>
      </c>
    </row>
    <row r="14" spans="1:7" x14ac:dyDescent="0.25">
      <c r="A14" s="2" t="s">
        <v>13</v>
      </c>
      <c r="B14" s="2" t="s">
        <v>128</v>
      </c>
      <c r="C14" s="3" t="s">
        <v>134</v>
      </c>
      <c r="D14" s="3" t="s">
        <v>142</v>
      </c>
      <c r="E14" s="2" t="b">
        <f t="shared" si="0"/>
        <v>0</v>
      </c>
      <c r="F14" t="s">
        <v>133</v>
      </c>
    </row>
    <row r="15" spans="1:7" hidden="1" x14ac:dyDescent="0.25">
      <c r="A15" s="2" t="s">
        <v>28</v>
      </c>
      <c r="B15" s="2" t="s">
        <v>129</v>
      </c>
      <c r="C15" s="2" t="s">
        <v>129</v>
      </c>
      <c r="D15" s="2" t="s">
        <v>140</v>
      </c>
      <c r="E15" s="2" t="b">
        <f t="shared" si="0"/>
        <v>1</v>
      </c>
    </row>
    <row r="16" spans="1:7" hidden="1" x14ac:dyDescent="0.25">
      <c r="A16" s="2" t="s">
        <v>49</v>
      </c>
      <c r="B16" s="2" t="s">
        <v>129</v>
      </c>
      <c r="C16" s="2" t="s">
        <v>129</v>
      </c>
      <c r="D16" s="2" t="s">
        <v>140</v>
      </c>
      <c r="E16" s="2" t="b">
        <f t="shared" si="0"/>
        <v>1</v>
      </c>
    </row>
    <row r="17" spans="1:6" hidden="1" x14ac:dyDescent="0.25">
      <c r="A17" s="2" t="s">
        <v>48</v>
      </c>
      <c r="B17" s="2" t="s">
        <v>129</v>
      </c>
      <c r="C17" s="3" t="s">
        <v>134</v>
      </c>
      <c r="D17" s="3" t="s">
        <v>143</v>
      </c>
      <c r="E17" s="2" t="b">
        <f t="shared" si="0"/>
        <v>0</v>
      </c>
      <c r="F17" s="2" t="s">
        <v>135</v>
      </c>
    </row>
    <row r="18" spans="1:6" x14ac:dyDescent="0.25">
      <c r="A18" s="2" t="s">
        <v>43</v>
      </c>
      <c r="B18" s="2" t="s">
        <v>128</v>
      </c>
      <c r="C18" s="2" t="s">
        <v>128</v>
      </c>
      <c r="D18" s="2" t="s">
        <v>141</v>
      </c>
      <c r="E18" s="2" t="b">
        <f t="shared" si="0"/>
        <v>1</v>
      </c>
    </row>
    <row r="19" spans="1:6" hidden="1" x14ac:dyDescent="0.25">
      <c r="A19" s="2" t="s">
        <v>44</v>
      </c>
      <c r="B19" s="2" t="s">
        <v>129</v>
      </c>
      <c r="C19" s="2" t="s">
        <v>129</v>
      </c>
      <c r="D19" s="2" t="s">
        <v>140</v>
      </c>
      <c r="E19" s="2" t="b">
        <f t="shared" si="0"/>
        <v>1</v>
      </c>
    </row>
    <row r="20" spans="1:6" x14ac:dyDescent="0.25">
      <c r="A20" s="2" t="s">
        <v>22</v>
      </c>
      <c r="B20" s="2" t="s">
        <v>128</v>
      </c>
      <c r="C20" s="2" t="s">
        <v>128</v>
      </c>
      <c r="D20" s="2" t="s">
        <v>141</v>
      </c>
      <c r="E20" s="2" t="b">
        <f t="shared" si="0"/>
        <v>1</v>
      </c>
    </row>
    <row r="21" spans="1:6" x14ac:dyDescent="0.25">
      <c r="A21" s="2" t="s">
        <v>45</v>
      </c>
      <c r="B21" s="2" t="s">
        <v>128</v>
      </c>
      <c r="C21" s="2" t="s">
        <v>128</v>
      </c>
      <c r="D21" s="2" t="s">
        <v>141</v>
      </c>
      <c r="E21" s="2" t="b">
        <f t="shared" si="0"/>
        <v>1</v>
      </c>
    </row>
    <row r="22" spans="1:6" x14ac:dyDescent="0.25">
      <c r="A22" s="2" t="s">
        <v>59</v>
      </c>
      <c r="B22" s="2" t="s">
        <v>128</v>
      </c>
      <c r="C22" s="2" t="s">
        <v>128</v>
      </c>
      <c r="D22" s="2" t="s">
        <v>141</v>
      </c>
      <c r="E22" s="2" t="b">
        <f t="shared" si="0"/>
        <v>1</v>
      </c>
    </row>
    <row r="23" spans="1:6" x14ac:dyDescent="0.25">
      <c r="A23" s="2" t="s">
        <v>52</v>
      </c>
      <c r="B23" s="2" t="s">
        <v>128</v>
      </c>
      <c r="C23" s="2" t="s">
        <v>128</v>
      </c>
      <c r="D23" s="2" t="s">
        <v>141</v>
      </c>
      <c r="E23" s="2" t="b">
        <f t="shared" si="0"/>
        <v>1</v>
      </c>
    </row>
    <row r="24" spans="1:6" x14ac:dyDescent="0.25">
      <c r="A24" s="2" t="s">
        <v>60</v>
      </c>
      <c r="B24" s="2" t="s">
        <v>128</v>
      </c>
      <c r="C24" s="2" t="s">
        <v>128</v>
      </c>
      <c r="D24" s="2" t="s">
        <v>141</v>
      </c>
      <c r="E24" s="2" t="b">
        <f t="shared" si="0"/>
        <v>1</v>
      </c>
    </row>
    <row r="25" spans="1:6" x14ac:dyDescent="0.25">
      <c r="A25" s="2" t="s">
        <v>55</v>
      </c>
      <c r="B25" s="2" t="s">
        <v>128</v>
      </c>
      <c r="C25" s="2" t="s">
        <v>128</v>
      </c>
      <c r="D25" s="2" t="s">
        <v>141</v>
      </c>
      <c r="E25" s="2" t="b">
        <f t="shared" si="0"/>
        <v>1</v>
      </c>
    </row>
    <row r="26" spans="1:6" x14ac:dyDescent="0.25">
      <c r="A26" s="2" t="s">
        <v>56</v>
      </c>
      <c r="B26" s="2" t="s">
        <v>128</v>
      </c>
      <c r="C26" s="2" t="s">
        <v>128</v>
      </c>
      <c r="D26" s="2" t="s">
        <v>141</v>
      </c>
      <c r="E26" s="2" t="b">
        <f t="shared" si="0"/>
        <v>1</v>
      </c>
    </row>
    <row r="27" spans="1:6" hidden="1" x14ac:dyDescent="0.25">
      <c r="A27" s="2" t="s">
        <v>61</v>
      </c>
      <c r="B27" s="2" t="s">
        <v>129</v>
      </c>
      <c r="C27" s="2" t="s">
        <v>129</v>
      </c>
      <c r="D27" s="2" t="s">
        <v>140</v>
      </c>
      <c r="E27" s="2" t="b">
        <f t="shared" si="0"/>
        <v>1</v>
      </c>
    </row>
    <row r="28" spans="1:6" hidden="1" x14ac:dyDescent="0.25">
      <c r="A28" s="2" t="s">
        <v>53</v>
      </c>
      <c r="B28" s="2" t="s">
        <v>129</v>
      </c>
      <c r="C28" s="2" t="s">
        <v>129</v>
      </c>
      <c r="D28" s="2" t="s">
        <v>140</v>
      </c>
      <c r="E28" s="2" t="b">
        <f t="shared" si="0"/>
        <v>1</v>
      </c>
    </row>
    <row r="29" spans="1:6" hidden="1" x14ac:dyDescent="0.25">
      <c r="A29" s="2" t="s">
        <v>21</v>
      </c>
      <c r="B29" s="2" t="s">
        <v>129</v>
      </c>
      <c r="C29" s="2" t="s">
        <v>129</v>
      </c>
      <c r="D29" s="2" t="s">
        <v>140</v>
      </c>
      <c r="E29" s="2" t="b">
        <f t="shared" si="0"/>
        <v>1</v>
      </c>
    </row>
    <row r="30" spans="1:6" x14ac:dyDescent="0.25">
      <c r="A30" s="2" t="s">
        <v>24</v>
      </c>
      <c r="B30" s="2" t="s">
        <v>128</v>
      </c>
      <c r="C30" s="2" t="s">
        <v>128</v>
      </c>
      <c r="D30" s="2" t="s">
        <v>141</v>
      </c>
      <c r="E30" s="2" t="b">
        <f t="shared" si="0"/>
        <v>1</v>
      </c>
    </row>
    <row r="31" spans="1:6" x14ac:dyDescent="0.25">
      <c r="A31" s="2" t="s">
        <v>20</v>
      </c>
      <c r="B31" s="2" t="s">
        <v>128</v>
      </c>
      <c r="C31" s="2" t="s">
        <v>128</v>
      </c>
      <c r="D31" s="2" t="s">
        <v>141</v>
      </c>
      <c r="E31" s="2" t="b">
        <f t="shared" si="0"/>
        <v>1</v>
      </c>
    </row>
    <row r="32" spans="1:6" x14ac:dyDescent="0.25">
      <c r="A32" s="2" t="s">
        <v>25</v>
      </c>
      <c r="B32" s="2" t="s">
        <v>128</v>
      </c>
      <c r="C32" s="2" t="s">
        <v>129</v>
      </c>
      <c r="D32" s="2" t="s">
        <v>140</v>
      </c>
      <c r="E32" s="2" t="b">
        <f t="shared" si="0"/>
        <v>0</v>
      </c>
      <c r="F32" s="2" t="s">
        <v>136</v>
      </c>
    </row>
    <row r="33" spans="1:6" hidden="1" x14ac:dyDescent="0.25">
      <c r="A33" s="2" t="s">
        <v>18</v>
      </c>
      <c r="B33" s="2" t="s">
        <v>129</v>
      </c>
      <c r="C33" s="2" t="s">
        <v>129</v>
      </c>
      <c r="D33" s="2" t="s">
        <v>140</v>
      </c>
      <c r="E33" s="2" t="b">
        <f t="shared" si="0"/>
        <v>1</v>
      </c>
    </row>
    <row r="34" spans="1:6" hidden="1" x14ac:dyDescent="0.25">
      <c r="A34" s="2" t="s">
        <v>17</v>
      </c>
      <c r="B34" s="2" t="s">
        <v>129</v>
      </c>
      <c r="C34" s="3" t="s">
        <v>134</v>
      </c>
      <c r="D34" s="3" t="s">
        <v>143</v>
      </c>
      <c r="E34" s="2" t="b">
        <f t="shared" si="0"/>
        <v>0</v>
      </c>
      <c r="F34" s="2" t="s">
        <v>135</v>
      </c>
    </row>
    <row r="35" spans="1:6" hidden="1" x14ac:dyDescent="0.25">
      <c r="A35" s="2" t="s">
        <v>41</v>
      </c>
      <c r="B35" s="2" t="s">
        <v>129</v>
      </c>
      <c r="C35" s="2" t="s">
        <v>129</v>
      </c>
      <c r="D35" s="2" t="s">
        <v>140</v>
      </c>
      <c r="E35" s="2" t="b">
        <f t="shared" si="0"/>
        <v>1</v>
      </c>
    </row>
    <row r="36" spans="1:6" hidden="1" x14ac:dyDescent="0.25">
      <c r="A36" s="2" t="s">
        <v>29</v>
      </c>
      <c r="B36" s="2" t="s">
        <v>129</v>
      </c>
      <c r="C36" s="2" t="s">
        <v>129</v>
      </c>
      <c r="D36" s="2" t="s">
        <v>140</v>
      </c>
      <c r="E36" s="2" t="b">
        <f t="shared" si="0"/>
        <v>1</v>
      </c>
    </row>
    <row r="37" spans="1:6" x14ac:dyDescent="0.25">
      <c r="A37" s="2" t="s">
        <v>67</v>
      </c>
      <c r="B37" s="2" t="s">
        <v>128</v>
      </c>
      <c r="C37" s="2" t="s">
        <v>128</v>
      </c>
      <c r="D37" s="2" t="s">
        <v>141</v>
      </c>
      <c r="E37" s="2" t="b">
        <f t="shared" si="0"/>
        <v>1</v>
      </c>
    </row>
    <row r="38" spans="1:6" x14ac:dyDescent="0.25">
      <c r="A38" s="2" t="s">
        <v>66</v>
      </c>
      <c r="B38" s="2" t="s">
        <v>128</v>
      </c>
      <c r="C38" s="2" t="s">
        <v>129</v>
      </c>
      <c r="D38" s="2" t="s">
        <v>140</v>
      </c>
      <c r="E38" s="2" t="b">
        <f t="shared" si="0"/>
        <v>0</v>
      </c>
      <c r="F38" s="2" t="s">
        <v>131</v>
      </c>
    </row>
    <row r="39" spans="1:6" hidden="1" x14ac:dyDescent="0.25">
      <c r="A39" s="2" t="s">
        <v>6</v>
      </c>
      <c r="B39" s="2" t="s">
        <v>129</v>
      </c>
      <c r="C39" s="2" t="s">
        <v>129</v>
      </c>
      <c r="D39" s="2" t="s">
        <v>140</v>
      </c>
      <c r="E39" s="2" t="b">
        <f t="shared" si="0"/>
        <v>1</v>
      </c>
    </row>
    <row r="40" spans="1:6" x14ac:dyDescent="0.25">
      <c r="A40" s="2" t="s">
        <v>65</v>
      </c>
      <c r="B40" s="2" t="s">
        <v>128</v>
      </c>
      <c r="C40" s="2" t="s">
        <v>129</v>
      </c>
      <c r="D40" s="2" t="s">
        <v>140</v>
      </c>
      <c r="E40" s="2" t="b">
        <f t="shared" si="0"/>
        <v>0</v>
      </c>
      <c r="F40" s="2" t="s">
        <v>131</v>
      </c>
    </row>
    <row r="41" spans="1:6" hidden="1" x14ac:dyDescent="0.25">
      <c r="A41" s="2" t="s">
        <v>40</v>
      </c>
      <c r="B41" s="2" t="s">
        <v>129</v>
      </c>
      <c r="C41" s="2" t="s">
        <v>129</v>
      </c>
      <c r="D41" s="2" t="s">
        <v>140</v>
      </c>
      <c r="E41" s="2" t="b">
        <f t="shared" si="0"/>
        <v>1</v>
      </c>
    </row>
    <row r="42" spans="1:6" hidden="1" x14ac:dyDescent="0.25">
      <c r="A42" s="2" t="s">
        <v>8</v>
      </c>
      <c r="B42" s="2" t="s">
        <v>129</v>
      </c>
      <c r="C42" s="2" t="s">
        <v>129</v>
      </c>
      <c r="D42" s="2" t="s">
        <v>140</v>
      </c>
      <c r="E42" s="2" t="b">
        <f t="shared" si="0"/>
        <v>1</v>
      </c>
    </row>
    <row r="43" spans="1:6" x14ac:dyDescent="0.25">
      <c r="A43" s="2" t="s">
        <v>64</v>
      </c>
      <c r="B43" s="2" t="s">
        <v>128</v>
      </c>
      <c r="C43" s="2" t="s">
        <v>128</v>
      </c>
      <c r="D43" s="2" t="s">
        <v>141</v>
      </c>
      <c r="E43" s="2" t="b">
        <f t="shared" si="0"/>
        <v>1</v>
      </c>
    </row>
    <row r="44" spans="1:6" x14ac:dyDescent="0.25">
      <c r="A44" s="2" t="s">
        <v>54</v>
      </c>
      <c r="B44" s="2" t="s">
        <v>128</v>
      </c>
      <c r="C44" s="2" t="s">
        <v>129</v>
      </c>
      <c r="D44" s="2" t="s">
        <v>140</v>
      </c>
      <c r="E44" s="2" t="b">
        <f t="shared" si="0"/>
        <v>0</v>
      </c>
      <c r="F44" s="2" t="s">
        <v>131</v>
      </c>
    </row>
    <row r="45" spans="1:6" x14ac:dyDescent="0.25">
      <c r="A45" s="2" t="s">
        <v>62</v>
      </c>
      <c r="B45" s="2" t="s">
        <v>128</v>
      </c>
      <c r="C45" s="2" t="s">
        <v>129</v>
      </c>
      <c r="D45" s="2" t="s">
        <v>140</v>
      </c>
      <c r="E45" s="2" t="b">
        <f t="shared" si="0"/>
        <v>0</v>
      </c>
      <c r="F45" s="2" t="s">
        <v>131</v>
      </c>
    </row>
    <row r="46" spans="1:6" hidden="1" x14ac:dyDescent="0.25">
      <c r="A46" s="2" t="s">
        <v>47</v>
      </c>
      <c r="B46" s="2" t="s">
        <v>129</v>
      </c>
      <c r="C46" s="3" t="s">
        <v>134</v>
      </c>
      <c r="D46" s="3" t="s">
        <v>143</v>
      </c>
      <c r="E46" s="2" t="b">
        <f t="shared" si="0"/>
        <v>0</v>
      </c>
      <c r="F46" s="2" t="s">
        <v>135</v>
      </c>
    </row>
    <row r="47" spans="1:6" hidden="1" x14ac:dyDescent="0.25">
      <c r="A47" s="2" t="s">
        <v>16</v>
      </c>
      <c r="B47" s="2" t="s">
        <v>129</v>
      </c>
      <c r="C47" s="3" t="s">
        <v>134</v>
      </c>
      <c r="D47" s="3" t="s">
        <v>143</v>
      </c>
      <c r="E47" s="2" t="b">
        <f t="shared" si="0"/>
        <v>0</v>
      </c>
      <c r="F47" s="2" t="s">
        <v>135</v>
      </c>
    </row>
    <row r="48" spans="1:6" x14ac:dyDescent="0.25">
      <c r="A48" s="2" t="s">
        <v>35</v>
      </c>
      <c r="B48" s="2" t="s">
        <v>128</v>
      </c>
      <c r="C48" s="2" t="s">
        <v>128</v>
      </c>
      <c r="D48" s="2" t="s">
        <v>141</v>
      </c>
      <c r="E48" s="2" t="b">
        <f t="shared" si="0"/>
        <v>1</v>
      </c>
    </row>
    <row r="49" spans="1:6" hidden="1" x14ac:dyDescent="0.25">
      <c r="A49" s="2" t="s">
        <v>36</v>
      </c>
      <c r="B49" s="2" t="s">
        <v>129</v>
      </c>
      <c r="C49" s="2" t="s">
        <v>129</v>
      </c>
      <c r="D49" s="2" t="s">
        <v>140</v>
      </c>
      <c r="E49" s="2" t="b">
        <f t="shared" si="0"/>
        <v>1</v>
      </c>
    </row>
    <row r="50" spans="1:6" x14ac:dyDescent="0.25">
      <c r="A50" s="2" t="s">
        <v>37</v>
      </c>
      <c r="B50" s="2" t="s">
        <v>128</v>
      </c>
      <c r="C50" s="2" t="s">
        <v>128</v>
      </c>
      <c r="D50" s="2" t="s">
        <v>141</v>
      </c>
      <c r="E50" s="2" t="b">
        <f t="shared" si="0"/>
        <v>1</v>
      </c>
    </row>
    <row r="51" spans="1:6" hidden="1" x14ac:dyDescent="0.25">
      <c r="A51" s="2" t="s">
        <v>38</v>
      </c>
      <c r="B51" s="2" t="s">
        <v>129</v>
      </c>
      <c r="C51" s="3" t="s">
        <v>134</v>
      </c>
      <c r="D51" s="3" t="s">
        <v>143</v>
      </c>
      <c r="E51" s="2" t="b">
        <f t="shared" si="0"/>
        <v>0</v>
      </c>
      <c r="F51" s="2" t="s">
        <v>135</v>
      </c>
    </row>
  </sheetData>
  <autoFilter ref="A1:G51" xr:uid="{183314DF-B94F-4F67-857A-E183621DCFBD}">
    <filterColumn colId="1">
      <filters>
        <filter val="M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2451-FAC1-40C5-BCBA-F1F61399D256}">
  <dimension ref="A1:F391"/>
  <sheetViews>
    <sheetView workbookViewId="0">
      <selection activeCell="D18" sqref="D18"/>
    </sheetView>
  </sheetViews>
  <sheetFormatPr defaultRowHeight="15" x14ac:dyDescent="0.25"/>
  <cols>
    <col min="1" max="1" width="18.28515625" bestFit="1" customWidth="1"/>
    <col min="5" max="5" width="17.42578125" bestFit="1" customWidth="1"/>
  </cols>
  <sheetData>
    <row r="1" spans="1:6" x14ac:dyDescent="0.25">
      <c r="A1" s="4" t="s">
        <v>149</v>
      </c>
      <c r="B1" s="4" t="s">
        <v>162</v>
      </c>
      <c r="C1" s="4" t="s">
        <v>151</v>
      </c>
      <c r="D1" s="4" t="s">
        <v>152</v>
      </c>
      <c r="E1" s="7" t="s">
        <v>145</v>
      </c>
      <c r="F1" s="6" t="s">
        <v>150</v>
      </c>
    </row>
    <row r="2" spans="1:6" x14ac:dyDescent="0.25">
      <c r="A2" s="5">
        <v>44074</v>
      </c>
      <c r="B2">
        <v>21285</v>
      </c>
      <c r="C2" t="s">
        <v>6</v>
      </c>
      <c r="D2" t="s">
        <v>153</v>
      </c>
      <c r="E2">
        <f>VLOOKUP(C2, Data!$D$2:$K$63, 8, FALSE)</f>
        <v>1</v>
      </c>
      <c r="F2">
        <f>INT(B2*E2)</f>
        <v>21285</v>
      </c>
    </row>
    <row r="3" spans="1:6" x14ac:dyDescent="0.25">
      <c r="A3" s="5">
        <v>44439</v>
      </c>
      <c r="B3">
        <v>19076</v>
      </c>
      <c r="C3" t="s">
        <v>6</v>
      </c>
      <c r="D3" t="s">
        <v>154</v>
      </c>
      <c r="E3">
        <f>VLOOKUP(C3, Data!$D$2:$K$63, 8, FALSE)</f>
        <v>1</v>
      </c>
      <c r="F3">
        <f t="shared" ref="F3:F66" si="0">INT(B3*E3)</f>
        <v>19076</v>
      </c>
    </row>
    <row r="4" spans="1:6" x14ac:dyDescent="0.25">
      <c r="A4" s="5">
        <v>44804</v>
      </c>
      <c r="B4">
        <v>14335</v>
      </c>
      <c r="C4" t="s">
        <v>6</v>
      </c>
      <c r="D4" t="s">
        <v>155</v>
      </c>
      <c r="E4">
        <f>VLOOKUP(C4, Data!$D$2:$K$63, 8, FALSE)</f>
        <v>1</v>
      </c>
      <c r="F4">
        <f t="shared" si="0"/>
        <v>14335</v>
      </c>
    </row>
    <row r="5" spans="1:6" x14ac:dyDescent="0.25">
      <c r="A5" s="5">
        <v>45169</v>
      </c>
      <c r="B5">
        <v>19070</v>
      </c>
      <c r="C5" t="s">
        <v>6</v>
      </c>
      <c r="D5" t="s">
        <v>156</v>
      </c>
      <c r="E5">
        <f>VLOOKUP(C5, Data!$D$2:$K$63, 8, FALSE)</f>
        <v>1</v>
      </c>
      <c r="F5">
        <f t="shared" si="0"/>
        <v>19070</v>
      </c>
    </row>
    <row r="6" spans="1:6" x14ac:dyDescent="0.25">
      <c r="A6" s="5">
        <v>45534</v>
      </c>
      <c r="B6">
        <v>29571</v>
      </c>
      <c r="C6" t="s">
        <v>6</v>
      </c>
      <c r="D6" t="s">
        <v>157</v>
      </c>
      <c r="E6">
        <f>VLOOKUP(C6, Data!$D$2:$K$63, 8, FALSE)</f>
        <v>1</v>
      </c>
      <c r="F6">
        <f t="shared" si="0"/>
        <v>29571</v>
      </c>
    </row>
    <row r="7" spans="1:6" x14ac:dyDescent="0.25">
      <c r="A7" s="5">
        <v>45807</v>
      </c>
      <c r="B7">
        <v>21150</v>
      </c>
      <c r="C7" t="s">
        <v>6</v>
      </c>
      <c r="D7" t="s">
        <v>158</v>
      </c>
      <c r="E7">
        <f>VLOOKUP(C7, Data!$D$2:$K$63, 8, FALSE)</f>
        <v>1</v>
      </c>
      <c r="F7">
        <f t="shared" si="0"/>
        <v>21150</v>
      </c>
    </row>
    <row r="8" spans="1:6" x14ac:dyDescent="0.25">
      <c r="A8" s="5">
        <v>45838</v>
      </c>
      <c r="B8">
        <v>19370</v>
      </c>
      <c r="C8" t="s">
        <v>6</v>
      </c>
      <c r="D8" t="s">
        <v>159</v>
      </c>
      <c r="E8">
        <f>VLOOKUP(C8, Data!$D$2:$K$63, 8, FALSE)</f>
        <v>1</v>
      </c>
      <c r="F8">
        <f t="shared" si="0"/>
        <v>19370</v>
      </c>
    </row>
    <row r="9" spans="1:6" x14ac:dyDescent="0.25">
      <c r="A9" s="5">
        <v>45869</v>
      </c>
      <c r="B9">
        <v>19919</v>
      </c>
      <c r="C9" t="s">
        <v>6</v>
      </c>
      <c r="D9" t="s">
        <v>160</v>
      </c>
      <c r="E9">
        <f>VLOOKUP(C9, Data!$D$2:$K$63, 8, FALSE)</f>
        <v>1</v>
      </c>
      <c r="F9">
        <f t="shared" si="0"/>
        <v>19919</v>
      </c>
    </row>
    <row r="10" spans="1:6" x14ac:dyDescent="0.25">
      <c r="A10" s="5">
        <v>44074</v>
      </c>
      <c r="B10">
        <v>9484</v>
      </c>
      <c r="C10" t="s">
        <v>7</v>
      </c>
      <c r="D10" t="s">
        <v>153</v>
      </c>
      <c r="E10">
        <f>VLOOKUP(C10, Data!$D$2:$K$63, 8, FALSE)</f>
        <v>1</v>
      </c>
      <c r="F10">
        <f t="shared" si="0"/>
        <v>9484</v>
      </c>
    </row>
    <row r="11" spans="1:6" x14ac:dyDescent="0.25">
      <c r="A11" s="5">
        <v>44439</v>
      </c>
      <c r="B11">
        <v>15083</v>
      </c>
      <c r="C11" t="s">
        <v>7</v>
      </c>
      <c r="D11" t="s">
        <v>154</v>
      </c>
      <c r="E11">
        <f>VLOOKUP(C11, Data!$D$2:$K$63, 8, FALSE)</f>
        <v>1</v>
      </c>
      <c r="F11">
        <f t="shared" si="0"/>
        <v>15083</v>
      </c>
    </row>
    <row r="12" spans="1:6" x14ac:dyDescent="0.25">
      <c r="A12" s="5">
        <v>44804</v>
      </c>
      <c r="B12">
        <v>5546</v>
      </c>
      <c r="C12" t="s">
        <v>7</v>
      </c>
      <c r="D12" t="s">
        <v>155</v>
      </c>
      <c r="E12">
        <f>VLOOKUP(C12, Data!$D$2:$K$63, 8, FALSE)</f>
        <v>1</v>
      </c>
      <c r="F12">
        <f t="shared" si="0"/>
        <v>5546</v>
      </c>
    </row>
    <row r="13" spans="1:6" x14ac:dyDescent="0.25">
      <c r="A13" s="5">
        <v>45169</v>
      </c>
      <c r="B13">
        <v>10380</v>
      </c>
      <c r="C13" t="s">
        <v>7</v>
      </c>
      <c r="D13" t="s">
        <v>156</v>
      </c>
      <c r="E13">
        <f>VLOOKUP(C13, Data!$D$2:$K$63, 8, FALSE)</f>
        <v>1</v>
      </c>
      <c r="F13">
        <f t="shared" si="0"/>
        <v>10380</v>
      </c>
    </row>
    <row r="14" spans="1:6" x14ac:dyDescent="0.25">
      <c r="A14" s="5">
        <v>45534</v>
      </c>
      <c r="B14">
        <v>7968</v>
      </c>
      <c r="C14" t="s">
        <v>7</v>
      </c>
      <c r="D14" t="s">
        <v>157</v>
      </c>
      <c r="E14">
        <f>VLOOKUP(C14, Data!$D$2:$K$63, 8, FALSE)</f>
        <v>1</v>
      </c>
      <c r="F14">
        <f t="shared" si="0"/>
        <v>7968</v>
      </c>
    </row>
    <row r="15" spans="1:6" x14ac:dyDescent="0.25">
      <c r="A15" s="5">
        <v>45807</v>
      </c>
      <c r="B15">
        <v>11391</v>
      </c>
      <c r="C15" t="s">
        <v>7</v>
      </c>
      <c r="D15" t="s">
        <v>158</v>
      </c>
      <c r="E15">
        <f>VLOOKUP(C15, Data!$D$2:$K$63, 8, FALSE)</f>
        <v>1</v>
      </c>
      <c r="F15">
        <f t="shared" si="0"/>
        <v>11391</v>
      </c>
    </row>
    <row r="16" spans="1:6" x14ac:dyDescent="0.25">
      <c r="A16" s="5">
        <v>45838</v>
      </c>
      <c r="B16">
        <v>8988</v>
      </c>
      <c r="C16" t="s">
        <v>7</v>
      </c>
      <c r="D16" t="s">
        <v>159</v>
      </c>
      <c r="E16">
        <f>VLOOKUP(C16, Data!$D$2:$K$63, 8, FALSE)</f>
        <v>1</v>
      </c>
      <c r="F16">
        <f t="shared" si="0"/>
        <v>8988</v>
      </c>
    </row>
    <row r="17" spans="1:6" x14ac:dyDescent="0.25">
      <c r="A17" s="5">
        <v>45869</v>
      </c>
      <c r="B17">
        <v>8649</v>
      </c>
      <c r="C17" t="s">
        <v>7</v>
      </c>
      <c r="D17" t="s">
        <v>160</v>
      </c>
      <c r="E17">
        <f>VLOOKUP(C17, Data!$D$2:$K$63, 8, FALSE)</f>
        <v>1</v>
      </c>
      <c r="F17">
        <f t="shared" si="0"/>
        <v>8649</v>
      </c>
    </row>
    <row r="18" spans="1:6" x14ac:dyDescent="0.25">
      <c r="A18" s="5">
        <v>44074</v>
      </c>
      <c r="B18">
        <v>5305</v>
      </c>
      <c r="C18" t="s">
        <v>8</v>
      </c>
      <c r="D18" t="s">
        <v>153</v>
      </c>
      <c r="E18">
        <f>VLOOKUP(C18, Data!$D$2:$K$63, 8, FALSE)</f>
        <v>1</v>
      </c>
      <c r="F18">
        <f t="shared" si="0"/>
        <v>5305</v>
      </c>
    </row>
    <row r="19" spans="1:6" x14ac:dyDescent="0.25">
      <c r="A19" s="5">
        <v>44439</v>
      </c>
      <c r="B19">
        <v>17920</v>
      </c>
      <c r="C19" t="s">
        <v>8</v>
      </c>
      <c r="D19" t="s">
        <v>154</v>
      </c>
      <c r="E19">
        <f>VLOOKUP(C19, Data!$D$2:$K$63, 8, FALSE)</f>
        <v>1</v>
      </c>
      <c r="F19">
        <f t="shared" si="0"/>
        <v>17920</v>
      </c>
    </row>
    <row r="20" spans="1:6" x14ac:dyDescent="0.25">
      <c r="A20" s="5">
        <v>44804</v>
      </c>
      <c r="B20">
        <v>10764</v>
      </c>
      <c r="C20" t="s">
        <v>8</v>
      </c>
      <c r="D20" t="s">
        <v>155</v>
      </c>
      <c r="E20">
        <f>VLOOKUP(C20, Data!$D$2:$K$63, 8, FALSE)</f>
        <v>1</v>
      </c>
      <c r="F20">
        <f t="shared" si="0"/>
        <v>10764</v>
      </c>
    </row>
    <row r="21" spans="1:6" x14ac:dyDescent="0.25">
      <c r="A21" s="5">
        <v>45169</v>
      </c>
      <c r="B21">
        <v>9854</v>
      </c>
      <c r="C21" t="s">
        <v>8</v>
      </c>
      <c r="D21" t="s">
        <v>156</v>
      </c>
      <c r="E21">
        <f>VLOOKUP(C21, Data!$D$2:$K$63, 8, FALSE)</f>
        <v>1</v>
      </c>
      <c r="F21">
        <f t="shared" si="0"/>
        <v>9854</v>
      </c>
    </row>
    <row r="22" spans="1:6" x14ac:dyDescent="0.25">
      <c r="A22" s="5">
        <v>45534</v>
      </c>
      <c r="B22">
        <v>13115</v>
      </c>
      <c r="C22" t="s">
        <v>8</v>
      </c>
      <c r="D22" t="s">
        <v>157</v>
      </c>
      <c r="E22">
        <f>VLOOKUP(C22, Data!$D$2:$K$63, 8, FALSE)</f>
        <v>1</v>
      </c>
      <c r="F22">
        <f t="shared" si="0"/>
        <v>13115</v>
      </c>
    </row>
    <row r="23" spans="1:6" x14ac:dyDescent="0.25">
      <c r="A23" s="5">
        <v>45807</v>
      </c>
      <c r="B23">
        <v>9121</v>
      </c>
      <c r="C23" t="s">
        <v>8</v>
      </c>
      <c r="D23" t="s">
        <v>158</v>
      </c>
      <c r="E23">
        <f>VLOOKUP(C23, Data!$D$2:$K$63, 8, FALSE)</f>
        <v>1</v>
      </c>
      <c r="F23">
        <f t="shared" si="0"/>
        <v>9121</v>
      </c>
    </row>
    <row r="24" spans="1:6" x14ac:dyDescent="0.25">
      <c r="A24" s="5">
        <v>45838</v>
      </c>
      <c r="B24">
        <v>8485</v>
      </c>
      <c r="C24" t="s">
        <v>8</v>
      </c>
      <c r="D24" t="s">
        <v>159</v>
      </c>
      <c r="E24">
        <f>VLOOKUP(C24, Data!$D$2:$K$63, 8, FALSE)</f>
        <v>1</v>
      </c>
      <c r="F24">
        <f t="shared" si="0"/>
        <v>8485</v>
      </c>
    </row>
    <row r="25" spans="1:6" x14ac:dyDescent="0.25">
      <c r="A25" s="5">
        <v>45869</v>
      </c>
      <c r="B25">
        <v>9496</v>
      </c>
      <c r="C25" t="s">
        <v>8</v>
      </c>
      <c r="D25" t="s">
        <v>160</v>
      </c>
      <c r="E25">
        <f>VLOOKUP(C25, Data!$D$2:$K$63, 8, FALSE)</f>
        <v>1</v>
      </c>
      <c r="F25">
        <f t="shared" si="0"/>
        <v>9496</v>
      </c>
    </row>
    <row r="26" spans="1:6" x14ac:dyDescent="0.25">
      <c r="A26" s="5">
        <v>44074</v>
      </c>
      <c r="B26">
        <v>44904</v>
      </c>
      <c r="C26" t="s">
        <v>28</v>
      </c>
      <c r="D26" t="s">
        <v>153</v>
      </c>
      <c r="E26">
        <f>VLOOKUP(C26, Data!$D$2:$K$63, 8, FALSE)</f>
        <v>1</v>
      </c>
      <c r="F26">
        <f t="shared" si="0"/>
        <v>44904</v>
      </c>
    </row>
    <row r="27" spans="1:6" x14ac:dyDescent="0.25">
      <c r="A27" s="5">
        <v>44439</v>
      </c>
      <c r="B27">
        <v>60156</v>
      </c>
      <c r="C27" t="s">
        <v>28</v>
      </c>
      <c r="D27" t="s">
        <v>154</v>
      </c>
      <c r="E27">
        <f>VLOOKUP(C27, Data!$D$2:$K$63, 8, FALSE)</f>
        <v>1</v>
      </c>
      <c r="F27">
        <f t="shared" si="0"/>
        <v>60156</v>
      </c>
    </row>
    <row r="28" spans="1:6" x14ac:dyDescent="0.25">
      <c r="A28" s="5">
        <v>44804</v>
      </c>
      <c r="B28">
        <v>25664</v>
      </c>
      <c r="C28" t="s">
        <v>28</v>
      </c>
      <c r="D28" t="s">
        <v>155</v>
      </c>
      <c r="E28">
        <f>VLOOKUP(C28, Data!$D$2:$K$63, 8, FALSE)</f>
        <v>1</v>
      </c>
      <c r="F28">
        <f t="shared" si="0"/>
        <v>25664</v>
      </c>
    </row>
    <row r="29" spans="1:6" x14ac:dyDescent="0.25">
      <c r="A29" s="5">
        <v>45169</v>
      </c>
      <c r="B29">
        <v>33209</v>
      </c>
      <c r="C29" t="s">
        <v>28</v>
      </c>
      <c r="D29" t="s">
        <v>156</v>
      </c>
      <c r="E29">
        <f>VLOOKUP(C29, Data!$D$2:$K$63, 8, FALSE)</f>
        <v>1</v>
      </c>
      <c r="F29">
        <f t="shared" si="0"/>
        <v>33209</v>
      </c>
    </row>
    <row r="30" spans="1:6" x14ac:dyDescent="0.25">
      <c r="A30" s="5">
        <v>45534</v>
      </c>
      <c r="B30">
        <v>60152</v>
      </c>
      <c r="C30" t="s">
        <v>28</v>
      </c>
      <c r="D30" t="s">
        <v>157</v>
      </c>
      <c r="E30">
        <f>VLOOKUP(C30, Data!$D$2:$K$63, 8, FALSE)</f>
        <v>1</v>
      </c>
      <c r="F30">
        <f t="shared" si="0"/>
        <v>60152</v>
      </c>
    </row>
    <row r="31" spans="1:6" x14ac:dyDescent="0.25">
      <c r="A31" s="5">
        <v>45807</v>
      </c>
      <c r="B31">
        <v>43588</v>
      </c>
      <c r="C31" t="s">
        <v>28</v>
      </c>
      <c r="D31" t="s">
        <v>158</v>
      </c>
      <c r="E31">
        <f>VLOOKUP(C31, Data!$D$2:$K$63, 8, FALSE)</f>
        <v>1</v>
      </c>
      <c r="F31">
        <f t="shared" si="0"/>
        <v>43588</v>
      </c>
    </row>
    <row r="32" spans="1:6" x14ac:dyDescent="0.25">
      <c r="A32" s="5">
        <v>45838</v>
      </c>
      <c r="B32">
        <v>33907</v>
      </c>
      <c r="C32" t="s">
        <v>28</v>
      </c>
      <c r="D32" t="s">
        <v>159</v>
      </c>
      <c r="E32">
        <f>VLOOKUP(C32, Data!$D$2:$K$63, 8, FALSE)</f>
        <v>1</v>
      </c>
      <c r="F32">
        <f t="shared" si="0"/>
        <v>33907</v>
      </c>
    </row>
    <row r="33" spans="1:6" x14ac:dyDescent="0.25">
      <c r="A33" s="5">
        <v>45869</v>
      </c>
      <c r="B33">
        <v>33517</v>
      </c>
      <c r="C33" t="s">
        <v>28</v>
      </c>
      <c r="D33" t="s">
        <v>160</v>
      </c>
      <c r="E33">
        <f>VLOOKUP(C33, Data!$D$2:$K$63, 8, FALSE)</f>
        <v>1</v>
      </c>
      <c r="F33">
        <f t="shared" si="0"/>
        <v>33517</v>
      </c>
    </row>
    <row r="34" spans="1:6" x14ac:dyDescent="0.25">
      <c r="A34" s="5">
        <v>44439</v>
      </c>
      <c r="B34">
        <v>825</v>
      </c>
      <c r="C34" t="s">
        <v>29</v>
      </c>
      <c r="D34" t="s">
        <v>154</v>
      </c>
      <c r="E34">
        <f>VLOOKUP(C34, Data!$D$2:$K$63, 8, FALSE)</f>
        <v>1</v>
      </c>
      <c r="F34">
        <f t="shared" si="0"/>
        <v>825</v>
      </c>
    </row>
    <row r="35" spans="1:6" x14ac:dyDescent="0.25">
      <c r="A35" s="5">
        <v>44804</v>
      </c>
      <c r="B35">
        <v>2444</v>
      </c>
      <c r="C35" t="s">
        <v>29</v>
      </c>
      <c r="D35" t="s">
        <v>155</v>
      </c>
      <c r="E35">
        <f>VLOOKUP(C35, Data!$D$2:$K$63, 8, FALSE)</f>
        <v>1</v>
      </c>
      <c r="F35">
        <f t="shared" si="0"/>
        <v>2444</v>
      </c>
    </row>
    <row r="36" spans="1:6" x14ac:dyDescent="0.25">
      <c r="A36" s="5">
        <v>45169</v>
      </c>
      <c r="B36">
        <v>2476</v>
      </c>
      <c r="C36" t="s">
        <v>29</v>
      </c>
      <c r="D36" t="s">
        <v>156</v>
      </c>
      <c r="E36">
        <f>VLOOKUP(C36, Data!$D$2:$K$63, 8, FALSE)</f>
        <v>1</v>
      </c>
      <c r="F36">
        <f t="shared" si="0"/>
        <v>2476</v>
      </c>
    </row>
    <row r="37" spans="1:6" x14ac:dyDescent="0.25">
      <c r="A37" s="5">
        <v>45534</v>
      </c>
      <c r="B37">
        <v>1633</v>
      </c>
      <c r="C37" t="s">
        <v>29</v>
      </c>
      <c r="D37" t="s">
        <v>157</v>
      </c>
      <c r="E37">
        <f>VLOOKUP(C37, Data!$D$2:$K$63, 8, FALSE)</f>
        <v>1</v>
      </c>
      <c r="F37">
        <f t="shared" si="0"/>
        <v>1633</v>
      </c>
    </row>
    <row r="38" spans="1:6" x14ac:dyDescent="0.25">
      <c r="A38" s="5">
        <v>45807</v>
      </c>
      <c r="B38">
        <v>1932</v>
      </c>
      <c r="C38" t="s">
        <v>29</v>
      </c>
      <c r="D38" t="s">
        <v>158</v>
      </c>
      <c r="E38">
        <f>VLOOKUP(C38, Data!$D$2:$K$63, 8, FALSE)</f>
        <v>1</v>
      </c>
      <c r="F38">
        <f t="shared" si="0"/>
        <v>1932</v>
      </c>
    </row>
    <row r="39" spans="1:6" x14ac:dyDescent="0.25">
      <c r="A39" s="5">
        <v>45838</v>
      </c>
      <c r="B39">
        <v>1691</v>
      </c>
      <c r="C39" t="s">
        <v>29</v>
      </c>
      <c r="D39" t="s">
        <v>159</v>
      </c>
      <c r="E39">
        <f>VLOOKUP(C39, Data!$D$2:$K$63, 8, FALSE)</f>
        <v>1</v>
      </c>
      <c r="F39">
        <f t="shared" si="0"/>
        <v>1691</v>
      </c>
    </row>
    <row r="40" spans="1:6" x14ac:dyDescent="0.25">
      <c r="A40" s="5">
        <v>45869</v>
      </c>
      <c r="B40">
        <v>1967</v>
      </c>
      <c r="C40" t="s">
        <v>29</v>
      </c>
      <c r="D40" t="s">
        <v>160</v>
      </c>
      <c r="E40">
        <f>VLOOKUP(C40, Data!$D$2:$K$63, 8, FALSE)</f>
        <v>1</v>
      </c>
      <c r="F40">
        <f t="shared" si="0"/>
        <v>1967</v>
      </c>
    </row>
    <row r="41" spans="1:6" x14ac:dyDescent="0.25">
      <c r="A41" s="5">
        <v>44074</v>
      </c>
      <c r="B41">
        <v>3277</v>
      </c>
      <c r="C41" t="s">
        <v>30</v>
      </c>
      <c r="D41" t="s">
        <v>153</v>
      </c>
      <c r="E41">
        <f>VLOOKUP(C41, Data!$D$2:$K$63, 8, FALSE)</f>
        <v>1</v>
      </c>
      <c r="F41">
        <f t="shared" si="0"/>
        <v>3277</v>
      </c>
    </row>
    <row r="42" spans="1:6" x14ac:dyDescent="0.25">
      <c r="A42" s="5">
        <v>44439</v>
      </c>
      <c r="B42">
        <v>3796</v>
      </c>
      <c r="C42" t="s">
        <v>30</v>
      </c>
      <c r="D42" t="s">
        <v>154</v>
      </c>
      <c r="E42">
        <f>VLOOKUP(C42, Data!$D$2:$K$63, 8, FALSE)</f>
        <v>1</v>
      </c>
      <c r="F42">
        <f t="shared" si="0"/>
        <v>3796</v>
      </c>
    </row>
    <row r="43" spans="1:6" x14ac:dyDescent="0.25">
      <c r="A43" s="5">
        <v>44804</v>
      </c>
      <c r="B43">
        <v>1481</v>
      </c>
      <c r="C43" t="s">
        <v>30</v>
      </c>
      <c r="D43" t="s">
        <v>155</v>
      </c>
      <c r="E43">
        <f>VLOOKUP(C43, Data!$D$2:$K$63, 8, FALSE)</f>
        <v>1</v>
      </c>
      <c r="F43">
        <f t="shared" si="0"/>
        <v>1481</v>
      </c>
    </row>
    <row r="44" spans="1:6" x14ac:dyDescent="0.25">
      <c r="A44" s="5">
        <v>45169</v>
      </c>
      <c r="B44">
        <v>4356</v>
      </c>
      <c r="C44" t="s">
        <v>30</v>
      </c>
      <c r="D44" t="s">
        <v>156</v>
      </c>
      <c r="E44">
        <f>VLOOKUP(C44, Data!$D$2:$K$63, 8, FALSE)</f>
        <v>1</v>
      </c>
      <c r="F44">
        <f t="shared" si="0"/>
        <v>4356</v>
      </c>
    </row>
    <row r="45" spans="1:6" x14ac:dyDescent="0.25">
      <c r="A45" s="5">
        <v>45534</v>
      </c>
      <c r="B45">
        <v>845</v>
      </c>
      <c r="C45" t="s">
        <v>30</v>
      </c>
      <c r="D45" t="s">
        <v>157</v>
      </c>
      <c r="E45">
        <f>VLOOKUP(C45, Data!$D$2:$K$63, 8, FALSE)</f>
        <v>1</v>
      </c>
      <c r="F45">
        <f t="shared" si="0"/>
        <v>845</v>
      </c>
    </row>
    <row r="46" spans="1:6" x14ac:dyDescent="0.25">
      <c r="A46" s="5">
        <v>45807</v>
      </c>
      <c r="B46">
        <v>1274</v>
      </c>
      <c r="C46" t="s">
        <v>30</v>
      </c>
      <c r="D46" t="s">
        <v>158</v>
      </c>
      <c r="E46">
        <f>VLOOKUP(C46, Data!$D$2:$K$63, 8, FALSE)</f>
        <v>1</v>
      </c>
      <c r="F46">
        <f t="shared" si="0"/>
        <v>1274</v>
      </c>
    </row>
    <row r="47" spans="1:6" x14ac:dyDescent="0.25">
      <c r="A47" s="5">
        <v>45838</v>
      </c>
      <c r="B47">
        <v>1425</v>
      </c>
      <c r="C47" t="s">
        <v>30</v>
      </c>
      <c r="D47" t="s">
        <v>159</v>
      </c>
      <c r="E47">
        <f>VLOOKUP(C47, Data!$D$2:$K$63, 8, FALSE)</f>
        <v>1</v>
      </c>
      <c r="F47">
        <f t="shared" si="0"/>
        <v>1425</v>
      </c>
    </row>
    <row r="48" spans="1:6" x14ac:dyDescent="0.25">
      <c r="A48" s="5">
        <v>45869</v>
      </c>
      <c r="B48">
        <v>1938</v>
      </c>
      <c r="C48" t="s">
        <v>30</v>
      </c>
      <c r="D48" t="s">
        <v>160</v>
      </c>
      <c r="E48">
        <f>VLOOKUP(C48, Data!$D$2:$K$63, 8, FALSE)</f>
        <v>1</v>
      </c>
      <c r="F48">
        <f t="shared" si="0"/>
        <v>1938</v>
      </c>
    </row>
    <row r="49" spans="1:6" x14ac:dyDescent="0.25">
      <c r="A49" s="5">
        <v>44074</v>
      </c>
      <c r="B49">
        <v>29006</v>
      </c>
      <c r="C49" t="s">
        <v>31</v>
      </c>
      <c r="D49" t="s">
        <v>153</v>
      </c>
      <c r="E49">
        <f>VLOOKUP(C49, Data!$D$2:$K$63, 8, FALSE)</f>
        <v>1</v>
      </c>
      <c r="F49">
        <f t="shared" si="0"/>
        <v>29006</v>
      </c>
    </row>
    <row r="50" spans="1:6" x14ac:dyDescent="0.25">
      <c r="A50" s="5">
        <v>44439</v>
      </c>
      <c r="B50">
        <v>55015</v>
      </c>
      <c r="C50" t="s">
        <v>31</v>
      </c>
      <c r="D50" t="s">
        <v>154</v>
      </c>
      <c r="E50">
        <f>VLOOKUP(C50, Data!$D$2:$K$63, 8, FALSE)</f>
        <v>1</v>
      </c>
      <c r="F50">
        <f t="shared" si="0"/>
        <v>55015</v>
      </c>
    </row>
    <row r="51" spans="1:6" x14ac:dyDescent="0.25">
      <c r="A51" s="5">
        <v>44804</v>
      </c>
      <c r="B51">
        <v>26409</v>
      </c>
      <c r="C51" t="s">
        <v>31</v>
      </c>
      <c r="D51" t="s">
        <v>155</v>
      </c>
      <c r="E51">
        <f>VLOOKUP(C51, Data!$D$2:$K$63, 8, FALSE)</f>
        <v>1</v>
      </c>
      <c r="F51">
        <f t="shared" si="0"/>
        <v>26409</v>
      </c>
    </row>
    <row r="52" spans="1:6" x14ac:dyDescent="0.25">
      <c r="A52" s="5">
        <v>45169</v>
      </c>
      <c r="B52">
        <v>28580</v>
      </c>
      <c r="C52" t="s">
        <v>31</v>
      </c>
      <c r="D52" t="s">
        <v>156</v>
      </c>
      <c r="E52">
        <f>VLOOKUP(C52, Data!$D$2:$K$63, 8, FALSE)</f>
        <v>1</v>
      </c>
      <c r="F52">
        <f t="shared" si="0"/>
        <v>28580</v>
      </c>
    </row>
    <row r="53" spans="1:6" x14ac:dyDescent="0.25">
      <c r="A53" s="5">
        <v>45534</v>
      </c>
      <c r="B53">
        <v>45218</v>
      </c>
      <c r="C53" t="s">
        <v>31</v>
      </c>
      <c r="D53" t="s">
        <v>157</v>
      </c>
      <c r="E53">
        <f>VLOOKUP(C53, Data!$D$2:$K$63, 8, FALSE)</f>
        <v>1</v>
      </c>
      <c r="F53">
        <f t="shared" si="0"/>
        <v>45218</v>
      </c>
    </row>
    <row r="54" spans="1:6" x14ac:dyDescent="0.25">
      <c r="A54" s="5">
        <v>45807</v>
      </c>
      <c r="B54">
        <v>31547</v>
      </c>
      <c r="C54" t="s">
        <v>31</v>
      </c>
      <c r="D54" t="s">
        <v>158</v>
      </c>
      <c r="E54">
        <f>VLOOKUP(C54, Data!$D$2:$K$63, 8, FALSE)</f>
        <v>1</v>
      </c>
      <c r="F54">
        <f t="shared" si="0"/>
        <v>31547</v>
      </c>
    </row>
    <row r="55" spans="1:6" x14ac:dyDescent="0.25">
      <c r="A55" s="5">
        <v>45838</v>
      </c>
      <c r="B55">
        <v>27953</v>
      </c>
      <c r="C55" t="s">
        <v>31</v>
      </c>
      <c r="D55" t="s">
        <v>159</v>
      </c>
      <c r="E55">
        <f>VLOOKUP(C55, Data!$D$2:$K$63, 8, FALSE)</f>
        <v>1</v>
      </c>
      <c r="F55">
        <f t="shared" si="0"/>
        <v>27953</v>
      </c>
    </row>
    <row r="56" spans="1:6" x14ac:dyDescent="0.25">
      <c r="A56" s="5">
        <v>45869</v>
      </c>
      <c r="B56">
        <v>31837</v>
      </c>
      <c r="C56" t="s">
        <v>31</v>
      </c>
      <c r="D56" t="s">
        <v>160</v>
      </c>
      <c r="E56">
        <f>VLOOKUP(C56, Data!$D$2:$K$63, 8, FALSE)</f>
        <v>1</v>
      </c>
      <c r="F56">
        <f t="shared" si="0"/>
        <v>31837</v>
      </c>
    </row>
    <row r="57" spans="1:6" x14ac:dyDescent="0.25">
      <c r="A57" s="5">
        <v>44074</v>
      </c>
      <c r="B57">
        <v>9962</v>
      </c>
      <c r="C57" t="s">
        <v>32</v>
      </c>
      <c r="D57" t="s">
        <v>153</v>
      </c>
      <c r="E57">
        <f>VLOOKUP(C57, Data!$D$2:$K$63, 8, FALSE)</f>
        <v>1</v>
      </c>
      <c r="F57">
        <f t="shared" si="0"/>
        <v>9962</v>
      </c>
    </row>
    <row r="58" spans="1:6" x14ac:dyDescent="0.25">
      <c r="A58" s="5">
        <v>44439</v>
      </c>
      <c r="B58">
        <v>16793</v>
      </c>
      <c r="C58" t="s">
        <v>32</v>
      </c>
      <c r="D58" t="s">
        <v>154</v>
      </c>
      <c r="E58">
        <f>VLOOKUP(C58, Data!$D$2:$K$63, 8, FALSE)</f>
        <v>1</v>
      </c>
      <c r="F58">
        <f t="shared" si="0"/>
        <v>16793</v>
      </c>
    </row>
    <row r="59" spans="1:6" x14ac:dyDescent="0.25">
      <c r="A59" s="5">
        <v>44804</v>
      </c>
      <c r="B59">
        <v>12483</v>
      </c>
      <c r="C59" t="s">
        <v>32</v>
      </c>
      <c r="D59" t="s">
        <v>155</v>
      </c>
      <c r="E59">
        <f>VLOOKUP(C59, Data!$D$2:$K$63, 8, FALSE)</f>
        <v>1</v>
      </c>
      <c r="F59">
        <f t="shared" si="0"/>
        <v>12483</v>
      </c>
    </row>
    <row r="60" spans="1:6" x14ac:dyDescent="0.25">
      <c r="A60" s="5">
        <v>45169</v>
      </c>
      <c r="B60">
        <v>13634</v>
      </c>
      <c r="C60" t="s">
        <v>32</v>
      </c>
      <c r="D60" t="s">
        <v>156</v>
      </c>
      <c r="E60">
        <f>VLOOKUP(C60, Data!$D$2:$K$63, 8, FALSE)</f>
        <v>1</v>
      </c>
      <c r="F60">
        <f t="shared" si="0"/>
        <v>13634</v>
      </c>
    </row>
    <row r="61" spans="1:6" x14ac:dyDescent="0.25">
      <c r="A61" s="5">
        <v>45534</v>
      </c>
      <c r="B61">
        <v>17574</v>
      </c>
      <c r="C61" t="s">
        <v>32</v>
      </c>
      <c r="D61" t="s">
        <v>157</v>
      </c>
      <c r="E61">
        <f>VLOOKUP(C61, Data!$D$2:$K$63, 8, FALSE)</f>
        <v>1</v>
      </c>
      <c r="F61">
        <f t="shared" si="0"/>
        <v>17574</v>
      </c>
    </row>
    <row r="62" spans="1:6" x14ac:dyDescent="0.25">
      <c r="A62" s="5">
        <v>45807</v>
      </c>
      <c r="B62">
        <v>27033</v>
      </c>
      <c r="C62" t="s">
        <v>32</v>
      </c>
      <c r="D62" t="s">
        <v>158</v>
      </c>
      <c r="E62">
        <f>VLOOKUP(C62, Data!$D$2:$K$63, 8, FALSE)</f>
        <v>1</v>
      </c>
      <c r="F62">
        <f t="shared" si="0"/>
        <v>27033</v>
      </c>
    </row>
    <row r="63" spans="1:6" x14ac:dyDescent="0.25">
      <c r="A63" s="5">
        <v>45838</v>
      </c>
      <c r="B63">
        <v>19200</v>
      </c>
      <c r="C63" t="s">
        <v>32</v>
      </c>
      <c r="D63" t="s">
        <v>159</v>
      </c>
      <c r="E63">
        <f>VLOOKUP(C63, Data!$D$2:$K$63, 8, FALSE)</f>
        <v>1</v>
      </c>
      <c r="F63">
        <f t="shared" si="0"/>
        <v>19200</v>
      </c>
    </row>
    <row r="64" spans="1:6" x14ac:dyDescent="0.25">
      <c r="A64" s="5">
        <v>45869</v>
      </c>
      <c r="B64">
        <v>20520</v>
      </c>
      <c r="C64" t="s">
        <v>32</v>
      </c>
      <c r="D64" t="s">
        <v>160</v>
      </c>
      <c r="E64">
        <f>VLOOKUP(C64, Data!$D$2:$K$63, 8, FALSE)</f>
        <v>1</v>
      </c>
      <c r="F64">
        <f t="shared" si="0"/>
        <v>20520</v>
      </c>
    </row>
    <row r="65" spans="1:6" x14ac:dyDescent="0.25">
      <c r="A65" s="5">
        <v>44074</v>
      </c>
      <c r="B65">
        <v>2032</v>
      </c>
      <c r="C65" t="s">
        <v>10</v>
      </c>
      <c r="D65" t="s">
        <v>153</v>
      </c>
      <c r="E65">
        <f>VLOOKUP(C65, Data!$D$2:$K$63, 8, FALSE)</f>
        <v>8.33</v>
      </c>
      <c r="F65">
        <f t="shared" si="0"/>
        <v>16926</v>
      </c>
    </row>
    <row r="66" spans="1:6" x14ac:dyDescent="0.25">
      <c r="A66" s="5">
        <v>44439</v>
      </c>
      <c r="B66">
        <v>3257</v>
      </c>
      <c r="C66" t="s">
        <v>10</v>
      </c>
      <c r="D66" t="s">
        <v>154</v>
      </c>
      <c r="E66">
        <f>VLOOKUP(C66, Data!$D$2:$K$63, 8, FALSE)</f>
        <v>8.33</v>
      </c>
      <c r="F66">
        <f t="shared" si="0"/>
        <v>27130</v>
      </c>
    </row>
    <row r="67" spans="1:6" x14ac:dyDescent="0.25">
      <c r="A67" s="5">
        <v>44804</v>
      </c>
      <c r="B67">
        <v>1578</v>
      </c>
      <c r="C67" t="s">
        <v>10</v>
      </c>
      <c r="D67" t="s">
        <v>155</v>
      </c>
      <c r="E67">
        <f>VLOOKUP(C67, Data!$D$2:$K$63, 8, FALSE)</f>
        <v>8.33</v>
      </c>
      <c r="F67">
        <f t="shared" ref="F67:F130" si="1">INT(B67*E67)</f>
        <v>13144</v>
      </c>
    </row>
    <row r="68" spans="1:6" x14ac:dyDescent="0.25">
      <c r="A68" s="5">
        <v>45169</v>
      </c>
      <c r="B68">
        <v>1895</v>
      </c>
      <c r="C68" t="s">
        <v>10</v>
      </c>
      <c r="D68" t="s">
        <v>156</v>
      </c>
      <c r="E68">
        <f>VLOOKUP(C68, Data!$D$2:$K$63, 8, FALSE)</f>
        <v>8.33</v>
      </c>
      <c r="F68">
        <f t="shared" si="1"/>
        <v>15785</v>
      </c>
    </row>
    <row r="69" spans="1:6" x14ac:dyDescent="0.25">
      <c r="A69" s="5">
        <v>45534</v>
      </c>
      <c r="B69">
        <v>4840</v>
      </c>
      <c r="C69" t="s">
        <v>10</v>
      </c>
      <c r="D69" t="s">
        <v>157</v>
      </c>
      <c r="E69">
        <f>VLOOKUP(C69, Data!$D$2:$K$63, 8, FALSE)</f>
        <v>8.33</v>
      </c>
      <c r="F69">
        <f t="shared" si="1"/>
        <v>40317</v>
      </c>
    </row>
    <row r="70" spans="1:6" x14ac:dyDescent="0.25">
      <c r="A70" s="5">
        <v>45807</v>
      </c>
      <c r="B70">
        <v>3754</v>
      </c>
      <c r="C70" t="s">
        <v>10</v>
      </c>
      <c r="D70" t="s">
        <v>158</v>
      </c>
      <c r="E70">
        <f>VLOOKUP(C70, Data!$D$2:$K$63, 8, FALSE)</f>
        <v>8.33</v>
      </c>
      <c r="F70">
        <f t="shared" si="1"/>
        <v>31270</v>
      </c>
    </row>
    <row r="71" spans="1:6" x14ac:dyDescent="0.25">
      <c r="A71" s="5">
        <v>45838</v>
      </c>
      <c r="B71">
        <v>3594</v>
      </c>
      <c r="C71" t="s">
        <v>10</v>
      </c>
      <c r="D71" t="s">
        <v>159</v>
      </c>
      <c r="E71">
        <f>VLOOKUP(C71, Data!$D$2:$K$63, 8, FALSE)</f>
        <v>8.33</v>
      </c>
      <c r="F71">
        <f t="shared" si="1"/>
        <v>29938</v>
      </c>
    </row>
    <row r="72" spans="1:6" x14ac:dyDescent="0.25">
      <c r="A72" s="5">
        <v>45869</v>
      </c>
      <c r="B72">
        <v>3118</v>
      </c>
      <c r="C72" t="s">
        <v>10</v>
      </c>
      <c r="D72" t="s">
        <v>160</v>
      </c>
      <c r="E72">
        <f>VLOOKUP(C72, Data!$D$2:$K$63, 8, FALSE)</f>
        <v>8.33</v>
      </c>
      <c r="F72">
        <f t="shared" si="1"/>
        <v>25972</v>
      </c>
    </row>
    <row r="73" spans="1:6" x14ac:dyDescent="0.25">
      <c r="A73" s="5">
        <v>44074</v>
      </c>
      <c r="B73">
        <v>7248</v>
      </c>
      <c r="C73" t="s">
        <v>146</v>
      </c>
      <c r="D73" t="s">
        <v>153</v>
      </c>
      <c r="E73">
        <f>VLOOKUP(C73, Data!$D$2:$K$63, 8, FALSE)</f>
        <v>1</v>
      </c>
      <c r="F73">
        <f t="shared" si="1"/>
        <v>7248</v>
      </c>
    </row>
    <row r="74" spans="1:6" x14ac:dyDescent="0.25">
      <c r="A74" s="5">
        <v>44439</v>
      </c>
      <c r="B74">
        <v>19764</v>
      </c>
      <c r="C74" t="s">
        <v>146</v>
      </c>
      <c r="D74" t="s">
        <v>154</v>
      </c>
      <c r="E74">
        <f>VLOOKUP(C74, Data!$D$2:$K$63, 8, FALSE)</f>
        <v>1</v>
      </c>
      <c r="F74">
        <f t="shared" si="1"/>
        <v>19764</v>
      </c>
    </row>
    <row r="75" spans="1:6" x14ac:dyDescent="0.25">
      <c r="A75" s="5">
        <v>44804</v>
      </c>
      <c r="B75">
        <v>10383</v>
      </c>
      <c r="C75" t="s">
        <v>146</v>
      </c>
      <c r="D75" t="s">
        <v>155</v>
      </c>
      <c r="E75">
        <f>VLOOKUP(C75, Data!$D$2:$K$63, 8, FALSE)</f>
        <v>1</v>
      </c>
      <c r="F75">
        <f t="shared" si="1"/>
        <v>10383</v>
      </c>
    </row>
    <row r="76" spans="1:6" x14ac:dyDescent="0.25">
      <c r="A76" s="5">
        <v>45169</v>
      </c>
      <c r="B76">
        <v>13726</v>
      </c>
      <c r="C76" t="s">
        <v>146</v>
      </c>
      <c r="D76" t="s">
        <v>156</v>
      </c>
      <c r="E76">
        <f>VLOOKUP(C76, Data!$D$2:$K$63, 8, FALSE)</f>
        <v>1</v>
      </c>
      <c r="F76">
        <f t="shared" si="1"/>
        <v>13726</v>
      </c>
    </row>
    <row r="77" spans="1:6" x14ac:dyDescent="0.25">
      <c r="A77" s="5">
        <v>45534</v>
      </c>
      <c r="B77">
        <v>16998</v>
      </c>
      <c r="C77" t="s">
        <v>146</v>
      </c>
      <c r="D77" t="s">
        <v>157</v>
      </c>
      <c r="E77">
        <f>VLOOKUP(C77, Data!$D$2:$K$63, 8, FALSE)</f>
        <v>1</v>
      </c>
      <c r="F77">
        <f t="shared" si="1"/>
        <v>16998</v>
      </c>
    </row>
    <row r="78" spans="1:6" x14ac:dyDescent="0.25">
      <c r="A78" s="5">
        <v>45807</v>
      </c>
      <c r="B78">
        <v>11540</v>
      </c>
      <c r="C78" t="s">
        <v>146</v>
      </c>
      <c r="D78" t="s">
        <v>158</v>
      </c>
      <c r="E78">
        <f>VLOOKUP(C78, Data!$D$2:$K$63, 8, FALSE)</f>
        <v>1</v>
      </c>
      <c r="F78">
        <f t="shared" si="1"/>
        <v>11540</v>
      </c>
    </row>
    <row r="79" spans="1:6" x14ac:dyDescent="0.25">
      <c r="A79" s="5">
        <v>45838</v>
      </c>
      <c r="B79">
        <v>15274</v>
      </c>
      <c r="C79" t="s">
        <v>146</v>
      </c>
      <c r="D79" t="s">
        <v>159</v>
      </c>
      <c r="E79">
        <f>VLOOKUP(C79, Data!$D$2:$K$63, 8, FALSE)</f>
        <v>1</v>
      </c>
      <c r="F79">
        <f t="shared" si="1"/>
        <v>15274</v>
      </c>
    </row>
    <row r="80" spans="1:6" x14ac:dyDescent="0.25">
      <c r="A80" s="5">
        <v>45869</v>
      </c>
      <c r="B80">
        <v>11772</v>
      </c>
      <c r="C80" t="s">
        <v>146</v>
      </c>
      <c r="D80" t="s">
        <v>160</v>
      </c>
      <c r="E80">
        <f>VLOOKUP(C80, Data!$D$2:$K$63, 8, FALSE)</f>
        <v>1</v>
      </c>
      <c r="F80">
        <f t="shared" si="1"/>
        <v>11772</v>
      </c>
    </row>
    <row r="81" spans="1:6" x14ac:dyDescent="0.25">
      <c r="A81" s="5">
        <v>44074</v>
      </c>
      <c r="B81">
        <v>314</v>
      </c>
      <c r="C81" t="s">
        <v>12</v>
      </c>
      <c r="D81" t="s">
        <v>153</v>
      </c>
      <c r="E81">
        <f>VLOOKUP(C81, Data!$D$2:$K$63, 8, FALSE)</f>
        <v>8.33</v>
      </c>
      <c r="F81">
        <f t="shared" si="1"/>
        <v>2615</v>
      </c>
    </row>
    <row r="82" spans="1:6" x14ac:dyDescent="0.25">
      <c r="A82" s="5">
        <v>44439</v>
      </c>
      <c r="B82">
        <v>520</v>
      </c>
      <c r="C82" t="s">
        <v>12</v>
      </c>
      <c r="D82" t="s">
        <v>154</v>
      </c>
      <c r="E82">
        <f>VLOOKUP(C82, Data!$D$2:$K$63, 8, FALSE)</f>
        <v>8.33</v>
      </c>
      <c r="F82">
        <f t="shared" si="1"/>
        <v>4331</v>
      </c>
    </row>
    <row r="83" spans="1:6" x14ac:dyDescent="0.25">
      <c r="A83" s="5">
        <v>44804</v>
      </c>
      <c r="B83">
        <v>273</v>
      </c>
      <c r="C83" t="s">
        <v>12</v>
      </c>
      <c r="D83" t="s">
        <v>155</v>
      </c>
      <c r="E83">
        <f>VLOOKUP(C83, Data!$D$2:$K$63, 8, FALSE)</f>
        <v>8.33</v>
      </c>
      <c r="F83">
        <f t="shared" si="1"/>
        <v>2274</v>
      </c>
    </row>
    <row r="84" spans="1:6" x14ac:dyDescent="0.25">
      <c r="A84" s="5">
        <v>45169</v>
      </c>
      <c r="B84">
        <v>351</v>
      </c>
      <c r="C84" t="s">
        <v>12</v>
      </c>
      <c r="D84" t="s">
        <v>156</v>
      </c>
      <c r="E84">
        <f>VLOOKUP(C84, Data!$D$2:$K$63, 8, FALSE)</f>
        <v>8.33</v>
      </c>
      <c r="F84">
        <f t="shared" si="1"/>
        <v>2923</v>
      </c>
    </row>
    <row r="85" spans="1:6" x14ac:dyDescent="0.25">
      <c r="A85" s="5">
        <v>45534</v>
      </c>
      <c r="B85">
        <v>513</v>
      </c>
      <c r="C85" t="s">
        <v>12</v>
      </c>
      <c r="D85" t="s">
        <v>157</v>
      </c>
      <c r="E85">
        <f>VLOOKUP(C85, Data!$D$2:$K$63, 8, FALSE)</f>
        <v>8.33</v>
      </c>
      <c r="F85">
        <f t="shared" si="1"/>
        <v>4273</v>
      </c>
    </row>
    <row r="86" spans="1:6" x14ac:dyDescent="0.25">
      <c r="A86" s="5">
        <v>45807</v>
      </c>
      <c r="B86">
        <v>501</v>
      </c>
      <c r="C86" t="s">
        <v>12</v>
      </c>
      <c r="D86" t="s">
        <v>158</v>
      </c>
      <c r="E86">
        <f>VLOOKUP(C86, Data!$D$2:$K$63, 8, FALSE)</f>
        <v>8.33</v>
      </c>
      <c r="F86">
        <f t="shared" si="1"/>
        <v>4173</v>
      </c>
    </row>
    <row r="87" spans="1:6" x14ac:dyDescent="0.25">
      <c r="A87" s="5">
        <v>45838</v>
      </c>
      <c r="B87">
        <v>297</v>
      </c>
      <c r="C87" t="s">
        <v>12</v>
      </c>
      <c r="D87" t="s">
        <v>159</v>
      </c>
      <c r="E87">
        <f>VLOOKUP(C87, Data!$D$2:$K$63, 8, FALSE)</f>
        <v>8.33</v>
      </c>
      <c r="F87">
        <f t="shared" si="1"/>
        <v>2474</v>
      </c>
    </row>
    <row r="88" spans="1:6" x14ac:dyDescent="0.25">
      <c r="A88" s="5">
        <v>45869</v>
      </c>
      <c r="B88">
        <v>275</v>
      </c>
      <c r="C88" t="s">
        <v>12</v>
      </c>
      <c r="D88" t="s">
        <v>160</v>
      </c>
      <c r="E88">
        <f>VLOOKUP(C88, Data!$D$2:$K$63, 8, FALSE)</f>
        <v>8.33</v>
      </c>
      <c r="F88">
        <f t="shared" si="1"/>
        <v>2290</v>
      </c>
    </row>
    <row r="89" spans="1:6" x14ac:dyDescent="0.25">
      <c r="A89" s="5">
        <v>44074</v>
      </c>
      <c r="B89">
        <v>963</v>
      </c>
      <c r="C89" t="s">
        <v>13</v>
      </c>
      <c r="D89" t="s">
        <v>153</v>
      </c>
      <c r="E89">
        <f>VLOOKUP(C89, Data!$D$2:$K$63, 8, FALSE)</f>
        <v>8.33</v>
      </c>
      <c r="F89">
        <f t="shared" si="1"/>
        <v>8021</v>
      </c>
    </row>
    <row r="90" spans="1:6" x14ac:dyDescent="0.25">
      <c r="A90" s="5">
        <v>44439</v>
      </c>
      <c r="B90">
        <v>952</v>
      </c>
      <c r="C90" t="s">
        <v>13</v>
      </c>
      <c r="D90" t="s">
        <v>154</v>
      </c>
      <c r="E90">
        <f>VLOOKUP(C90, Data!$D$2:$K$63, 8, FALSE)</f>
        <v>8.33</v>
      </c>
      <c r="F90">
        <f t="shared" si="1"/>
        <v>7930</v>
      </c>
    </row>
    <row r="91" spans="1:6" x14ac:dyDescent="0.25">
      <c r="A91" s="5">
        <v>44804</v>
      </c>
      <c r="B91">
        <v>740</v>
      </c>
      <c r="C91" t="s">
        <v>13</v>
      </c>
      <c r="D91" t="s">
        <v>155</v>
      </c>
      <c r="E91">
        <f>VLOOKUP(C91, Data!$D$2:$K$63, 8, FALSE)</f>
        <v>8.33</v>
      </c>
      <c r="F91">
        <f t="shared" si="1"/>
        <v>6164</v>
      </c>
    </row>
    <row r="92" spans="1:6" x14ac:dyDescent="0.25">
      <c r="A92" s="5">
        <v>45169</v>
      </c>
      <c r="B92">
        <v>1784</v>
      </c>
      <c r="C92" t="s">
        <v>13</v>
      </c>
      <c r="D92" t="s">
        <v>156</v>
      </c>
      <c r="E92">
        <f>VLOOKUP(C92, Data!$D$2:$K$63, 8, FALSE)</f>
        <v>8.33</v>
      </c>
      <c r="F92">
        <f t="shared" si="1"/>
        <v>14860</v>
      </c>
    </row>
    <row r="93" spans="1:6" x14ac:dyDescent="0.25">
      <c r="A93" s="5">
        <v>45534</v>
      </c>
      <c r="B93">
        <v>2543</v>
      </c>
      <c r="C93" t="s">
        <v>13</v>
      </c>
      <c r="D93" t="s">
        <v>157</v>
      </c>
      <c r="E93">
        <f>VLOOKUP(C93, Data!$D$2:$K$63, 8, FALSE)</f>
        <v>8.33</v>
      </c>
      <c r="F93">
        <f t="shared" si="1"/>
        <v>21183</v>
      </c>
    </row>
    <row r="94" spans="1:6" x14ac:dyDescent="0.25">
      <c r="A94" s="5">
        <v>45807</v>
      </c>
      <c r="B94">
        <v>2124</v>
      </c>
      <c r="C94" t="s">
        <v>13</v>
      </c>
      <c r="D94" t="s">
        <v>158</v>
      </c>
      <c r="E94">
        <f>VLOOKUP(C94, Data!$D$2:$K$63, 8, FALSE)</f>
        <v>8.33</v>
      </c>
      <c r="F94">
        <f t="shared" si="1"/>
        <v>17692</v>
      </c>
    </row>
    <row r="95" spans="1:6" x14ac:dyDescent="0.25">
      <c r="A95" s="5">
        <v>45838</v>
      </c>
      <c r="B95">
        <v>1069</v>
      </c>
      <c r="C95" t="s">
        <v>13</v>
      </c>
      <c r="D95" t="s">
        <v>159</v>
      </c>
      <c r="E95">
        <f>VLOOKUP(C95, Data!$D$2:$K$63, 8, FALSE)</f>
        <v>8.33</v>
      </c>
      <c r="F95">
        <f t="shared" si="1"/>
        <v>8904</v>
      </c>
    </row>
    <row r="96" spans="1:6" x14ac:dyDescent="0.25">
      <c r="A96" s="5">
        <v>45869</v>
      </c>
      <c r="B96">
        <v>1238</v>
      </c>
      <c r="C96" t="s">
        <v>13</v>
      </c>
      <c r="D96" t="s">
        <v>160</v>
      </c>
      <c r="E96">
        <f>VLOOKUP(C96, Data!$D$2:$K$63, 8, FALSE)</f>
        <v>8.33</v>
      </c>
      <c r="F96">
        <f t="shared" si="1"/>
        <v>10312</v>
      </c>
    </row>
    <row r="97" spans="1:6" x14ac:dyDescent="0.25">
      <c r="A97" s="5">
        <v>44074</v>
      </c>
      <c r="B97">
        <v>211</v>
      </c>
      <c r="C97" t="s">
        <v>14</v>
      </c>
      <c r="D97" t="s">
        <v>153</v>
      </c>
      <c r="E97">
        <f>VLOOKUP(C97, Data!$D$2:$K$63, 8, FALSE)</f>
        <v>8.9</v>
      </c>
      <c r="F97">
        <f t="shared" si="1"/>
        <v>1877</v>
      </c>
    </row>
    <row r="98" spans="1:6" x14ac:dyDescent="0.25">
      <c r="A98" s="5">
        <v>44439</v>
      </c>
      <c r="B98">
        <v>519</v>
      </c>
      <c r="C98" t="s">
        <v>14</v>
      </c>
      <c r="D98" t="s">
        <v>154</v>
      </c>
      <c r="E98">
        <f>VLOOKUP(C98, Data!$D$2:$K$63, 8, FALSE)</f>
        <v>8.9</v>
      </c>
      <c r="F98">
        <f t="shared" si="1"/>
        <v>4619</v>
      </c>
    </row>
    <row r="99" spans="1:6" x14ac:dyDescent="0.25">
      <c r="A99" s="5">
        <v>44804</v>
      </c>
      <c r="B99">
        <v>426</v>
      </c>
      <c r="C99" t="s">
        <v>14</v>
      </c>
      <c r="D99" t="s">
        <v>155</v>
      </c>
      <c r="E99">
        <f>VLOOKUP(C99, Data!$D$2:$K$63, 8, FALSE)</f>
        <v>8.9</v>
      </c>
      <c r="F99">
        <f t="shared" si="1"/>
        <v>3791</v>
      </c>
    </row>
    <row r="100" spans="1:6" x14ac:dyDescent="0.25">
      <c r="A100" s="5">
        <v>45169</v>
      </c>
      <c r="B100">
        <v>520</v>
      </c>
      <c r="C100" t="s">
        <v>14</v>
      </c>
      <c r="D100" t="s">
        <v>156</v>
      </c>
      <c r="E100">
        <f>VLOOKUP(C100, Data!$D$2:$K$63, 8, FALSE)</f>
        <v>8.9</v>
      </c>
      <c r="F100">
        <f t="shared" si="1"/>
        <v>4628</v>
      </c>
    </row>
    <row r="101" spans="1:6" x14ac:dyDescent="0.25">
      <c r="A101" s="5">
        <v>45534</v>
      </c>
      <c r="B101">
        <v>512</v>
      </c>
      <c r="C101" t="s">
        <v>14</v>
      </c>
      <c r="D101" t="s">
        <v>157</v>
      </c>
      <c r="E101">
        <f>VLOOKUP(C101, Data!$D$2:$K$63, 8, FALSE)</f>
        <v>8.9</v>
      </c>
      <c r="F101">
        <f t="shared" si="1"/>
        <v>4556</v>
      </c>
    </row>
    <row r="102" spans="1:6" x14ac:dyDescent="0.25">
      <c r="A102" s="5">
        <v>45807</v>
      </c>
      <c r="B102">
        <v>753</v>
      </c>
      <c r="C102" t="s">
        <v>14</v>
      </c>
      <c r="D102" t="s">
        <v>158</v>
      </c>
      <c r="E102">
        <f>VLOOKUP(C102, Data!$D$2:$K$63, 8, FALSE)</f>
        <v>8.9</v>
      </c>
      <c r="F102">
        <f t="shared" si="1"/>
        <v>6701</v>
      </c>
    </row>
    <row r="103" spans="1:6" x14ac:dyDescent="0.25">
      <c r="A103" s="5">
        <v>45838</v>
      </c>
      <c r="B103">
        <v>482</v>
      </c>
      <c r="C103" t="s">
        <v>14</v>
      </c>
      <c r="D103" t="s">
        <v>159</v>
      </c>
      <c r="E103">
        <f>VLOOKUP(C103, Data!$D$2:$K$63, 8, FALSE)</f>
        <v>8.9</v>
      </c>
      <c r="F103">
        <f t="shared" si="1"/>
        <v>4289</v>
      </c>
    </row>
    <row r="104" spans="1:6" x14ac:dyDescent="0.25">
      <c r="A104" s="5">
        <v>45869</v>
      </c>
      <c r="B104">
        <v>534</v>
      </c>
      <c r="C104" t="s">
        <v>14</v>
      </c>
      <c r="D104" t="s">
        <v>160</v>
      </c>
      <c r="E104">
        <f>VLOOKUP(C104, Data!$D$2:$K$63, 8, FALSE)</f>
        <v>8.9</v>
      </c>
      <c r="F104">
        <f t="shared" si="1"/>
        <v>4752</v>
      </c>
    </row>
    <row r="105" spans="1:6" x14ac:dyDescent="0.25">
      <c r="A105" s="5">
        <v>44071</v>
      </c>
      <c r="B105">
        <v>0</v>
      </c>
      <c r="C105" t="s">
        <v>16</v>
      </c>
      <c r="D105" t="s">
        <v>153</v>
      </c>
      <c r="E105">
        <f>VLOOKUP(C105, Data!$D$2:$K$63, 8, FALSE)</f>
        <v>1</v>
      </c>
      <c r="F105">
        <f t="shared" si="1"/>
        <v>0</v>
      </c>
    </row>
    <row r="106" spans="1:6" x14ac:dyDescent="0.25">
      <c r="A106" s="5">
        <v>44439</v>
      </c>
      <c r="B106">
        <v>0</v>
      </c>
      <c r="C106" t="s">
        <v>16</v>
      </c>
      <c r="D106" t="s">
        <v>154</v>
      </c>
      <c r="E106">
        <f>VLOOKUP(C106, Data!$D$2:$K$63, 8, FALSE)</f>
        <v>1</v>
      </c>
      <c r="F106">
        <f t="shared" si="1"/>
        <v>0</v>
      </c>
    </row>
    <row r="107" spans="1:6" x14ac:dyDescent="0.25">
      <c r="A107" s="5">
        <v>44803</v>
      </c>
      <c r="B107">
        <v>0</v>
      </c>
      <c r="C107" t="s">
        <v>16</v>
      </c>
      <c r="D107" t="s">
        <v>155</v>
      </c>
      <c r="E107">
        <f>VLOOKUP(C107, Data!$D$2:$K$63, 8, FALSE)</f>
        <v>1</v>
      </c>
      <c r="F107">
        <f t="shared" si="1"/>
        <v>0</v>
      </c>
    </row>
    <row r="108" spans="1:6" x14ac:dyDescent="0.25">
      <c r="A108" s="5">
        <v>45168</v>
      </c>
      <c r="B108">
        <v>0</v>
      </c>
      <c r="C108" t="s">
        <v>16</v>
      </c>
      <c r="D108" t="s">
        <v>156</v>
      </c>
      <c r="E108">
        <f>VLOOKUP(C108, Data!$D$2:$K$63, 8, FALSE)</f>
        <v>1</v>
      </c>
      <c r="F108">
        <f t="shared" si="1"/>
        <v>0</v>
      </c>
    </row>
    <row r="109" spans="1:6" x14ac:dyDescent="0.25">
      <c r="A109" s="5">
        <v>45533</v>
      </c>
      <c r="B109">
        <v>0</v>
      </c>
      <c r="C109" t="s">
        <v>16</v>
      </c>
      <c r="D109" t="s">
        <v>157</v>
      </c>
      <c r="E109">
        <f>VLOOKUP(C109, Data!$D$2:$K$63, 8, FALSE)</f>
        <v>1</v>
      </c>
      <c r="F109">
        <f t="shared" si="1"/>
        <v>0</v>
      </c>
    </row>
    <row r="110" spans="1:6" x14ac:dyDescent="0.25">
      <c r="A110" s="5">
        <v>45806</v>
      </c>
      <c r="B110">
        <v>0</v>
      </c>
      <c r="C110" t="s">
        <v>16</v>
      </c>
      <c r="D110" t="s">
        <v>158</v>
      </c>
      <c r="E110">
        <f>VLOOKUP(C110, Data!$D$2:$K$63, 8, FALSE)</f>
        <v>1</v>
      </c>
      <c r="F110">
        <f t="shared" si="1"/>
        <v>0</v>
      </c>
    </row>
    <row r="111" spans="1:6" x14ac:dyDescent="0.25">
      <c r="A111" s="5">
        <v>45835</v>
      </c>
      <c r="B111">
        <v>0</v>
      </c>
      <c r="C111" t="s">
        <v>16</v>
      </c>
      <c r="D111" t="s">
        <v>159</v>
      </c>
      <c r="E111">
        <f>VLOOKUP(C111, Data!$D$2:$K$63, 8, FALSE)</f>
        <v>1</v>
      </c>
      <c r="F111">
        <f t="shared" si="1"/>
        <v>0</v>
      </c>
    </row>
    <row r="112" spans="1:6" x14ac:dyDescent="0.25">
      <c r="A112" s="5">
        <v>45868</v>
      </c>
      <c r="B112">
        <v>0</v>
      </c>
      <c r="C112" t="s">
        <v>16</v>
      </c>
      <c r="D112" t="s">
        <v>160</v>
      </c>
      <c r="E112">
        <f>VLOOKUP(C112, Data!$D$2:$K$63, 8, FALSE)</f>
        <v>1</v>
      </c>
      <c r="F112">
        <f t="shared" si="1"/>
        <v>0</v>
      </c>
    </row>
    <row r="113" spans="1:6" x14ac:dyDescent="0.25">
      <c r="A113" s="5">
        <v>44074</v>
      </c>
      <c r="B113">
        <v>546</v>
      </c>
      <c r="C113" t="s">
        <v>17</v>
      </c>
      <c r="D113" t="s">
        <v>153</v>
      </c>
      <c r="E113">
        <f>VLOOKUP(C113, Data!$D$2:$K$63, 8, FALSE)</f>
        <v>1</v>
      </c>
      <c r="F113">
        <f t="shared" si="1"/>
        <v>546</v>
      </c>
    </row>
    <row r="114" spans="1:6" x14ac:dyDescent="0.25">
      <c r="A114" s="5">
        <v>44439</v>
      </c>
      <c r="B114">
        <v>3572</v>
      </c>
      <c r="C114" t="s">
        <v>17</v>
      </c>
      <c r="D114" t="s">
        <v>154</v>
      </c>
      <c r="E114">
        <f>VLOOKUP(C114, Data!$D$2:$K$63, 8, FALSE)</f>
        <v>1</v>
      </c>
      <c r="F114">
        <f t="shared" si="1"/>
        <v>3572</v>
      </c>
    </row>
    <row r="115" spans="1:6" x14ac:dyDescent="0.25">
      <c r="A115" s="5">
        <v>44804</v>
      </c>
      <c r="B115">
        <v>697</v>
      </c>
      <c r="C115" t="s">
        <v>17</v>
      </c>
      <c r="D115" t="s">
        <v>155</v>
      </c>
      <c r="E115">
        <f>VLOOKUP(C115, Data!$D$2:$K$63, 8, FALSE)</f>
        <v>1</v>
      </c>
      <c r="F115">
        <f t="shared" si="1"/>
        <v>697</v>
      </c>
    </row>
    <row r="116" spans="1:6" x14ac:dyDescent="0.25">
      <c r="A116" s="5">
        <v>45169</v>
      </c>
      <c r="B116">
        <v>5639</v>
      </c>
      <c r="C116" t="s">
        <v>17</v>
      </c>
      <c r="D116" t="s">
        <v>156</v>
      </c>
      <c r="E116">
        <f>VLOOKUP(C116, Data!$D$2:$K$63, 8, FALSE)</f>
        <v>1</v>
      </c>
      <c r="F116">
        <f t="shared" si="1"/>
        <v>5639</v>
      </c>
    </row>
    <row r="117" spans="1:6" x14ac:dyDescent="0.25">
      <c r="A117" s="5">
        <v>45534</v>
      </c>
      <c r="B117">
        <v>4763</v>
      </c>
      <c r="C117" t="s">
        <v>17</v>
      </c>
      <c r="D117" t="s">
        <v>157</v>
      </c>
      <c r="E117">
        <f>VLOOKUP(C117, Data!$D$2:$K$63, 8, FALSE)</f>
        <v>1</v>
      </c>
      <c r="F117">
        <f t="shared" si="1"/>
        <v>4763</v>
      </c>
    </row>
    <row r="118" spans="1:6" x14ac:dyDescent="0.25">
      <c r="A118" s="5">
        <v>45807</v>
      </c>
      <c r="B118">
        <v>8406</v>
      </c>
      <c r="C118" t="s">
        <v>17</v>
      </c>
      <c r="D118" t="s">
        <v>158</v>
      </c>
      <c r="E118">
        <f>VLOOKUP(C118, Data!$D$2:$K$63, 8, FALSE)</f>
        <v>1</v>
      </c>
      <c r="F118">
        <f t="shared" si="1"/>
        <v>8406</v>
      </c>
    </row>
    <row r="119" spans="1:6" x14ac:dyDescent="0.25">
      <c r="A119" s="5">
        <v>45838</v>
      </c>
      <c r="B119">
        <v>5823</v>
      </c>
      <c r="C119" t="s">
        <v>17</v>
      </c>
      <c r="D119" t="s">
        <v>159</v>
      </c>
      <c r="E119">
        <f>VLOOKUP(C119, Data!$D$2:$K$63, 8, FALSE)</f>
        <v>1</v>
      </c>
      <c r="F119">
        <f t="shared" si="1"/>
        <v>5823</v>
      </c>
    </row>
    <row r="120" spans="1:6" x14ac:dyDescent="0.25">
      <c r="A120" s="5">
        <v>45869</v>
      </c>
      <c r="B120">
        <v>3223</v>
      </c>
      <c r="C120" t="s">
        <v>17</v>
      </c>
      <c r="D120" t="s">
        <v>160</v>
      </c>
      <c r="E120">
        <f>VLOOKUP(C120, Data!$D$2:$K$63, 8, FALSE)</f>
        <v>1</v>
      </c>
      <c r="F120">
        <f t="shared" si="1"/>
        <v>3223</v>
      </c>
    </row>
    <row r="121" spans="1:6" x14ac:dyDescent="0.25">
      <c r="A121" s="5">
        <v>44074</v>
      </c>
      <c r="B121">
        <v>3869</v>
      </c>
      <c r="C121" t="s">
        <v>18</v>
      </c>
      <c r="D121" t="s">
        <v>153</v>
      </c>
      <c r="E121">
        <f>VLOOKUP(C121, Data!$D$2:$K$63, 8, FALSE)</f>
        <v>1</v>
      </c>
      <c r="F121">
        <f t="shared" si="1"/>
        <v>3869</v>
      </c>
    </row>
    <row r="122" spans="1:6" x14ac:dyDescent="0.25">
      <c r="A122" s="5">
        <v>44439</v>
      </c>
      <c r="B122">
        <v>2037</v>
      </c>
      <c r="C122" t="s">
        <v>18</v>
      </c>
      <c r="D122" t="s">
        <v>154</v>
      </c>
      <c r="E122">
        <f>VLOOKUP(C122, Data!$D$2:$K$63, 8, FALSE)</f>
        <v>1</v>
      </c>
      <c r="F122">
        <f t="shared" si="1"/>
        <v>2037</v>
      </c>
    </row>
    <row r="123" spans="1:6" x14ac:dyDescent="0.25">
      <c r="A123" s="5">
        <v>44804</v>
      </c>
      <c r="B123">
        <v>2707</v>
      </c>
      <c r="C123" t="s">
        <v>18</v>
      </c>
      <c r="D123" t="s">
        <v>155</v>
      </c>
      <c r="E123">
        <f>VLOOKUP(C123, Data!$D$2:$K$63, 8, FALSE)</f>
        <v>1</v>
      </c>
      <c r="F123">
        <f t="shared" si="1"/>
        <v>2707</v>
      </c>
    </row>
    <row r="124" spans="1:6" x14ac:dyDescent="0.25">
      <c r="A124" s="5">
        <v>45169</v>
      </c>
      <c r="B124">
        <v>4270</v>
      </c>
      <c r="C124" t="s">
        <v>18</v>
      </c>
      <c r="D124" t="s">
        <v>156</v>
      </c>
      <c r="E124">
        <f>VLOOKUP(C124, Data!$D$2:$K$63, 8, FALSE)</f>
        <v>1</v>
      </c>
      <c r="F124">
        <f t="shared" si="1"/>
        <v>4270</v>
      </c>
    </row>
    <row r="125" spans="1:6" x14ac:dyDescent="0.25">
      <c r="A125" s="5">
        <v>45534</v>
      </c>
      <c r="B125">
        <v>3299</v>
      </c>
      <c r="C125" t="s">
        <v>18</v>
      </c>
      <c r="D125" t="s">
        <v>157</v>
      </c>
      <c r="E125">
        <f>VLOOKUP(C125, Data!$D$2:$K$63, 8, FALSE)</f>
        <v>1</v>
      </c>
      <c r="F125">
        <f t="shared" si="1"/>
        <v>3299</v>
      </c>
    </row>
    <row r="126" spans="1:6" x14ac:dyDescent="0.25">
      <c r="A126" s="5">
        <v>45807</v>
      </c>
      <c r="B126">
        <v>4443</v>
      </c>
      <c r="C126" t="s">
        <v>18</v>
      </c>
      <c r="D126" t="s">
        <v>158</v>
      </c>
      <c r="E126">
        <f>VLOOKUP(C126, Data!$D$2:$K$63, 8, FALSE)</f>
        <v>1</v>
      </c>
      <c r="F126">
        <f t="shared" si="1"/>
        <v>4443</v>
      </c>
    </row>
    <row r="127" spans="1:6" x14ac:dyDescent="0.25">
      <c r="A127" s="5">
        <v>45838</v>
      </c>
      <c r="B127">
        <v>3778</v>
      </c>
      <c r="C127" t="s">
        <v>18</v>
      </c>
      <c r="D127" t="s">
        <v>159</v>
      </c>
      <c r="E127">
        <f>VLOOKUP(C127, Data!$D$2:$K$63, 8, FALSE)</f>
        <v>1</v>
      </c>
      <c r="F127">
        <f t="shared" si="1"/>
        <v>3778</v>
      </c>
    </row>
    <row r="128" spans="1:6" x14ac:dyDescent="0.25">
      <c r="A128" s="5">
        <v>45869</v>
      </c>
      <c r="B128">
        <v>3613</v>
      </c>
      <c r="C128" t="s">
        <v>18</v>
      </c>
      <c r="D128" t="s">
        <v>160</v>
      </c>
      <c r="E128">
        <f>VLOOKUP(C128, Data!$D$2:$K$63, 8, FALSE)</f>
        <v>1</v>
      </c>
      <c r="F128">
        <f t="shared" si="1"/>
        <v>3613</v>
      </c>
    </row>
    <row r="129" spans="1:6" x14ac:dyDescent="0.25">
      <c r="A129" s="5">
        <v>44074</v>
      </c>
      <c r="B129">
        <v>1805</v>
      </c>
      <c r="C129" t="s">
        <v>20</v>
      </c>
      <c r="D129" t="s">
        <v>153</v>
      </c>
      <c r="E129">
        <f>VLOOKUP(C129, Data!$D$2:$K$63, 8, FALSE)</f>
        <v>8.9</v>
      </c>
      <c r="F129">
        <f t="shared" si="1"/>
        <v>16064</v>
      </c>
    </row>
    <row r="130" spans="1:6" x14ac:dyDescent="0.25">
      <c r="A130" s="5">
        <v>44439</v>
      </c>
      <c r="B130">
        <v>2198</v>
      </c>
      <c r="C130" t="s">
        <v>20</v>
      </c>
      <c r="D130" t="s">
        <v>154</v>
      </c>
      <c r="E130">
        <f>VLOOKUP(C130, Data!$D$2:$K$63, 8, FALSE)</f>
        <v>8.9</v>
      </c>
      <c r="F130">
        <f t="shared" si="1"/>
        <v>19562</v>
      </c>
    </row>
    <row r="131" spans="1:6" x14ac:dyDescent="0.25">
      <c r="A131" s="5">
        <v>44804</v>
      </c>
      <c r="B131">
        <v>1702</v>
      </c>
      <c r="C131" t="s">
        <v>20</v>
      </c>
      <c r="D131" t="s">
        <v>155</v>
      </c>
      <c r="E131">
        <f>VLOOKUP(C131, Data!$D$2:$K$63, 8, FALSE)</f>
        <v>8.9</v>
      </c>
      <c r="F131">
        <f t="shared" ref="F131:F194" si="2">INT(B131*E131)</f>
        <v>15147</v>
      </c>
    </row>
    <row r="132" spans="1:6" x14ac:dyDescent="0.25">
      <c r="A132" s="5">
        <v>45169</v>
      </c>
      <c r="B132">
        <v>2040</v>
      </c>
      <c r="C132" t="s">
        <v>20</v>
      </c>
      <c r="D132" t="s">
        <v>156</v>
      </c>
      <c r="E132">
        <f>VLOOKUP(C132, Data!$D$2:$K$63, 8, FALSE)</f>
        <v>8.9</v>
      </c>
      <c r="F132">
        <f t="shared" si="2"/>
        <v>18156</v>
      </c>
    </row>
    <row r="133" spans="1:6" x14ac:dyDescent="0.25">
      <c r="A133" s="5">
        <v>45534</v>
      </c>
      <c r="B133">
        <v>2667</v>
      </c>
      <c r="C133" t="s">
        <v>20</v>
      </c>
      <c r="D133" t="s">
        <v>157</v>
      </c>
      <c r="E133">
        <f>VLOOKUP(C133, Data!$D$2:$K$63, 8, FALSE)</f>
        <v>8.9</v>
      </c>
      <c r="F133">
        <f t="shared" si="2"/>
        <v>23736</v>
      </c>
    </row>
    <row r="134" spans="1:6" x14ac:dyDescent="0.25">
      <c r="A134" s="5">
        <v>45807</v>
      </c>
      <c r="B134">
        <v>2328</v>
      </c>
      <c r="C134" t="s">
        <v>20</v>
      </c>
      <c r="D134" t="s">
        <v>158</v>
      </c>
      <c r="E134">
        <f>VLOOKUP(C134, Data!$D$2:$K$63, 8, FALSE)</f>
        <v>8.9</v>
      </c>
      <c r="F134">
        <f t="shared" si="2"/>
        <v>20719</v>
      </c>
    </row>
    <row r="135" spans="1:6" x14ac:dyDescent="0.25">
      <c r="A135" s="5">
        <v>45838</v>
      </c>
      <c r="B135">
        <v>2492</v>
      </c>
      <c r="C135" t="s">
        <v>20</v>
      </c>
      <c r="D135" t="s">
        <v>159</v>
      </c>
      <c r="E135">
        <f>VLOOKUP(C135, Data!$D$2:$K$63, 8, FALSE)</f>
        <v>8.9</v>
      </c>
      <c r="F135">
        <f t="shared" si="2"/>
        <v>22178</v>
      </c>
    </row>
    <row r="136" spans="1:6" x14ac:dyDescent="0.25">
      <c r="A136" s="5">
        <v>45869</v>
      </c>
      <c r="B136">
        <v>3109</v>
      </c>
      <c r="C136" t="s">
        <v>20</v>
      </c>
      <c r="D136" t="s">
        <v>160</v>
      </c>
      <c r="E136">
        <f>VLOOKUP(C136, Data!$D$2:$K$63, 8, FALSE)</f>
        <v>8.9</v>
      </c>
      <c r="F136">
        <f t="shared" si="2"/>
        <v>27670</v>
      </c>
    </row>
    <row r="137" spans="1:6" x14ac:dyDescent="0.25">
      <c r="A137" s="5">
        <v>44074</v>
      </c>
      <c r="B137">
        <v>1370</v>
      </c>
      <c r="C137" t="s">
        <v>21</v>
      </c>
      <c r="D137" t="s">
        <v>153</v>
      </c>
      <c r="E137">
        <f>VLOOKUP(C137, Data!$D$2:$K$63, 8, FALSE)</f>
        <v>1</v>
      </c>
      <c r="F137">
        <f t="shared" si="2"/>
        <v>1370</v>
      </c>
    </row>
    <row r="138" spans="1:6" x14ac:dyDescent="0.25">
      <c r="A138" s="5">
        <v>44439</v>
      </c>
      <c r="B138">
        <v>3704</v>
      </c>
      <c r="C138" t="s">
        <v>21</v>
      </c>
      <c r="D138" t="s">
        <v>154</v>
      </c>
      <c r="E138">
        <f>VLOOKUP(C138, Data!$D$2:$K$63, 8, FALSE)</f>
        <v>1</v>
      </c>
      <c r="F138">
        <f t="shared" si="2"/>
        <v>3704</v>
      </c>
    </row>
    <row r="139" spans="1:6" x14ac:dyDescent="0.25">
      <c r="A139" s="5">
        <v>44804</v>
      </c>
      <c r="B139">
        <v>2277</v>
      </c>
      <c r="C139" t="s">
        <v>21</v>
      </c>
      <c r="D139" t="s">
        <v>155</v>
      </c>
      <c r="E139">
        <f>VLOOKUP(C139, Data!$D$2:$K$63, 8, FALSE)</f>
        <v>1</v>
      </c>
      <c r="F139">
        <f t="shared" si="2"/>
        <v>2277</v>
      </c>
    </row>
    <row r="140" spans="1:6" x14ac:dyDescent="0.25">
      <c r="A140" s="5">
        <v>45169</v>
      </c>
      <c r="B140">
        <v>1874</v>
      </c>
      <c r="C140" t="s">
        <v>21</v>
      </c>
      <c r="D140" t="s">
        <v>156</v>
      </c>
      <c r="E140">
        <f>VLOOKUP(C140, Data!$D$2:$K$63, 8, FALSE)</f>
        <v>1</v>
      </c>
      <c r="F140">
        <f t="shared" si="2"/>
        <v>1874</v>
      </c>
    </row>
    <row r="141" spans="1:6" x14ac:dyDescent="0.25">
      <c r="A141" s="5">
        <v>45534</v>
      </c>
      <c r="B141">
        <v>3485</v>
      </c>
      <c r="C141" t="s">
        <v>21</v>
      </c>
      <c r="D141" t="s">
        <v>157</v>
      </c>
      <c r="E141">
        <f>VLOOKUP(C141, Data!$D$2:$K$63, 8, FALSE)</f>
        <v>1</v>
      </c>
      <c r="F141">
        <f t="shared" si="2"/>
        <v>3485</v>
      </c>
    </row>
    <row r="142" spans="1:6" x14ac:dyDescent="0.25">
      <c r="A142" s="5">
        <v>45807</v>
      </c>
      <c r="B142">
        <v>4878</v>
      </c>
      <c r="C142" t="s">
        <v>21</v>
      </c>
      <c r="D142" t="s">
        <v>158</v>
      </c>
      <c r="E142">
        <f>VLOOKUP(C142, Data!$D$2:$K$63, 8, FALSE)</f>
        <v>1</v>
      </c>
      <c r="F142">
        <f t="shared" si="2"/>
        <v>4878</v>
      </c>
    </row>
    <row r="143" spans="1:6" x14ac:dyDescent="0.25">
      <c r="A143" s="5">
        <v>45838</v>
      </c>
      <c r="B143">
        <v>5015</v>
      </c>
      <c r="C143" t="s">
        <v>21</v>
      </c>
      <c r="D143" t="s">
        <v>159</v>
      </c>
      <c r="E143">
        <f>VLOOKUP(C143, Data!$D$2:$K$63, 8, FALSE)</f>
        <v>1</v>
      </c>
      <c r="F143">
        <f t="shared" si="2"/>
        <v>5015</v>
      </c>
    </row>
    <row r="144" spans="1:6" x14ac:dyDescent="0.25">
      <c r="A144" s="5">
        <v>45869</v>
      </c>
      <c r="B144">
        <v>4263</v>
      </c>
      <c r="C144" t="s">
        <v>21</v>
      </c>
      <c r="D144" t="s">
        <v>160</v>
      </c>
      <c r="E144">
        <f>VLOOKUP(C144, Data!$D$2:$K$63, 8, FALSE)</f>
        <v>1</v>
      </c>
      <c r="F144">
        <f t="shared" si="2"/>
        <v>4263</v>
      </c>
    </row>
    <row r="145" spans="1:6" x14ac:dyDescent="0.25">
      <c r="A145" s="5">
        <v>44074</v>
      </c>
      <c r="B145">
        <v>1401</v>
      </c>
      <c r="C145" t="s">
        <v>22</v>
      </c>
      <c r="D145" t="s">
        <v>153</v>
      </c>
      <c r="E145">
        <f>VLOOKUP(C145, Data!$D$2:$K$63, 8, FALSE)</f>
        <v>8.9</v>
      </c>
      <c r="F145">
        <f t="shared" si="2"/>
        <v>12468</v>
      </c>
    </row>
    <row r="146" spans="1:6" x14ac:dyDescent="0.25">
      <c r="A146" s="5">
        <v>44439</v>
      </c>
      <c r="B146">
        <v>1774</v>
      </c>
      <c r="C146" t="s">
        <v>22</v>
      </c>
      <c r="D146" t="s">
        <v>154</v>
      </c>
      <c r="E146">
        <f>VLOOKUP(C146, Data!$D$2:$K$63, 8, FALSE)</f>
        <v>8.9</v>
      </c>
      <c r="F146">
        <f t="shared" si="2"/>
        <v>15788</v>
      </c>
    </row>
    <row r="147" spans="1:6" x14ac:dyDescent="0.25">
      <c r="A147" s="5">
        <v>44804</v>
      </c>
      <c r="B147">
        <v>1203</v>
      </c>
      <c r="C147" t="s">
        <v>22</v>
      </c>
      <c r="D147" t="s">
        <v>155</v>
      </c>
      <c r="E147">
        <f>VLOOKUP(C147, Data!$D$2:$K$63, 8, FALSE)</f>
        <v>8.9</v>
      </c>
      <c r="F147">
        <f t="shared" si="2"/>
        <v>10706</v>
      </c>
    </row>
    <row r="148" spans="1:6" x14ac:dyDescent="0.25">
      <c r="A148" s="5">
        <v>45169</v>
      </c>
      <c r="B148">
        <v>1333</v>
      </c>
      <c r="C148" t="s">
        <v>22</v>
      </c>
      <c r="D148" t="s">
        <v>156</v>
      </c>
      <c r="E148">
        <f>VLOOKUP(C148, Data!$D$2:$K$63, 8, FALSE)</f>
        <v>8.9</v>
      </c>
      <c r="F148">
        <f t="shared" si="2"/>
        <v>11863</v>
      </c>
    </row>
    <row r="149" spans="1:6" x14ac:dyDescent="0.25">
      <c r="A149" s="5">
        <v>45534</v>
      </c>
      <c r="B149">
        <v>1991</v>
      </c>
      <c r="C149" t="s">
        <v>22</v>
      </c>
      <c r="D149" t="s">
        <v>157</v>
      </c>
      <c r="E149">
        <f>VLOOKUP(C149, Data!$D$2:$K$63, 8, FALSE)</f>
        <v>8.9</v>
      </c>
      <c r="F149">
        <f t="shared" si="2"/>
        <v>17719</v>
      </c>
    </row>
    <row r="150" spans="1:6" x14ac:dyDescent="0.25">
      <c r="A150" s="5">
        <v>45807</v>
      </c>
      <c r="B150">
        <v>1783</v>
      </c>
      <c r="C150" t="s">
        <v>22</v>
      </c>
      <c r="D150" t="s">
        <v>158</v>
      </c>
      <c r="E150">
        <f>VLOOKUP(C150, Data!$D$2:$K$63, 8, FALSE)</f>
        <v>8.9</v>
      </c>
      <c r="F150">
        <f t="shared" si="2"/>
        <v>15868</v>
      </c>
    </row>
    <row r="151" spans="1:6" x14ac:dyDescent="0.25">
      <c r="A151" s="5">
        <v>45838</v>
      </c>
      <c r="B151">
        <v>1944</v>
      </c>
      <c r="C151" t="s">
        <v>22</v>
      </c>
      <c r="D151" t="s">
        <v>159</v>
      </c>
      <c r="E151">
        <f>VLOOKUP(C151, Data!$D$2:$K$63, 8, FALSE)</f>
        <v>8.9</v>
      </c>
      <c r="F151">
        <f t="shared" si="2"/>
        <v>17301</v>
      </c>
    </row>
    <row r="152" spans="1:6" x14ac:dyDescent="0.25">
      <c r="A152" s="5">
        <v>45869</v>
      </c>
      <c r="B152">
        <v>2464</v>
      </c>
      <c r="C152" t="s">
        <v>22</v>
      </c>
      <c r="D152" t="s">
        <v>160</v>
      </c>
      <c r="E152">
        <f>VLOOKUP(C152, Data!$D$2:$K$63, 8, FALSE)</f>
        <v>8.9</v>
      </c>
      <c r="F152">
        <f t="shared" si="2"/>
        <v>21929</v>
      </c>
    </row>
    <row r="153" spans="1:6" x14ac:dyDescent="0.25">
      <c r="A153" s="5">
        <v>44074</v>
      </c>
      <c r="B153">
        <v>1384</v>
      </c>
      <c r="C153" t="s">
        <v>24</v>
      </c>
      <c r="D153" t="s">
        <v>153</v>
      </c>
      <c r="E153">
        <f>VLOOKUP(C153, Data!$D$2:$K$63, 8, FALSE)</f>
        <v>8.9</v>
      </c>
      <c r="F153">
        <f t="shared" si="2"/>
        <v>12317</v>
      </c>
    </row>
    <row r="154" spans="1:6" x14ac:dyDescent="0.25">
      <c r="A154" s="5">
        <v>44439</v>
      </c>
      <c r="B154">
        <v>2028</v>
      </c>
      <c r="C154" t="s">
        <v>24</v>
      </c>
      <c r="D154" t="s">
        <v>154</v>
      </c>
      <c r="E154">
        <f>VLOOKUP(C154, Data!$D$2:$K$63, 8, FALSE)</f>
        <v>8.9</v>
      </c>
      <c r="F154">
        <f t="shared" si="2"/>
        <v>18049</v>
      </c>
    </row>
    <row r="155" spans="1:6" x14ac:dyDescent="0.25">
      <c r="A155" s="5">
        <v>44804</v>
      </c>
      <c r="B155">
        <v>1459</v>
      </c>
      <c r="C155" t="s">
        <v>24</v>
      </c>
      <c r="D155" t="s">
        <v>155</v>
      </c>
      <c r="E155">
        <f>VLOOKUP(C155, Data!$D$2:$K$63, 8, FALSE)</f>
        <v>8.9</v>
      </c>
      <c r="F155">
        <f t="shared" si="2"/>
        <v>12985</v>
      </c>
    </row>
    <row r="156" spans="1:6" x14ac:dyDescent="0.25">
      <c r="A156" s="5">
        <v>45169</v>
      </c>
      <c r="B156">
        <v>1655</v>
      </c>
      <c r="C156" t="s">
        <v>24</v>
      </c>
      <c r="D156" t="s">
        <v>156</v>
      </c>
      <c r="E156">
        <f>VLOOKUP(C156, Data!$D$2:$K$63, 8, FALSE)</f>
        <v>8.9</v>
      </c>
      <c r="F156">
        <f t="shared" si="2"/>
        <v>14729</v>
      </c>
    </row>
    <row r="157" spans="1:6" x14ac:dyDescent="0.25">
      <c r="A157" s="5">
        <v>45534</v>
      </c>
      <c r="B157">
        <v>2927</v>
      </c>
      <c r="C157" t="s">
        <v>24</v>
      </c>
      <c r="D157" t="s">
        <v>157</v>
      </c>
      <c r="E157">
        <f>VLOOKUP(C157, Data!$D$2:$K$63, 8, FALSE)</f>
        <v>8.9</v>
      </c>
      <c r="F157">
        <f t="shared" si="2"/>
        <v>26050</v>
      </c>
    </row>
    <row r="158" spans="1:6" x14ac:dyDescent="0.25">
      <c r="A158" s="5">
        <v>45807</v>
      </c>
      <c r="B158">
        <v>2091</v>
      </c>
      <c r="C158" t="s">
        <v>24</v>
      </c>
      <c r="D158" t="s">
        <v>158</v>
      </c>
      <c r="E158">
        <f>VLOOKUP(C158, Data!$D$2:$K$63, 8, FALSE)</f>
        <v>8.9</v>
      </c>
      <c r="F158">
        <f t="shared" si="2"/>
        <v>18609</v>
      </c>
    </row>
    <row r="159" spans="1:6" x14ac:dyDescent="0.25">
      <c r="A159" s="5">
        <v>45838</v>
      </c>
      <c r="B159">
        <v>2310</v>
      </c>
      <c r="C159" t="s">
        <v>24</v>
      </c>
      <c r="D159" t="s">
        <v>159</v>
      </c>
      <c r="E159">
        <f>VLOOKUP(C159, Data!$D$2:$K$63, 8, FALSE)</f>
        <v>8.9</v>
      </c>
      <c r="F159">
        <f t="shared" si="2"/>
        <v>20559</v>
      </c>
    </row>
    <row r="160" spans="1:6" x14ac:dyDescent="0.25">
      <c r="A160" s="5">
        <v>45869</v>
      </c>
      <c r="B160">
        <v>2938</v>
      </c>
      <c r="C160" t="s">
        <v>24</v>
      </c>
      <c r="D160" t="s">
        <v>160</v>
      </c>
      <c r="E160">
        <f>VLOOKUP(C160, Data!$D$2:$K$63, 8, FALSE)</f>
        <v>8.9</v>
      </c>
      <c r="F160">
        <f t="shared" si="2"/>
        <v>26148</v>
      </c>
    </row>
    <row r="161" spans="1:6" x14ac:dyDescent="0.25">
      <c r="A161" s="5">
        <v>44074</v>
      </c>
      <c r="B161">
        <v>1211</v>
      </c>
      <c r="C161" t="s">
        <v>25</v>
      </c>
      <c r="D161" t="s">
        <v>153</v>
      </c>
      <c r="E161">
        <f>VLOOKUP(C161, Data!$D$2:$K$63, 8, FALSE)</f>
        <v>8.9</v>
      </c>
      <c r="F161">
        <f t="shared" si="2"/>
        <v>10777</v>
      </c>
    </row>
    <row r="162" spans="1:6" x14ac:dyDescent="0.25">
      <c r="A162" s="5">
        <v>44439</v>
      </c>
      <c r="B162">
        <v>1055</v>
      </c>
      <c r="C162" t="s">
        <v>25</v>
      </c>
      <c r="D162" t="s">
        <v>154</v>
      </c>
      <c r="E162">
        <f>VLOOKUP(C162, Data!$D$2:$K$63, 8, FALSE)</f>
        <v>8.9</v>
      </c>
      <c r="F162">
        <f t="shared" si="2"/>
        <v>9389</v>
      </c>
    </row>
    <row r="163" spans="1:6" x14ac:dyDescent="0.25">
      <c r="A163" s="5">
        <v>44804</v>
      </c>
      <c r="B163">
        <v>800</v>
      </c>
      <c r="C163" t="s">
        <v>25</v>
      </c>
      <c r="D163" t="s">
        <v>155</v>
      </c>
      <c r="E163">
        <f>VLOOKUP(C163, Data!$D$2:$K$63, 8, FALSE)</f>
        <v>8.9</v>
      </c>
      <c r="F163">
        <f t="shared" si="2"/>
        <v>7120</v>
      </c>
    </row>
    <row r="164" spans="1:6" x14ac:dyDescent="0.25">
      <c r="A164" s="5">
        <v>45169</v>
      </c>
      <c r="B164">
        <v>1045</v>
      </c>
      <c r="C164" t="s">
        <v>25</v>
      </c>
      <c r="D164" t="s">
        <v>156</v>
      </c>
      <c r="E164">
        <f>VLOOKUP(C164, Data!$D$2:$K$63, 8, FALSE)</f>
        <v>8.9</v>
      </c>
      <c r="F164">
        <f t="shared" si="2"/>
        <v>9300</v>
      </c>
    </row>
    <row r="165" spans="1:6" x14ac:dyDescent="0.25">
      <c r="A165" s="5">
        <v>45534</v>
      </c>
      <c r="B165">
        <v>1561</v>
      </c>
      <c r="C165" t="s">
        <v>25</v>
      </c>
      <c r="D165" t="s">
        <v>157</v>
      </c>
      <c r="E165">
        <f>VLOOKUP(C165, Data!$D$2:$K$63, 8, FALSE)</f>
        <v>8.9</v>
      </c>
      <c r="F165">
        <f t="shared" si="2"/>
        <v>13892</v>
      </c>
    </row>
    <row r="166" spans="1:6" x14ac:dyDescent="0.25">
      <c r="A166" s="5">
        <v>45807</v>
      </c>
      <c r="B166">
        <v>1512</v>
      </c>
      <c r="C166" t="s">
        <v>25</v>
      </c>
      <c r="D166" t="s">
        <v>158</v>
      </c>
      <c r="E166">
        <f>VLOOKUP(C166, Data!$D$2:$K$63, 8, FALSE)</f>
        <v>8.9</v>
      </c>
      <c r="F166">
        <f t="shared" si="2"/>
        <v>13456</v>
      </c>
    </row>
    <row r="167" spans="1:6" x14ac:dyDescent="0.25">
      <c r="A167" s="5">
        <v>45838</v>
      </c>
      <c r="B167">
        <v>1366</v>
      </c>
      <c r="C167" t="s">
        <v>25</v>
      </c>
      <c r="D167" t="s">
        <v>159</v>
      </c>
      <c r="E167">
        <f>VLOOKUP(C167, Data!$D$2:$K$63, 8, FALSE)</f>
        <v>8.9</v>
      </c>
      <c r="F167">
        <f t="shared" si="2"/>
        <v>12157</v>
      </c>
    </row>
    <row r="168" spans="1:6" x14ac:dyDescent="0.25">
      <c r="A168" s="5">
        <v>45869</v>
      </c>
      <c r="B168">
        <v>971</v>
      </c>
      <c r="C168" t="s">
        <v>25</v>
      </c>
      <c r="D168" t="s">
        <v>160</v>
      </c>
      <c r="E168">
        <f>VLOOKUP(C168, Data!$D$2:$K$63, 8, FALSE)</f>
        <v>8.9</v>
      </c>
      <c r="F168">
        <f t="shared" si="2"/>
        <v>8641</v>
      </c>
    </row>
    <row r="169" spans="1:6" x14ac:dyDescent="0.25">
      <c r="A169" s="5">
        <v>44074</v>
      </c>
      <c r="B169">
        <v>96025</v>
      </c>
      <c r="C169" t="s">
        <v>34</v>
      </c>
      <c r="D169" t="s">
        <v>153</v>
      </c>
      <c r="E169">
        <f>VLOOKUP(C169, Data!$D$2:$K$63, 8, FALSE)</f>
        <v>7.45</v>
      </c>
      <c r="F169">
        <f t="shared" si="2"/>
        <v>715386</v>
      </c>
    </row>
    <row r="170" spans="1:6" x14ac:dyDescent="0.25">
      <c r="A170" s="5">
        <v>44439</v>
      </c>
      <c r="B170">
        <v>115659</v>
      </c>
      <c r="C170" t="s">
        <v>34</v>
      </c>
      <c r="D170" t="s">
        <v>154</v>
      </c>
      <c r="E170">
        <f>VLOOKUP(C170, Data!$D$2:$K$63, 8, FALSE)</f>
        <v>7.45</v>
      </c>
      <c r="F170">
        <f t="shared" si="2"/>
        <v>861659</v>
      </c>
    </row>
    <row r="171" spans="1:6" x14ac:dyDescent="0.25">
      <c r="A171" s="5">
        <v>44804</v>
      </c>
      <c r="B171">
        <v>64509</v>
      </c>
      <c r="C171" t="s">
        <v>34</v>
      </c>
      <c r="D171" t="s">
        <v>155</v>
      </c>
      <c r="E171">
        <f>VLOOKUP(C171, Data!$D$2:$K$63, 8, FALSE)</f>
        <v>7.45</v>
      </c>
      <c r="F171">
        <f t="shared" si="2"/>
        <v>480592</v>
      </c>
    </row>
    <row r="172" spans="1:6" x14ac:dyDescent="0.25">
      <c r="A172" s="5">
        <v>45169</v>
      </c>
      <c r="B172">
        <v>88181</v>
      </c>
      <c r="C172" t="s">
        <v>34</v>
      </c>
      <c r="D172" t="s">
        <v>156</v>
      </c>
      <c r="E172">
        <f>VLOOKUP(C172, Data!$D$2:$K$63, 8, FALSE)</f>
        <v>7.45</v>
      </c>
      <c r="F172">
        <f t="shared" si="2"/>
        <v>656948</v>
      </c>
    </row>
    <row r="173" spans="1:6" x14ac:dyDescent="0.25">
      <c r="A173" s="5">
        <v>45534</v>
      </c>
      <c r="B173">
        <v>100377</v>
      </c>
      <c r="C173" t="s">
        <v>34</v>
      </c>
      <c r="D173" t="s">
        <v>157</v>
      </c>
      <c r="E173">
        <f>VLOOKUP(C173, Data!$D$2:$K$63, 8, FALSE)</f>
        <v>7.45</v>
      </c>
      <c r="F173">
        <f t="shared" si="2"/>
        <v>747808</v>
      </c>
    </row>
    <row r="174" spans="1:6" x14ac:dyDescent="0.25">
      <c r="A174" s="5">
        <v>45807</v>
      </c>
      <c r="B174">
        <v>191531</v>
      </c>
      <c r="C174" t="s">
        <v>34</v>
      </c>
      <c r="D174" t="s">
        <v>158</v>
      </c>
      <c r="E174">
        <f>VLOOKUP(C174, Data!$D$2:$K$63, 8, FALSE)</f>
        <v>7.45</v>
      </c>
      <c r="F174">
        <f t="shared" si="2"/>
        <v>1426905</v>
      </c>
    </row>
    <row r="175" spans="1:6" x14ac:dyDescent="0.25">
      <c r="A175" s="5">
        <v>45838</v>
      </c>
      <c r="B175">
        <v>97423</v>
      </c>
      <c r="C175" t="s">
        <v>34</v>
      </c>
      <c r="D175" t="s">
        <v>159</v>
      </c>
      <c r="E175">
        <f>VLOOKUP(C175, Data!$D$2:$K$63, 8, FALSE)</f>
        <v>7.45</v>
      </c>
      <c r="F175">
        <f t="shared" si="2"/>
        <v>725801</v>
      </c>
    </row>
    <row r="176" spans="1:6" x14ac:dyDescent="0.25">
      <c r="A176" s="5">
        <v>45869</v>
      </c>
      <c r="B176">
        <v>79488</v>
      </c>
      <c r="C176" t="s">
        <v>34</v>
      </c>
      <c r="D176" t="s">
        <v>160</v>
      </c>
      <c r="E176">
        <f>VLOOKUP(C176, Data!$D$2:$K$63, 8, FALSE)</f>
        <v>7.45</v>
      </c>
      <c r="F176">
        <f t="shared" si="2"/>
        <v>592185</v>
      </c>
    </row>
    <row r="177" spans="1:6" x14ac:dyDescent="0.25">
      <c r="A177" s="5">
        <v>44074</v>
      </c>
      <c r="B177">
        <v>19415</v>
      </c>
      <c r="C177" t="s">
        <v>35</v>
      </c>
      <c r="D177" t="s">
        <v>153</v>
      </c>
      <c r="E177">
        <f>VLOOKUP(C177, Data!$D$2:$K$63, 8, FALSE)</f>
        <v>7.45</v>
      </c>
      <c r="F177">
        <f t="shared" si="2"/>
        <v>144641</v>
      </c>
    </row>
    <row r="178" spans="1:6" x14ac:dyDescent="0.25">
      <c r="A178" s="5">
        <v>44439</v>
      </c>
      <c r="B178">
        <v>20637</v>
      </c>
      <c r="C178" t="s">
        <v>35</v>
      </c>
      <c r="D178" t="s">
        <v>154</v>
      </c>
      <c r="E178">
        <f>VLOOKUP(C178, Data!$D$2:$K$63, 8, FALSE)</f>
        <v>7.45</v>
      </c>
      <c r="F178">
        <f t="shared" si="2"/>
        <v>153745</v>
      </c>
    </row>
    <row r="179" spans="1:6" x14ac:dyDescent="0.25">
      <c r="A179" s="5">
        <v>44804</v>
      </c>
      <c r="B179">
        <v>14907</v>
      </c>
      <c r="C179" t="s">
        <v>35</v>
      </c>
      <c r="D179" t="s">
        <v>155</v>
      </c>
      <c r="E179">
        <f>VLOOKUP(C179, Data!$D$2:$K$63, 8, FALSE)</f>
        <v>7.45</v>
      </c>
      <c r="F179">
        <f t="shared" si="2"/>
        <v>111057</v>
      </c>
    </row>
    <row r="180" spans="1:6" x14ac:dyDescent="0.25">
      <c r="A180" s="5">
        <v>45169</v>
      </c>
      <c r="B180">
        <v>13800</v>
      </c>
      <c r="C180" t="s">
        <v>35</v>
      </c>
      <c r="D180" t="s">
        <v>156</v>
      </c>
      <c r="E180">
        <f>VLOOKUP(C180, Data!$D$2:$K$63, 8, FALSE)</f>
        <v>7.45</v>
      </c>
      <c r="F180">
        <f t="shared" si="2"/>
        <v>102810</v>
      </c>
    </row>
    <row r="181" spans="1:6" x14ac:dyDescent="0.25">
      <c r="A181" s="5">
        <v>45534</v>
      </c>
      <c r="B181">
        <v>22065</v>
      </c>
      <c r="C181" t="s">
        <v>35</v>
      </c>
      <c r="D181" t="s">
        <v>157</v>
      </c>
      <c r="E181">
        <f>VLOOKUP(C181, Data!$D$2:$K$63, 8, FALSE)</f>
        <v>7.45</v>
      </c>
      <c r="F181">
        <f t="shared" si="2"/>
        <v>164384</v>
      </c>
    </row>
    <row r="182" spans="1:6" x14ac:dyDescent="0.25">
      <c r="A182" s="5">
        <v>45807</v>
      </c>
      <c r="B182">
        <v>22453</v>
      </c>
      <c r="C182" t="s">
        <v>35</v>
      </c>
      <c r="D182" t="s">
        <v>158</v>
      </c>
      <c r="E182">
        <f>VLOOKUP(C182, Data!$D$2:$K$63, 8, FALSE)</f>
        <v>7.45</v>
      </c>
      <c r="F182">
        <f t="shared" si="2"/>
        <v>167274</v>
      </c>
    </row>
    <row r="183" spans="1:6" x14ac:dyDescent="0.25">
      <c r="A183" s="5">
        <v>45838</v>
      </c>
      <c r="B183">
        <v>21682</v>
      </c>
      <c r="C183" t="s">
        <v>35</v>
      </c>
      <c r="D183" t="s">
        <v>159</v>
      </c>
      <c r="E183">
        <f>VLOOKUP(C183, Data!$D$2:$K$63, 8, FALSE)</f>
        <v>7.45</v>
      </c>
      <c r="F183">
        <f t="shared" si="2"/>
        <v>161530</v>
      </c>
    </row>
    <row r="184" spans="1:6" x14ac:dyDescent="0.25">
      <c r="A184" s="5">
        <v>45869</v>
      </c>
      <c r="B184">
        <v>23240</v>
      </c>
      <c r="C184" t="s">
        <v>35</v>
      </c>
      <c r="D184" t="s">
        <v>160</v>
      </c>
      <c r="E184">
        <f>VLOOKUP(C184, Data!$D$2:$K$63, 8, FALSE)</f>
        <v>7.45</v>
      </c>
      <c r="F184">
        <f t="shared" si="2"/>
        <v>173138</v>
      </c>
    </row>
    <row r="185" spans="1:6" x14ac:dyDescent="0.25">
      <c r="A185" s="5">
        <v>44074</v>
      </c>
      <c r="B185">
        <v>14149</v>
      </c>
      <c r="C185" t="s">
        <v>36</v>
      </c>
      <c r="D185" t="s">
        <v>153</v>
      </c>
      <c r="E185">
        <f>VLOOKUP(C185, Data!$D$2:$K$63, 8, FALSE)</f>
        <v>1</v>
      </c>
      <c r="F185">
        <f t="shared" si="2"/>
        <v>14149</v>
      </c>
    </row>
    <row r="186" spans="1:6" x14ac:dyDescent="0.25">
      <c r="A186" s="5">
        <v>44439</v>
      </c>
      <c r="B186">
        <v>20048</v>
      </c>
      <c r="C186" t="s">
        <v>36</v>
      </c>
      <c r="D186" t="s">
        <v>154</v>
      </c>
      <c r="E186">
        <f>VLOOKUP(C186, Data!$D$2:$K$63, 8, FALSE)</f>
        <v>1</v>
      </c>
      <c r="F186">
        <f t="shared" si="2"/>
        <v>20048</v>
      </c>
    </row>
    <row r="187" spans="1:6" x14ac:dyDescent="0.25">
      <c r="A187" s="5">
        <v>44804</v>
      </c>
      <c r="B187">
        <v>18941</v>
      </c>
      <c r="C187" t="s">
        <v>36</v>
      </c>
      <c r="D187" t="s">
        <v>155</v>
      </c>
      <c r="E187">
        <f>VLOOKUP(C187, Data!$D$2:$K$63, 8, FALSE)</f>
        <v>1</v>
      </c>
      <c r="F187">
        <f t="shared" si="2"/>
        <v>18941</v>
      </c>
    </row>
    <row r="188" spans="1:6" x14ac:dyDescent="0.25">
      <c r="A188" s="5">
        <v>45169</v>
      </c>
      <c r="B188">
        <v>25116</v>
      </c>
      <c r="C188" t="s">
        <v>36</v>
      </c>
      <c r="D188" t="s">
        <v>156</v>
      </c>
      <c r="E188">
        <f>VLOOKUP(C188, Data!$D$2:$K$63, 8, FALSE)</f>
        <v>1</v>
      </c>
      <c r="F188">
        <f t="shared" si="2"/>
        <v>25116</v>
      </c>
    </row>
    <row r="189" spans="1:6" x14ac:dyDescent="0.25">
      <c r="A189" s="5">
        <v>45534</v>
      </c>
      <c r="B189">
        <v>16924</v>
      </c>
      <c r="C189" t="s">
        <v>36</v>
      </c>
      <c r="D189" t="s">
        <v>157</v>
      </c>
      <c r="E189">
        <f>VLOOKUP(C189, Data!$D$2:$K$63, 8, FALSE)</f>
        <v>1</v>
      </c>
      <c r="F189">
        <f t="shared" si="2"/>
        <v>16924</v>
      </c>
    </row>
    <row r="190" spans="1:6" x14ac:dyDescent="0.25">
      <c r="A190" s="5">
        <v>45807</v>
      </c>
      <c r="B190">
        <v>25272</v>
      </c>
      <c r="C190" t="s">
        <v>36</v>
      </c>
      <c r="D190" t="s">
        <v>158</v>
      </c>
      <c r="E190">
        <f>VLOOKUP(C190, Data!$D$2:$K$63, 8, FALSE)</f>
        <v>1</v>
      </c>
      <c r="F190">
        <f t="shared" si="2"/>
        <v>25272</v>
      </c>
    </row>
    <row r="191" spans="1:6" x14ac:dyDescent="0.25">
      <c r="A191" s="5">
        <v>45838</v>
      </c>
      <c r="B191">
        <v>35774</v>
      </c>
      <c r="C191" t="s">
        <v>36</v>
      </c>
      <c r="D191" t="s">
        <v>159</v>
      </c>
      <c r="E191">
        <f>VLOOKUP(C191, Data!$D$2:$K$63, 8, FALSE)</f>
        <v>1</v>
      </c>
      <c r="F191">
        <f t="shared" si="2"/>
        <v>35774</v>
      </c>
    </row>
    <row r="192" spans="1:6" x14ac:dyDescent="0.25">
      <c r="A192" s="5">
        <v>45869</v>
      </c>
      <c r="B192">
        <v>42418</v>
      </c>
      <c r="C192" t="s">
        <v>36</v>
      </c>
      <c r="D192" t="s">
        <v>160</v>
      </c>
      <c r="E192">
        <f>VLOOKUP(C192, Data!$D$2:$K$63, 8, FALSE)</f>
        <v>1</v>
      </c>
      <c r="F192">
        <f t="shared" si="2"/>
        <v>42418</v>
      </c>
    </row>
    <row r="193" spans="1:6" x14ac:dyDescent="0.25">
      <c r="A193" s="5">
        <v>44074</v>
      </c>
      <c r="B193">
        <v>1927</v>
      </c>
      <c r="C193" t="s">
        <v>37</v>
      </c>
      <c r="D193" t="s">
        <v>153</v>
      </c>
      <c r="E193">
        <f>VLOOKUP(C193, Data!$D$2:$K$63, 8, FALSE)</f>
        <v>7.89</v>
      </c>
      <c r="F193">
        <f t="shared" si="2"/>
        <v>15204</v>
      </c>
    </row>
    <row r="194" spans="1:6" x14ac:dyDescent="0.25">
      <c r="A194" s="5">
        <v>44439</v>
      </c>
      <c r="B194">
        <v>1927</v>
      </c>
      <c r="C194" t="s">
        <v>37</v>
      </c>
      <c r="D194" t="s">
        <v>154</v>
      </c>
      <c r="E194">
        <f>VLOOKUP(C194, Data!$D$2:$K$63, 8, FALSE)</f>
        <v>7.89</v>
      </c>
      <c r="F194">
        <f t="shared" si="2"/>
        <v>15204</v>
      </c>
    </row>
    <row r="195" spans="1:6" x14ac:dyDescent="0.25">
      <c r="A195" s="5">
        <v>44804</v>
      </c>
      <c r="B195">
        <v>2023</v>
      </c>
      <c r="C195" t="s">
        <v>37</v>
      </c>
      <c r="D195" t="s">
        <v>155</v>
      </c>
      <c r="E195">
        <f>VLOOKUP(C195, Data!$D$2:$K$63, 8, FALSE)</f>
        <v>7.89</v>
      </c>
      <c r="F195">
        <f t="shared" ref="F195:F258" si="3">INT(B195*E195)</f>
        <v>15961</v>
      </c>
    </row>
    <row r="196" spans="1:6" x14ac:dyDescent="0.25">
      <c r="A196" s="5">
        <v>45169</v>
      </c>
      <c r="B196">
        <v>2127</v>
      </c>
      <c r="C196" t="s">
        <v>37</v>
      </c>
      <c r="D196" t="s">
        <v>156</v>
      </c>
      <c r="E196">
        <f>VLOOKUP(C196, Data!$D$2:$K$63, 8, FALSE)</f>
        <v>7.89</v>
      </c>
      <c r="F196">
        <f t="shared" si="3"/>
        <v>16782</v>
      </c>
    </row>
    <row r="197" spans="1:6" x14ac:dyDescent="0.25">
      <c r="A197" s="5">
        <v>45534</v>
      </c>
      <c r="B197">
        <v>2201</v>
      </c>
      <c r="C197" t="s">
        <v>37</v>
      </c>
      <c r="D197" t="s">
        <v>157</v>
      </c>
      <c r="E197">
        <f>VLOOKUP(C197, Data!$D$2:$K$63, 8, FALSE)</f>
        <v>7.89</v>
      </c>
      <c r="F197">
        <f t="shared" si="3"/>
        <v>17365</v>
      </c>
    </row>
    <row r="198" spans="1:6" x14ac:dyDescent="0.25">
      <c r="A198" s="5">
        <v>45807</v>
      </c>
      <c r="B198">
        <v>2343</v>
      </c>
      <c r="C198" t="s">
        <v>37</v>
      </c>
      <c r="D198" t="s">
        <v>158</v>
      </c>
      <c r="E198">
        <f>VLOOKUP(C198, Data!$D$2:$K$63, 8, FALSE)</f>
        <v>7.89</v>
      </c>
      <c r="F198">
        <f t="shared" si="3"/>
        <v>18486</v>
      </c>
    </row>
    <row r="199" spans="1:6" x14ac:dyDescent="0.25">
      <c r="A199" s="5">
        <v>45838</v>
      </c>
      <c r="B199">
        <v>2746</v>
      </c>
      <c r="C199" t="s">
        <v>37</v>
      </c>
      <c r="D199" t="s">
        <v>159</v>
      </c>
      <c r="E199">
        <f>VLOOKUP(C199, Data!$D$2:$K$63, 8, FALSE)</f>
        <v>7.89</v>
      </c>
      <c r="F199">
        <f t="shared" si="3"/>
        <v>21665</v>
      </c>
    </row>
    <row r="200" spans="1:6" x14ac:dyDescent="0.25">
      <c r="A200" s="5">
        <v>45869</v>
      </c>
      <c r="B200">
        <v>2578</v>
      </c>
      <c r="C200" t="s">
        <v>37</v>
      </c>
      <c r="D200" t="s">
        <v>160</v>
      </c>
      <c r="E200">
        <f>VLOOKUP(C200, Data!$D$2:$K$63, 8, FALSE)</f>
        <v>7.89</v>
      </c>
      <c r="F200">
        <f t="shared" si="3"/>
        <v>20340</v>
      </c>
    </row>
    <row r="201" spans="1:6" x14ac:dyDescent="0.25">
      <c r="A201" s="5">
        <v>44074</v>
      </c>
      <c r="B201">
        <v>3296</v>
      </c>
      <c r="C201" t="s">
        <v>38</v>
      </c>
      <c r="D201" t="s">
        <v>153</v>
      </c>
      <c r="E201">
        <f>VLOOKUP(C201, Data!$D$2:$K$63, 8, FALSE)</f>
        <v>1</v>
      </c>
      <c r="F201">
        <f t="shared" si="3"/>
        <v>3296</v>
      </c>
    </row>
    <row r="202" spans="1:6" x14ac:dyDescent="0.25">
      <c r="A202" s="5">
        <v>44439</v>
      </c>
      <c r="B202">
        <v>3624</v>
      </c>
      <c r="C202" t="s">
        <v>38</v>
      </c>
      <c r="D202" t="s">
        <v>154</v>
      </c>
      <c r="E202">
        <f>VLOOKUP(C202, Data!$D$2:$K$63, 8, FALSE)</f>
        <v>1</v>
      </c>
      <c r="F202">
        <f t="shared" si="3"/>
        <v>3624</v>
      </c>
    </row>
    <row r="203" spans="1:6" x14ac:dyDescent="0.25">
      <c r="A203" s="5">
        <v>44804</v>
      </c>
      <c r="B203">
        <v>1121</v>
      </c>
      <c r="C203" t="s">
        <v>38</v>
      </c>
      <c r="D203" t="s">
        <v>155</v>
      </c>
      <c r="E203">
        <f>VLOOKUP(C203, Data!$D$2:$K$63, 8, FALSE)</f>
        <v>1</v>
      </c>
      <c r="F203">
        <f t="shared" si="3"/>
        <v>1121</v>
      </c>
    </row>
    <row r="204" spans="1:6" x14ac:dyDescent="0.25">
      <c r="A204" s="5">
        <v>45169</v>
      </c>
      <c r="B204">
        <v>1720</v>
      </c>
      <c r="C204" t="s">
        <v>38</v>
      </c>
      <c r="D204" t="s">
        <v>156</v>
      </c>
      <c r="E204">
        <f>VLOOKUP(C204, Data!$D$2:$K$63, 8, FALSE)</f>
        <v>1</v>
      </c>
      <c r="F204">
        <f t="shared" si="3"/>
        <v>1720</v>
      </c>
    </row>
    <row r="205" spans="1:6" x14ac:dyDescent="0.25">
      <c r="A205" s="5">
        <v>45534</v>
      </c>
      <c r="B205">
        <v>1928</v>
      </c>
      <c r="C205" t="s">
        <v>38</v>
      </c>
      <c r="D205" t="s">
        <v>157</v>
      </c>
      <c r="E205">
        <f>VLOOKUP(C205, Data!$D$2:$K$63, 8, FALSE)</f>
        <v>1</v>
      </c>
      <c r="F205">
        <f t="shared" si="3"/>
        <v>1928</v>
      </c>
    </row>
    <row r="206" spans="1:6" x14ac:dyDescent="0.25">
      <c r="A206" s="5">
        <v>45807</v>
      </c>
      <c r="B206">
        <v>3314</v>
      </c>
      <c r="C206" t="s">
        <v>38</v>
      </c>
      <c r="D206" t="s">
        <v>158</v>
      </c>
      <c r="E206">
        <f>VLOOKUP(C206, Data!$D$2:$K$63, 8, FALSE)</f>
        <v>1</v>
      </c>
      <c r="F206">
        <f t="shared" si="3"/>
        <v>3314</v>
      </c>
    </row>
    <row r="207" spans="1:6" x14ac:dyDescent="0.25">
      <c r="A207" s="5">
        <v>45838</v>
      </c>
      <c r="B207">
        <v>1797</v>
      </c>
      <c r="C207" t="s">
        <v>38</v>
      </c>
      <c r="D207" t="s">
        <v>159</v>
      </c>
      <c r="E207">
        <f>VLOOKUP(C207, Data!$D$2:$K$63, 8, FALSE)</f>
        <v>1</v>
      </c>
      <c r="F207">
        <f t="shared" si="3"/>
        <v>1797</v>
      </c>
    </row>
    <row r="208" spans="1:6" x14ac:dyDescent="0.25">
      <c r="A208" s="5">
        <v>45869</v>
      </c>
      <c r="B208">
        <v>2733</v>
      </c>
      <c r="C208" t="s">
        <v>38</v>
      </c>
      <c r="D208" t="s">
        <v>160</v>
      </c>
      <c r="E208">
        <f>VLOOKUP(C208, Data!$D$2:$K$63, 8, FALSE)</f>
        <v>1</v>
      </c>
      <c r="F208">
        <f t="shared" si="3"/>
        <v>2733</v>
      </c>
    </row>
    <row r="209" spans="1:6" x14ac:dyDescent="0.25">
      <c r="A209" s="5">
        <v>44074</v>
      </c>
      <c r="B209">
        <v>9942</v>
      </c>
      <c r="C209" t="s">
        <v>40</v>
      </c>
      <c r="D209" t="s">
        <v>153</v>
      </c>
      <c r="E209">
        <f>VLOOKUP(C209, Data!$D$2:$K$63, 8, FALSE)</f>
        <v>1</v>
      </c>
      <c r="F209">
        <f t="shared" si="3"/>
        <v>9942</v>
      </c>
    </row>
    <row r="210" spans="1:6" x14ac:dyDescent="0.25">
      <c r="A210" s="5">
        <v>44439</v>
      </c>
      <c r="B210">
        <v>13980</v>
      </c>
      <c r="C210" t="s">
        <v>40</v>
      </c>
      <c r="D210" t="s">
        <v>154</v>
      </c>
      <c r="E210">
        <f>VLOOKUP(C210, Data!$D$2:$K$63, 8, FALSE)</f>
        <v>1</v>
      </c>
      <c r="F210">
        <f t="shared" si="3"/>
        <v>13980</v>
      </c>
    </row>
    <row r="211" spans="1:6" x14ac:dyDescent="0.25">
      <c r="A211" s="5">
        <v>44804</v>
      </c>
      <c r="B211">
        <v>10066</v>
      </c>
      <c r="C211" t="s">
        <v>40</v>
      </c>
      <c r="D211" t="s">
        <v>155</v>
      </c>
      <c r="E211">
        <f>VLOOKUP(C211, Data!$D$2:$K$63, 8, FALSE)</f>
        <v>1</v>
      </c>
      <c r="F211">
        <f t="shared" si="3"/>
        <v>10066</v>
      </c>
    </row>
    <row r="212" spans="1:6" x14ac:dyDescent="0.25">
      <c r="A212" s="5">
        <v>45169</v>
      </c>
      <c r="B212">
        <v>13077</v>
      </c>
      <c r="C212" t="s">
        <v>40</v>
      </c>
      <c r="D212" t="s">
        <v>156</v>
      </c>
      <c r="E212">
        <f>VLOOKUP(C212, Data!$D$2:$K$63, 8, FALSE)</f>
        <v>1</v>
      </c>
      <c r="F212">
        <f t="shared" si="3"/>
        <v>13077</v>
      </c>
    </row>
    <row r="213" spans="1:6" x14ac:dyDescent="0.25">
      <c r="A213" s="5">
        <v>45534</v>
      </c>
      <c r="B213">
        <v>15179</v>
      </c>
      <c r="C213" t="s">
        <v>40</v>
      </c>
      <c r="D213" t="s">
        <v>157</v>
      </c>
      <c r="E213">
        <f>VLOOKUP(C213, Data!$D$2:$K$63, 8, FALSE)</f>
        <v>1</v>
      </c>
      <c r="F213">
        <f t="shared" si="3"/>
        <v>15179</v>
      </c>
    </row>
    <row r="214" spans="1:6" x14ac:dyDescent="0.25">
      <c r="A214" s="5">
        <v>45807</v>
      </c>
      <c r="B214">
        <v>17183</v>
      </c>
      <c r="C214" t="s">
        <v>40</v>
      </c>
      <c r="D214" t="s">
        <v>158</v>
      </c>
      <c r="E214">
        <f>VLOOKUP(C214, Data!$D$2:$K$63, 8, FALSE)</f>
        <v>1</v>
      </c>
      <c r="F214">
        <f t="shared" si="3"/>
        <v>17183</v>
      </c>
    </row>
    <row r="215" spans="1:6" x14ac:dyDescent="0.25">
      <c r="A215" s="5">
        <v>45838</v>
      </c>
      <c r="B215">
        <v>16222</v>
      </c>
      <c r="C215" t="s">
        <v>40</v>
      </c>
      <c r="D215" t="s">
        <v>159</v>
      </c>
      <c r="E215">
        <f>VLOOKUP(C215, Data!$D$2:$K$63, 8, FALSE)</f>
        <v>1</v>
      </c>
      <c r="F215">
        <f t="shared" si="3"/>
        <v>16222</v>
      </c>
    </row>
    <row r="216" spans="1:6" x14ac:dyDescent="0.25">
      <c r="A216" s="5">
        <v>45869</v>
      </c>
      <c r="B216">
        <v>18892</v>
      </c>
      <c r="C216" t="s">
        <v>40</v>
      </c>
      <c r="D216" t="s">
        <v>160</v>
      </c>
      <c r="E216">
        <f>VLOOKUP(C216, Data!$D$2:$K$63, 8, FALSE)</f>
        <v>1</v>
      </c>
      <c r="F216">
        <f t="shared" si="3"/>
        <v>18892</v>
      </c>
    </row>
    <row r="217" spans="1:6" x14ac:dyDescent="0.25">
      <c r="A217" s="5">
        <v>44074</v>
      </c>
      <c r="B217">
        <v>125</v>
      </c>
      <c r="C217" t="s">
        <v>41</v>
      </c>
      <c r="D217" t="s">
        <v>153</v>
      </c>
      <c r="E217">
        <f>VLOOKUP(C217, Data!$D$2:$K$63, 8, FALSE)</f>
        <v>1</v>
      </c>
      <c r="F217">
        <f t="shared" si="3"/>
        <v>125</v>
      </c>
    </row>
    <row r="218" spans="1:6" x14ac:dyDescent="0.25">
      <c r="A218" s="5">
        <v>44439</v>
      </c>
      <c r="B218">
        <v>445</v>
      </c>
      <c r="C218" t="s">
        <v>41</v>
      </c>
      <c r="D218" t="s">
        <v>154</v>
      </c>
      <c r="E218">
        <f>VLOOKUP(C218, Data!$D$2:$K$63, 8, FALSE)</f>
        <v>1</v>
      </c>
      <c r="F218">
        <f t="shared" si="3"/>
        <v>445</v>
      </c>
    </row>
    <row r="219" spans="1:6" x14ac:dyDescent="0.25">
      <c r="A219" s="5">
        <v>44804</v>
      </c>
      <c r="B219">
        <v>840</v>
      </c>
      <c r="C219" t="s">
        <v>41</v>
      </c>
      <c r="D219" t="s">
        <v>155</v>
      </c>
      <c r="E219">
        <f>VLOOKUP(C219, Data!$D$2:$K$63, 8, FALSE)</f>
        <v>1</v>
      </c>
      <c r="F219">
        <f t="shared" si="3"/>
        <v>840</v>
      </c>
    </row>
    <row r="220" spans="1:6" x14ac:dyDescent="0.25">
      <c r="A220" s="5">
        <v>45169</v>
      </c>
      <c r="B220">
        <v>2056</v>
      </c>
      <c r="C220" t="s">
        <v>41</v>
      </c>
      <c r="D220" t="s">
        <v>156</v>
      </c>
      <c r="E220">
        <f>VLOOKUP(C220, Data!$D$2:$K$63, 8, FALSE)</f>
        <v>1</v>
      </c>
      <c r="F220">
        <f t="shared" si="3"/>
        <v>2056</v>
      </c>
    </row>
    <row r="221" spans="1:6" x14ac:dyDescent="0.25">
      <c r="A221" s="5">
        <v>45534</v>
      </c>
      <c r="B221">
        <v>731</v>
      </c>
      <c r="C221" t="s">
        <v>41</v>
      </c>
      <c r="D221" t="s">
        <v>157</v>
      </c>
      <c r="E221">
        <f>VLOOKUP(C221, Data!$D$2:$K$63, 8, FALSE)</f>
        <v>1</v>
      </c>
      <c r="F221">
        <f t="shared" si="3"/>
        <v>731</v>
      </c>
    </row>
    <row r="222" spans="1:6" x14ac:dyDescent="0.25">
      <c r="A222" s="5">
        <v>45807</v>
      </c>
      <c r="B222">
        <v>187</v>
      </c>
      <c r="C222" t="s">
        <v>41</v>
      </c>
      <c r="D222" t="s">
        <v>158</v>
      </c>
      <c r="E222">
        <f>VLOOKUP(C222, Data!$D$2:$K$63, 8, FALSE)</f>
        <v>1</v>
      </c>
      <c r="F222">
        <f t="shared" si="3"/>
        <v>187</v>
      </c>
    </row>
    <row r="223" spans="1:6" x14ac:dyDescent="0.25">
      <c r="A223" s="5">
        <v>45838</v>
      </c>
      <c r="B223">
        <v>423</v>
      </c>
      <c r="C223" t="s">
        <v>41</v>
      </c>
      <c r="D223" t="s">
        <v>159</v>
      </c>
      <c r="E223">
        <f>VLOOKUP(C223, Data!$D$2:$K$63, 8, FALSE)</f>
        <v>1</v>
      </c>
      <c r="F223">
        <f t="shared" si="3"/>
        <v>423</v>
      </c>
    </row>
    <row r="224" spans="1:6" x14ac:dyDescent="0.25">
      <c r="A224" s="5">
        <v>45869</v>
      </c>
      <c r="B224">
        <v>586</v>
      </c>
      <c r="C224" t="s">
        <v>41</v>
      </c>
      <c r="D224" t="s">
        <v>160</v>
      </c>
      <c r="E224">
        <f>VLOOKUP(C224, Data!$D$2:$K$63, 8, FALSE)</f>
        <v>1</v>
      </c>
      <c r="F224">
        <f t="shared" si="3"/>
        <v>586</v>
      </c>
    </row>
    <row r="225" spans="1:6" x14ac:dyDescent="0.25">
      <c r="A225" s="5">
        <v>44074</v>
      </c>
      <c r="B225">
        <v>186</v>
      </c>
      <c r="C225" t="s">
        <v>43</v>
      </c>
      <c r="D225" t="s">
        <v>153</v>
      </c>
      <c r="E225">
        <f>VLOOKUP(C225, Data!$D$2:$K$63, 8, FALSE)</f>
        <v>7.89</v>
      </c>
      <c r="F225">
        <f t="shared" si="3"/>
        <v>1467</v>
      </c>
    </row>
    <row r="226" spans="1:6" x14ac:dyDescent="0.25">
      <c r="A226" s="5">
        <v>44439</v>
      </c>
      <c r="B226">
        <v>259</v>
      </c>
      <c r="C226" t="s">
        <v>43</v>
      </c>
      <c r="D226" t="s">
        <v>154</v>
      </c>
      <c r="E226">
        <f>VLOOKUP(C226, Data!$D$2:$K$63, 8, FALSE)</f>
        <v>7.89</v>
      </c>
      <c r="F226">
        <f t="shared" si="3"/>
        <v>2043</v>
      </c>
    </row>
    <row r="227" spans="1:6" x14ac:dyDescent="0.25">
      <c r="A227" s="5">
        <v>44804</v>
      </c>
      <c r="B227">
        <v>194</v>
      </c>
      <c r="C227" t="s">
        <v>43</v>
      </c>
      <c r="D227" t="s">
        <v>155</v>
      </c>
      <c r="E227">
        <f>VLOOKUP(C227, Data!$D$2:$K$63, 8, FALSE)</f>
        <v>7.89</v>
      </c>
      <c r="F227">
        <f t="shared" si="3"/>
        <v>1530</v>
      </c>
    </row>
    <row r="228" spans="1:6" x14ac:dyDescent="0.25">
      <c r="A228" s="5">
        <v>45169</v>
      </c>
      <c r="B228">
        <v>176</v>
      </c>
      <c r="C228" t="s">
        <v>43</v>
      </c>
      <c r="D228" t="s">
        <v>156</v>
      </c>
      <c r="E228">
        <f>VLOOKUP(C228, Data!$D$2:$K$63, 8, FALSE)</f>
        <v>7.89</v>
      </c>
      <c r="F228">
        <f t="shared" si="3"/>
        <v>1388</v>
      </c>
    </row>
    <row r="229" spans="1:6" x14ac:dyDescent="0.25">
      <c r="A229" s="5">
        <v>45534</v>
      </c>
      <c r="B229">
        <v>281</v>
      </c>
      <c r="C229" t="s">
        <v>43</v>
      </c>
      <c r="D229" t="s">
        <v>157</v>
      </c>
      <c r="E229">
        <f>VLOOKUP(C229, Data!$D$2:$K$63, 8, FALSE)</f>
        <v>7.89</v>
      </c>
      <c r="F229">
        <f t="shared" si="3"/>
        <v>2217</v>
      </c>
    </row>
    <row r="230" spans="1:6" x14ac:dyDescent="0.25">
      <c r="A230" s="5">
        <v>45807</v>
      </c>
      <c r="B230">
        <v>311</v>
      </c>
      <c r="C230" t="s">
        <v>43</v>
      </c>
      <c r="D230" t="s">
        <v>158</v>
      </c>
      <c r="E230">
        <f>VLOOKUP(C230, Data!$D$2:$K$63, 8, FALSE)</f>
        <v>7.89</v>
      </c>
      <c r="F230">
        <f t="shared" si="3"/>
        <v>2453</v>
      </c>
    </row>
    <row r="231" spans="1:6" x14ac:dyDescent="0.25">
      <c r="A231" s="5">
        <v>45838</v>
      </c>
      <c r="B231">
        <v>323</v>
      </c>
      <c r="C231" t="s">
        <v>43</v>
      </c>
      <c r="D231" t="s">
        <v>159</v>
      </c>
      <c r="E231">
        <f>VLOOKUP(C231, Data!$D$2:$K$63, 8, FALSE)</f>
        <v>7.89</v>
      </c>
      <c r="F231">
        <f t="shared" si="3"/>
        <v>2548</v>
      </c>
    </row>
    <row r="232" spans="1:6" x14ac:dyDescent="0.25">
      <c r="A232" s="5">
        <v>45869</v>
      </c>
      <c r="B232">
        <v>237</v>
      </c>
      <c r="C232" t="s">
        <v>43</v>
      </c>
      <c r="D232" t="s">
        <v>160</v>
      </c>
      <c r="E232">
        <f>VLOOKUP(C232, Data!$D$2:$K$63, 8, FALSE)</f>
        <v>7.89</v>
      </c>
      <c r="F232">
        <f t="shared" si="3"/>
        <v>1869</v>
      </c>
    </row>
    <row r="233" spans="1:6" x14ac:dyDescent="0.25">
      <c r="A233" s="5">
        <v>44074</v>
      </c>
      <c r="B233">
        <v>375</v>
      </c>
      <c r="C233" t="s">
        <v>44</v>
      </c>
      <c r="D233" t="s">
        <v>153</v>
      </c>
      <c r="E233">
        <f>VLOOKUP(C233, Data!$D$2:$K$63, 8, FALSE)</f>
        <v>1</v>
      </c>
      <c r="F233">
        <f t="shared" si="3"/>
        <v>375</v>
      </c>
    </row>
    <row r="234" spans="1:6" x14ac:dyDescent="0.25">
      <c r="A234" s="5">
        <v>44439</v>
      </c>
      <c r="B234">
        <v>1070</v>
      </c>
      <c r="C234" t="s">
        <v>44</v>
      </c>
      <c r="D234" t="s">
        <v>154</v>
      </c>
      <c r="E234">
        <f>VLOOKUP(C234, Data!$D$2:$K$63, 8, FALSE)</f>
        <v>1</v>
      </c>
      <c r="F234">
        <f t="shared" si="3"/>
        <v>1070</v>
      </c>
    </row>
    <row r="235" spans="1:6" x14ac:dyDescent="0.25">
      <c r="A235" s="5">
        <v>44804</v>
      </c>
      <c r="B235">
        <v>425</v>
      </c>
      <c r="C235" t="s">
        <v>44</v>
      </c>
      <c r="D235" t="s">
        <v>155</v>
      </c>
      <c r="E235">
        <f>VLOOKUP(C235, Data!$D$2:$K$63, 8, FALSE)</f>
        <v>1</v>
      </c>
      <c r="F235">
        <f t="shared" si="3"/>
        <v>425</v>
      </c>
    </row>
    <row r="236" spans="1:6" x14ac:dyDescent="0.25">
      <c r="A236" s="5">
        <v>45169</v>
      </c>
      <c r="B236">
        <v>616</v>
      </c>
      <c r="C236" t="s">
        <v>44</v>
      </c>
      <c r="D236" t="s">
        <v>156</v>
      </c>
      <c r="E236">
        <f>VLOOKUP(C236, Data!$D$2:$K$63, 8, FALSE)</f>
        <v>1</v>
      </c>
      <c r="F236">
        <f t="shared" si="3"/>
        <v>616</v>
      </c>
    </row>
    <row r="237" spans="1:6" x14ac:dyDescent="0.25">
      <c r="A237" s="5">
        <v>45534</v>
      </c>
      <c r="B237">
        <v>652</v>
      </c>
      <c r="C237" t="s">
        <v>44</v>
      </c>
      <c r="D237" t="s">
        <v>157</v>
      </c>
      <c r="E237">
        <f>VLOOKUP(C237, Data!$D$2:$K$63, 8, FALSE)</f>
        <v>1</v>
      </c>
      <c r="F237">
        <f t="shared" si="3"/>
        <v>652</v>
      </c>
    </row>
    <row r="238" spans="1:6" x14ac:dyDescent="0.25">
      <c r="A238" s="5">
        <v>45807</v>
      </c>
      <c r="B238">
        <v>3414</v>
      </c>
      <c r="C238" t="s">
        <v>44</v>
      </c>
      <c r="D238" t="s">
        <v>158</v>
      </c>
      <c r="E238">
        <f>VLOOKUP(C238, Data!$D$2:$K$63, 8, FALSE)</f>
        <v>1</v>
      </c>
      <c r="F238">
        <f t="shared" si="3"/>
        <v>3414</v>
      </c>
    </row>
    <row r="239" spans="1:6" x14ac:dyDescent="0.25">
      <c r="A239" s="5">
        <v>45838</v>
      </c>
      <c r="B239">
        <v>3469</v>
      </c>
      <c r="C239" t="s">
        <v>44</v>
      </c>
      <c r="D239" t="s">
        <v>159</v>
      </c>
      <c r="E239">
        <f>VLOOKUP(C239, Data!$D$2:$K$63, 8, FALSE)</f>
        <v>1</v>
      </c>
      <c r="F239">
        <f t="shared" si="3"/>
        <v>3469</v>
      </c>
    </row>
    <row r="240" spans="1:6" x14ac:dyDescent="0.25">
      <c r="A240" s="5">
        <v>45869</v>
      </c>
      <c r="B240">
        <v>1794</v>
      </c>
      <c r="C240" t="s">
        <v>44</v>
      </c>
      <c r="D240" t="s">
        <v>160</v>
      </c>
      <c r="E240">
        <f>VLOOKUP(C240, Data!$D$2:$K$63, 8, FALSE)</f>
        <v>1</v>
      </c>
      <c r="F240">
        <f t="shared" si="3"/>
        <v>1794</v>
      </c>
    </row>
    <row r="241" spans="1:6" x14ac:dyDescent="0.25">
      <c r="A241" s="5">
        <v>44071</v>
      </c>
      <c r="B241">
        <v>0</v>
      </c>
      <c r="C241" t="s">
        <v>47</v>
      </c>
      <c r="D241" t="s">
        <v>153</v>
      </c>
      <c r="E241">
        <f>VLOOKUP(C241, Data!$D$2:$K$63, 8, FALSE)</f>
        <v>1</v>
      </c>
      <c r="F241">
        <f t="shared" si="3"/>
        <v>0</v>
      </c>
    </row>
    <row r="242" spans="1:6" x14ac:dyDescent="0.25">
      <c r="A242" s="5">
        <v>44439</v>
      </c>
      <c r="B242">
        <v>0</v>
      </c>
      <c r="C242" t="s">
        <v>47</v>
      </c>
      <c r="D242" t="s">
        <v>154</v>
      </c>
      <c r="E242">
        <f>VLOOKUP(C242, Data!$D$2:$K$63, 8, FALSE)</f>
        <v>1</v>
      </c>
      <c r="F242">
        <f t="shared" si="3"/>
        <v>0</v>
      </c>
    </row>
    <row r="243" spans="1:6" x14ac:dyDescent="0.25">
      <c r="A243" s="5">
        <v>44803</v>
      </c>
      <c r="B243">
        <v>0</v>
      </c>
      <c r="C243" t="s">
        <v>47</v>
      </c>
      <c r="D243" t="s">
        <v>155</v>
      </c>
      <c r="E243">
        <f>VLOOKUP(C243, Data!$D$2:$K$63, 8, FALSE)</f>
        <v>1</v>
      </c>
      <c r="F243">
        <f t="shared" si="3"/>
        <v>0</v>
      </c>
    </row>
    <row r="244" spans="1:6" x14ac:dyDescent="0.25">
      <c r="A244" s="5">
        <v>45168</v>
      </c>
      <c r="B244">
        <v>0</v>
      </c>
      <c r="C244" t="s">
        <v>47</v>
      </c>
      <c r="D244" t="s">
        <v>156</v>
      </c>
      <c r="E244">
        <f>VLOOKUP(C244, Data!$D$2:$K$63, 8, FALSE)</f>
        <v>1</v>
      </c>
      <c r="F244">
        <f t="shared" si="3"/>
        <v>0</v>
      </c>
    </row>
    <row r="245" spans="1:6" x14ac:dyDescent="0.25">
      <c r="A245" s="5">
        <v>45533</v>
      </c>
      <c r="B245">
        <v>0</v>
      </c>
      <c r="C245" t="s">
        <v>47</v>
      </c>
      <c r="D245" t="s">
        <v>157</v>
      </c>
      <c r="E245">
        <f>VLOOKUP(C245, Data!$D$2:$K$63, 8, FALSE)</f>
        <v>1</v>
      </c>
      <c r="F245">
        <f t="shared" si="3"/>
        <v>0</v>
      </c>
    </row>
    <row r="246" spans="1:6" x14ac:dyDescent="0.25">
      <c r="A246" s="5">
        <v>45806</v>
      </c>
      <c r="B246">
        <v>0</v>
      </c>
      <c r="C246" t="s">
        <v>47</v>
      </c>
      <c r="D246" t="s">
        <v>158</v>
      </c>
      <c r="E246">
        <f>VLOOKUP(C246, Data!$D$2:$K$63, 8, FALSE)</f>
        <v>1</v>
      </c>
      <c r="F246">
        <f t="shared" si="3"/>
        <v>0</v>
      </c>
    </row>
    <row r="247" spans="1:6" x14ac:dyDescent="0.25">
      <c r="A247" s="5">
        <v>45835</v>
      </c>
      <c r="B247">
        <v>0</v>
      </c>
      <c r="C247" t="s">
        <v>47</v>
      </c>
      <c r="D247" t="s">
        <v>159</v>
      </c>
      <c r="E247">
        <f>VLOOKUP(C247, Data!$D$2:$K$63, 8, FALSE)</f>
        <v>1</v>
      </c>
      <c r="F247">
        <f t="shared" si="3"/>
        <v>0</v>
      </c>
    </row>
    <row r="248" spans="1:6" x14ac:dyDescent="0.25">
      <c r="A248" s="5">
        <v>45868</v>
      </c>
      <c r="B248">
        <v>0</v>
      </c>
      <c r="C248" t="s">
        <v>47</v>
      </c>
      <c r="D248" t="s">
        <v>160</v>
      </c>
      <c r="E248">
        <f>VLOOKUP(C248, Data!$D$2:$K$63, 8, FALSE)</f>
        <v>1</v>
      </c>
      <c r="F248">
        <f t="shared" si="3"/>
        <v>0</v>
      </c>
    </row>
    <row r="249" spans="1:6" x14ac:dyDescent="0.25">
      <c r="A249" s="5">
        <v>44074</v>
      </c>
      <c r="B249">
        <v>0</v>
      </c>
      <c r="C249" t="s">
        <v>48</v>
      </c>
      <c r="D249" t="s">
        <v>153</v>
      </c>
      <c r="E249">
        <f>VLOOKUP(C249, Data!$D$2:$K$63, 8, FALSE)</f>
        <v>1</v>
      </c>
      <c r="F249">
        <f t="shared" si="3"/>
        <v>0</v>
      </c>
    </row>
    <row r="250" spans="1:6" x14ac:dyDescent="0.25">
      <c r="A250" s="5">
        <v>44439</v>
      </c>
      <c r="B250">
        <v>125</v>
      </c>
      <c r="C250" t="s">
        <v>48</v>
      </c>
      <c r="D250" t="s">
        <v>154</v>
      </c>
      <c r="E250">
        <f>VLOOKUP(C250, Data!$D$2:$K$63, 8, FALSE)</f>
        <v>1</v>
      </c>
      <c r="F250">
        <f t="shared" si="3"/>
        <v>125</v>
      </c>
    </row>
    <row r="251" spans="1:6" x14ac:dyDescent="0.25">
      <c r="A251" s="5">
        <v>44804</v>
      </c>
      <c r="B251">
        <v>0</v>
      </c>
      <c r="C251" t="s">
        <v>48</v>
      </c>
      <c r="D251" t="s">
        <v>155</v>
      </c>
      <c r="E251">
        <f>VLOOKUP(C251, Data!$D$2:$K$63, 8, FALSE)</f>
        <v>1</v>
      </c>
      <c r="F251">
        <f t="shared" si="3"/>
        <v>0</v>
      </c>
    </row>
    <row r="252" spans="1:6" x14ac:dyDescent="0.25">
      <c r="A252" s="5">
        <v>45169</v>
      </c>
      <c r="B252">
        <v>0</v>
      </c>
      <c r="C252" t="s">
        <v>48</v>
      </c>
      <c r="D252" t="s">
        <v>156</v>
      </c>
      <c r="E252">
        <f>VLOOKUP(C252, Data!$D$2:$K$63, 8, FALSE)</f>
        <v>1</v>
      </c>
      <c r="F252">
        <f t="shared" si="3"/>
        <v>0</v>
      </c>
    </row>
    <row r="253" spans="1:6" x14ac:dyDescent="0.25">
      <c r="A253" s="5">
        <v>45534</v>
      </c>
      <c r="B253">
        <v>20</v>
      </c>
      <c r="C253" t="s">
        <v>48</v>
      </c>
      <c r="D253" t="s">
        <v>157</v>
      </c>
      <c r="E253">
        <f>VLOOKUP(C253, Data!$D$2:$K$63, 8, FALSE)</f>
        <v>1</v>
      </c>
      <c r="F253">
        <f t="shared" si="3"/>
        <v>20</v>
      </c>
    </row>
    <row r="254" spans="1:6" x14ac:dyDescent="0.25">
      <c r="A254" s="5">
        <v>45807</v>
      </c>
      <c r="B254">
        <v>150</v>
      </c>
      <c r="C254" t="s">
        <v>48</v>
      </c>
      <c r="D254" t="s">
        <v>158</v>
      </c>
      <c r="E254">
        <f>VLOOKUP(C254, Data!$D$2:$K$63, 8, FALSE)</f>
        <v>1</v>
      </c>
      <c r="F254">
        <f t="shared" si="3"/>
        <v>150</v>
      </c>
    </row>
    <row r="255" spans="1:6" x14ac:dyDescent="0.25">
      <c r="A255" s="5">
        <v>45838</v>
      </c>
      <c r="B255">
        <v>200</v>
      </c>
      <c r="C255" t="s">
        <v>48</v>
      </c>
      <c r="D255" t="s">
        <v>159</v>
      </c>
      <c r="E255">
        <f>VLOOKUP(C255, Data!$D$2:$K$63, 8, FALSE)</f>
        <v>1</v>
      </c>
      <c r="F255">
        <f t="shared" si="3"/>
        <v>200</v>
      </c>
    </row>
    <row r="256" spans="1:6" x14ac:dyDescent="0.25">
      <c r="A256" s="5">
        <v>45869</v>
      </c>
      <c r="B256">
        <v>275</v>
      </c>
      <c r="C256" t="s">
        <v>48</v>
      </c>
      <c r="D256" t="s">
        <v>160</v>
      </c>
      <c r="E256">
        <f>VLOOKUP(C256, Data!$D$2:$K$63, 8, FALSE)</f>
        <v>1</v>
      </c>
      <c r="F256">
        <f t="shared" si="3"/>
        <v>275</v>
      </c>
    </row>
    <row r="257" spans="1:6" x14ac:dyDescent="0.25">
      <c r="A257" s="5">
        <v>44074</v>
      </c>
      <c r="B257">
        <v>960</v>
      </c>
      <c r="C257" t="s">
        <v>49</v>
      </c>
      <c r="D257" t="s">
        <v>153</v>
      </c>
      <c r="E257">
        <f>VLOOKUP(C257, Data!$D$2:$K$63, 8, FALSE)</f>
        <v>1</v>
      </c>
      <c r="F257">
        <f t="shared" si="3"/>
        <v>960</v>
      </c>
    </row>
    <row r="258" spans="1:6" x14ac:dyDescent="0.25">
      <c r="A258" s="5">
        <v>44439</v>
      </c>
      <c r="B258">
        <v>1147</v>
      </c>
      <c r="C258" t="s">
        <v>49</v>
      </c>
      <c r="D258" t="s">
        <v>154</v>
      </c>
      <c r="E258">
        <f>VLOOKUP(C258, Data!$D$2:$K$63, 8, FALSE)</f>
        <v>1</v>
      </c>
      <c r="F258">
        <f t="shared" si="3"/>
        <v>1147</v>
      </c>
    </row>
    <row r="259" spans="1:6" x14ac:dyDescent="0.25">
      <c r="A259" s="5">
        <v>44804</v>
      </c>
      <c r="B259">
        <v>514</v>
      </c>
      <c r="C259" t="s">
        <v>49</v>
      </c>
      <c r="D259" t="s">
        <v>155</v>
      </c>
      <c r="E259">
        <f>VLOOKUP(C259, Data!$D$2:$K$63, 8, FALSE)</f>
        <v>1</v>
      </c>
      <c r="F259">
        <f t="shared" ref="F259:F322" si="4">INT(B259*E259)</f>
        <v>514</v>
      </c>
    </row>
    <row r="260" spans="1:6" x14ac:dyDescent="0.25">
      <c r="A260" s="5">
        <v>45169</v>
      </c>
      <c r="B260">
        <v>696</v>
      </c>
      <c r="C260" t="s">
        <v>49</v>
      </c>
      <c r="D260" t="s">
        <v>156</v>
      </c>
      <c r="E260">
        <f>VLOOKUP(C260, Data!$D$2:$K$63, 8, FALSE)</f>
        <v>1</v>
      </c>
      <c r="F260">
        <f t="shared" si="4"/>
        <v>696</v>
      </c>
    </row>
    <row r="261" spans="1:6" x14ac:dyDescent="0.25">
      <c r="A261" s="5">
        <v>45534</v>
      </c>
      <c r="B261">
        <v>872</v>
      </c>
      <c r="C261" t="s">
        <v>49</v>
      </c>
      <c r="D261" t="s">
        <v>157</v>
      </c>
      <c r="E261">
        <f>VLOOKUP(C261, Data!$D$2:$K$63, 8, FALSE)</f>
        <v>1</v>
      </c>
      <c r="F261">
        <f t="shared" si="4"/>
        <v>872</v>
      </c>
    </row>
    <row r="262" spans="1:6" x14ac:dyDescent="0.25">
      <c r="A262" s="5">
        <v>45807</v>
      </c>
      <c r="B262">
        <v>1332</v>
      </c>
      <c r="C262" t="s">
        <v>49</v>
      </c>
      <c r="D262" t="s">
        <v>158</v>
      </c>
      <c r="E262">
        <f>VLOOKUP(C262, Data!$D$2:$K$63, 8, FALSE)</f>
        <v>1</v>
      </c>
      <c r="F262">
        <f t="shared" si="4"/>
        <v>1332</v>
      </c>
    </row>
    <row r="263" spans="1:6" x14ac:dyDescent="0.25">
      <c r="A263" s="5">
        <v>45838</v>
      </c>
      <c r="B263">
        <v>1403</v>
      </c>
      <c r="C263" t="s">
        <v>49</v>
      </c>
      <c r="D263" t="s">
        <v>159</v>
      </c>
      <c r="E263">
        <f>VLOOKUP(C263, Data!$D$2:$K$63, 8, FALSE)</f>
        <v>1</v>
      </c>
      <c r="F263">
        <f t="shared" si="4"/>
        <v>1403</v>
      </c>
    </row>
    <row r="264" spans="1:6" x14ac:dyDescent="0.25">
      <c r="A264" s="5">
        <v>45869</v>
      </c>
      <c r="B264">
        <v>1065</v>
      </c>
      <c r="C264" t="s">
        <v>49</v>
      </c>
      <c r="D264" t="s">
        <v>160</v>
      </c>
      <c r="E264">
        <f>VLOOKUP(C264, Data!$D$2:$K$63, 8, FALSE)</f>
        <v>1</v>
      </c>
      <c r="F264">
        <f t="shared" si="4"/>
        <v>1065</v>
      </c>
    </row>
    <row r="265" spans="1:6" x14ac:dyDescent="0.25">
      <c r="A265" s="5">
        <v>44074</v>
      </c>
      <c r="B265">
        <v>2062</v>
      </c>
      <c r="C265" t="s">
        <v>52</v>
      </c>
      <c r="D265" t="s">
        <v>153</v>
      </c>
      <c r="E265">
        <f>VLOOKUP(C265, Data!$D$2:$K$63, 8, FALSE)</f>
        <v>6.35</v>
      </c>
      <c r="F265">
        <f t="shared" si="4"/>
        <v>13093</v>
      </c>
    </row>
    <row r="266" spans="1:6" x14ac:dyDescent="0.25">
      <c r="A266" s="5">
        <v>44439</v>
      </c>
      <c r="B266">
        <v>3107</v>
      </c>
      <c r="C266" t="s">
        <v>52</v>
      </c>
      <c r="D266" t="s">
        <v>154</v>
      </c>
      <c r="E266">
        <f>VLOOKUP(C266, Data!$D$2:$K$63, 8, FALSE)</f>
        <v>6.35</v>
      </c>
      <c r="F266">
        <f t="shared" si="4"/>
        <v>19729</v>
      </c>
    </row>
    <row r="267" spans="1:6" x14ac:dyDescent="0.25">
      <c r="A267" s="5">
        <v>44804</v>
      </c>
      <c r="B267">
        <v>2479</v>
      </c>
      <c r="C267" t="s">
        <v>52</v>
      </c>
      <c r="D267" t="s">
        <v>155</v>
      </c>
      <c r="E267">
        <f>VLOOKUP(C267, Data!$D$2:$K$63, 8, FALSE)</f>
        <v>6.35</v>
      </c>
      <c r="F267">
        <f t="shared" si="4"/>
        <v>15741</v>
      </c>
    </row>
    <row r="268" spans="1:6" x14ac:dyDescent="0.25">
      <c r="A268" s="5">
        <v>45169</v>
      </c>
      <c r="B268">
        <v>2668</v>
      </c>
      <c r="C268" t="s">
        <v>52</v>
      </c>
      <c r="D268" t="s">
        <v>156</v>
      </c>
      <c r="E268">
        <f>VLOOKUP(C268, Data!$D$2:$K$63, 8, FALSE)</f>
        <v>6.35</v>
      </c>
      <c r="F268">
        <f t="shared" si="4"/>
        <v>16941</v>
      </c>
    </row>
    <row r="269" spans="1:6" x14ac:dyDescent="0.25">
      <c r="A269" s="5">
        <v>45534</v>
      </c>
      <c r="B269">
        <v>4253</v>
      </c>
      <c r="C269" t="s">
        <v>52</v>
      </c>
      <c r="D269" t="s">
        <v>157</v>
      </c>
      <c r="E269">
        <f>VLOOKUP(C269, Data!$D$2:$K$63, 8, FALSE)</f>
        <v>6.35</v>
      </c>
      <c r="F269">
        <f t="shared" si="4"/>
        <v>27006</v>
      </c>
    </row>
    <row r="270" spans="1:6" x14ac:dyDescent="0.25">
      <c r="A270" s="5">
        <v>45807</v>
      </c>
      <c r="B270">
        <v>3446</v>
      </c>
      <c r="C270" t="s">
        <v>52</v>
      </c>
      <c r="D270" t="s">
        <v>158</v>
      </c>
      <c r="E270">
        <f>VLOOKUP(C270, Data!$D$2:$K$63, 8, FALSE)</f>
        <v>6.35</v>
      </c>
      <c r="F270">
        <f t="shared" si="4"/>
        <v>21882</v>
      </c>
    </row>
    <row r="271" spans="1:6" x14ac:dyDescent="0.25">
      <c r="A271" s="5">
        <v>45838</v>
      </c>
      <c r="B271">
        <v>4402</v>
      </c>
      <c r="C271" t="s">
        <v>52</v>
      </c>
      <c r="D271" t="s">
        <v>159</v>
      </c>
      <c r="E271">
        <f>VLOOKUP(C271, Data!$D$2:$K$63, 8, FALSE)</f>
        <v>6.35</v>
      </c>
      <c r="F271">
        <f t="shared" si="4"/>
        <v>27952</v>
      </c>
    </row>
    <row r="272" spans="1:6" x14ac:dyDescent="0.25">
      <c r="A272" s="5">
        <v>45869</v>
      </c>
      <c r="B272">
        <v>4318</v>
      </c>
      <c r="C272" t="s">
        <v>52</v>
      </c>
      <c r="D272" t="s">
        <v>160</v>
      </c>
      <c r="E272">
        <f>VLOOKUP(C272, Data!$D$2:$K$63, 8, FALSE)</f>
        <v>6.35</v>
      </c>
      <c r="F272">
        <f t="shared" si="4"/>
        <v>27419</v>
      </c>
    </row>
    <row r="273" spans="1:6" x14ac:dyDescent="0.25">
      <c r="A273" s="5">
        <v>44804</v>
      </c>
      <c r="B273">
        <v>9649</v>
      </c>
      <c r="C273" t="s">
        <v>53</v>
      </c>
      <c r="D273" t="s">
        <v>155</v>
      </c>
      <c r="E273">
        <f>VLOOKUP(C273, Data!$D$2:$K$63, 8, FALSE)</f>
        <v>1</v>
      </c>
      <c r="F273">
        <f t="shared" si="4"/>
        <v>9649</v>
      </c>
    </row>
    <row r="274" spans="1:6" x14ac:dyDescent="0.25">
      <c r="A274" s="5">
        <v>45169</v>
      </c>
      <c r="B274">
        <v>7660</v>
      </c>
      <c r="C274" t="s">
        <v>53</v>
      </c>
      <c r="D274" t="s">
        <v>156</v>
      </c>
      <c r="E274">
        <f>VLOOKUP(C274, Data!$D$2:$K$63, 8, FALSE)</f>
        <v>1</v>
      </c>
      <c r="F274">
        <f t="shared" si="4"/>
        <v>7660</v>
      </c>
    </row>
    <row r="275" spans="1:6" x14ac:dyDescent="0.25">
      <c r="A275" s="5">
        <v>45534</v>
      </c>
      <c r="B275">
        <v>8105</v>
      </c>
      <c r="C275" t="s">
        <v>53</v>
      </c>
      <c r="D275" t="s">
        <v>157</v>
      </c>
      <c r="E275">
        <f>VLOOKUP(C275, Data!$D$2:$K$63, 8, FALSE)</f>
        <v>1</v>
      </c>
      <c r="F275">
        <f t="shared" si="4"/>
        <v>8105</v>
      </c>
    </row>
    <row r="276" spans="1:6" x14ac:dyDescent="0.25">
      <c r="A276" s="5">
        <v>45807</v>
      </c>
      <c r="B276">
        <v>9661</v>
      </c>
      <c r="C276" t="s">
        <v>53</v>
      </c>
      <c r="D276" t="s">
        <v>158</v>
      </c>
      <c r="E276">
        <f>VLOOKUP(C276, Data!$D$2:$K$63, 8, FALSE)</f>
        <v>1</v>
      </c>
      <c r="F276">
        <f t="shared" si="4"/>
        <v>9661</v>
      </c>
    </row>
    <row r="277" spans="1:6" x14ac:dyDescent="0.25">
      <c r="A277" s="5">
        <v>45838</v>
      </c>
      <c r="B277">
        <v>11298</v>
      </c>
      <c r="C277" t="s">
        <v>53</v>
      </c>
      <c r="D277" t="s">
        <v>159</v>
      </c>
      <c r="E277">
        <f>VLOOKUP(C277, Data!$D$2:$K$63, 8, FALSE)</f>
        <v>1</v>
      </c>
      <c r="F277">
        <f t="shared" si="4"/>
        <v>11298</v>
      </c>
    </row>
    <row r="278" spans="1:6" x14ac:dyDescent="0.25">
      <c r="A278" s="5">
        <v>45869</v>
      </c>
      <c r="B278">
        <v>14591</v>
      </c>
      <c r="C278" t="s">
        <v>53</v>
      </c>
      <c r="D278" t="s">
        <v>160</v>
      </c>
      <c r="E278">
        <f>VLOOKUP(C278, Data!$D$2:$K$63, 8, FALSE)</f>
        <v>1</v>
      </c>
      <c r="F278">
        <f t="shared" si="4"/>
        <v>14591</v>
      </c>
    </row>
    <row r="279" spans="1:6" x14ac:dyDescent="0.25">
      <c r="A279" s="5">
        <v>44804</v>
      </c>
      <c r="B279">
        <v>70</v>
      </c>
      <c r="C279" t="s">
        <v>54</v>
      </c>
      <c r="D279" t="s">
        <v>155</v>
      </c>
      <c r="E279">
        <f>VLOOKUP(C279, Data!$D$2:$K$63, 8, FALSE)</f>
        <v>6.35</v>
      </c>
      <c r="F279">
        <f t="shared" si="4"/>
        <v>444</v>
      </c>
    </row>
    <row r="280" spans="1:6" x14ac:dyDescent="0.25">
      <c r="A280" s="5">
        <v>45169</v>
      </c>
      <c r="B280">
        <v>497</v>
      </c>
      <c r="C280" t="s">
        <v>54</v>
      </c>
      <c r="D280" t="s">
        <v>156</v>
      </c>
      <c r="E280">
        <f>VLOOKUP(C280, Data!$D$2:$K$63, 8, FALSE)</f>
        <v>6.35</v>
      </c>
      <c r="F280">
        <f t="shared" si="4"/>
        <v>3155</v>
      </c>
    </row>
    <row r="281" spans="1:6" x14ac:dyDescent="0.25">
      <c r="A281" s="5">
        <v>45534</v>
      </c>
      <c r="B281">
        <v>874</v>
      </c>
      <c r="C281" t="s">
        <v>54</v>
      </c>
      <c r="D281" t="s">
        <v>157</v>
      </c>
      <c r="E281">
        <f>VLOOKUP(C281, Data!$D$2:$K$63, 8, FALSE)</f>
        <v>6.35</v>
      </c>
      <c r="F281">
        <f t="shared" si="4"/>
        <v>5549</v>
      </c>
    </row>
    <row r="282" spans="1:6" x14ac:dyDescent="0.25">
      <c r="A282" s="5">
        <v>45807</v>
      </c>
      <c r="B282">
        <v>773</v>
      </c>
      <c r="C282" t="s">
        <v>54</v>
      </c>
      <c r="D282" t="s">
        <v>158</v>
      </c>
      <c r="E282">
        <f>VLOOKUP(C282, Data!$D$2:$K$63, 8, FALSE)</f>
        <v>6.35</v>
      </c>
      <c r="F282">
        <f t="shared" si="4"/>
        <v>4908</v>
      </c>
    </row>
    <row r="283" spans="1:6" x14ac:dyDescent="0.25">
      <c r="A283" s="5">
        <v>45838</v>
      </c>
      <c r="B283">
        <v>1184</v>
      </c>
      <c r="C283" t="s">
        <v>54</v>
      </c>
      <c r="D283" t="s">
        <v>159</v>
      </c>
      <c r="E283">
        <f>VLOOKUP(C283, Data!$D$2:$K$63, 8, FALSE)</f>
        <v>6.35</v>
      </c>
      <c r="F283">
        <f t="shared" si="4"/>
        <v>7518</v>
      </c>
    </row>
    <row r="284" spans="1:6" x14ac:dyDescent="0.25">
      <c r="A284" s="5">
        <v>45869</v>
      </c>
      <c r="B284">
        <v>1194</v>
      </c>
      <c r="C284" t="s">
        <v>54</v>
      </c>
      <c r="D284" t="s">
        <v>160</v>
      </c>
      <c r="E284">
        <f>VLOOKUP(C284, Data!$D$2:$K$63, 8, FALSE)</f>
        <v>6.35</v>
      </c>
      <c r="F284">
        <f t="shared" si="4"/>
        <v>7581</v>
      </c>
    </row>
    <row r="285" spans="1:6" x14ac:dyDescent="0.25">
      <c r="A285" s="5">
        <v>44074</v>
      </c>
      <c r="B285">
        <v>260</v>
      </c>
      <c r="C285" t="s">
        <v>55</v>
      </c>
      <c r="D285" t="s">
        <v>153</v>
      </c>
      <c r="E285">
        <f>VLOOKUP(C285, Data!$D$2:$K$63, 8, FALSE)</f>
        <v>6.35</v>
      </c>
      <c r="F285">
        <f t="shared" si="4"/>
        <v>1651</v>
      </c>
    </row>
    <row r="286" spans="1:6" x14ac:dyDescent="0.25">
      <c r="A286" s="5">
        <v>44439</v>
      </c>
      <c r="B286">
        <v>445</v>
      </c>
      <c r="C286" t="s">
        <v>55</v>
      </c>
      <c r="D286" t="s">
        <v>154</v>
      </c>
      <c r="E286">
        <f>VLOOKUP(C286, Data!$D$2:$K$63, 8, FALSE)</f>
        <v>6.35</v>
      </c>
      <c r="F286">
        <f t="shared" si="4"/>
        <v>2825</v>
      </c>
    </row>
    <row r="287" spans="1:6" x14ac:dyDescent="0.25">
      <c r="A287" s="5">
        <v>44804</v>
      </c>
      <c r="B287">
        <v>415</v>
      </c>
      <c r="C287" t="s">
        <v>55</v>
      </c>
      <c r="D287" t="s">
        <v>155</v>
      </c>
      <c r="E287">
        <f>VLOOKUP(C287, Data!$D$2:$K$63, 8, FALSE)</f>
        <v>6.35</v>
      </c>
      <c r="F287">
        <f t="shared" si="4"/>
        <v>2635</v>
      </c>
    </row>
    <row r="288" spans="1:6" x14ac:dyDescent="0.25">
      <c r="A288" s="5">
        <v>45169</v>
      </c>
      <c r="B288">
        <v>319</v>
      </c>
      <c r="C288" t="s">
        <v>55</v>
      </c>
      <c r="D288" t="s">
        <v>156</v>
      </c>
      <c r="E288">
        <f>VLOOKUP(C288, Data!$D$2:$K$63, 8, FALSE)</f>
        <v>6.35</v>
      </c>
      <c r="F288">
        <f t="shared" si="4"/>
        <v>2025</v>
      </c>
    </row>
    <row r="289" spans="1:6" x14ac:dyDescent="0.25">
      <c r="A289" s="5">
        <v>45534</v>
      </c>
      <c r="B289">
        <v>340</v>
      </c>
      <c r="C289" t="s">
        <v>55</v>
      </c>
      <c r="D289" t="s">
        <v>157</v>
      </c>
      <c r="E289">
        <f>VLOOKUP(C289, Data!$D$2:$K$63, 8, FALSE)</f>
        <v>6.35</v>
      </c>
      <c r="F289">
        <f t="shared" si="4"/>
        <v>2159</v>
      </c>
    </row>
    <row r="290" spans="1:6" x14ac:dyDescent="0.25">
      <c r="A290" s="5">
        <v>45807</v>
      </c>
      <c r="B290">
        <v>296</v>
      </c>
      <c r="C290" t="s">
        <v>55</v>
      </c>
      <c r="D290" t="s">
        <v>158</v>
      </c>
      <c r="E290">
        <f>VLOOKUP(C290, Data!$D$2:$K$63, 8, FALSE)</f>
        <v>6.35</v>
      </c>
      <c r="F290">
        <f t="shared" si="4"/>
        <v>1879</v>
      </c>
    </row>
    <row r="291" spans="1:6" x14ac:dyDescent="0.25">
      <c r="A291" s="5">
        <v>45838</v>
      </c>
      <c r="B291">
        <v>465</v>
      </c>
      <c r="C291" t="s">
        <v>55</v>
      </c>
      <c r="D291" t="s">
        <v>159</v>
      </c>
      <c r="E291">
        <f>VLOOKUP(C291, Data!$D$2:$K$63, 8, FALSE)</f>
        <v>6.35</v>
      </c>
      <c r="F291">
        <f t="shared" si="4"/>
        <v>2952</v>
      </c>
    </row>
    <row r="292" spans="1:6" x14ac:dyDescent="0.25">
      <c r="A292" s="5">
        <v>45869</v>
      </c>
      <c r="B292">
        <v>436</v>
      </c>
      <c r="C292" t="s">
        <v>55</v>
      </c>
      <c r="D292" t="s">
        <v>160</v>
      </c>
      <c r="E292">
        <f>VLOOKUP(C292, Data!$D$2:$K$63, 8, FALSE)</f>
        <v>6.35</v>
      </c>
      <c r="F292">
        <f t="shared" si="4"/>
        <v>2768</v>
      </c>
    </row>
    <row r="293" spans="1:6" x14ac:dyDescent="0.25">
      <c r="A293" s="5">
        <v>44074</v>
      </c>
      <c r="B293">
        <v>192</v>
      </c>
      <c r="C293" t="s">
        <v>56</v>
      </c>
      <c r="D293" t="s">
        <v>153</v>
      </c>
      <c r="E293">
        <f>VLOOKUP(C293, Data!$D$2:$K$63, 8, FALSE)</f>
        <v>6.35</v>
      </c>
      <c r="F293">
        <f t="shared" si="4"/>
        <v>1219</v>
      </c>
    </row>
    <row r="294" spans="1:6" x14ac:dyDescent="0.25">
      <c r="A294" s="5">
        <v>44439</v>
      </c>
      <c r="B294">
        <v>930</v>
      </c>
      <c r="C294" t="s">
        <v>56</v>
      </c>
      <c r="D294" t="s">
        <v>154</v>
      </c>
      <c r="E294">
        <f>VLOOKUP(C294, Data!$D$2:$K$63, 8, FALSE)</f>
        <v>6.35</v>
      </c>
      <c r="F294">
        <f t="shared" si="4"/>
        <v>5905</v>
      </c>
    </row>
    <row r="295" spans="1:6" x14ac:dyDescent="0.25">
      <c r="A295" s="5">
        <v>44804</v>
      </c>
      <c r="B295">
        <v>655</v>
      </c>
      <c r="C295" t="s">
        <v>56</v>
      </c>
      <c r="D295" t="s">
        <v>155</v>
      </c>
      <c r="E295">
        <f>VLOOKUP(C295, Data!$D$2:$K$63, 8, FALSE)</f>
        <v>6.35</v>
      </c>
      <c r="F295">
        <f t="shared" si="4"/>
        <v>4159</v>
      </c>
    </row>
    <row r="296" spans="1:6" x14ac:dyDescent="0.25">
      <c r="A296" s="5">
        <v>45169</v>
      </c>
      <c r="B296">
        <v>1052</v>
      </c>
      <c r="C296" t="s">
        <v>56</v>
      </c>
      <c r="D296" t="s">
        <v>156</v>
      </c>
      <c r="E296">
        <f>VLOOKUP(C296, Data!$D$2:$K$63, 8, FALSE)</f>
        <v>6.35</v>
      </c>
      <c r="F296">
        <f t="shared" si="4"/>
        <v>6680</v>
      </c>
    </row>
    <row r="297" spans="1:6" x14ac:dyDescent="0.25">
      <c r="A297" s="5">
        <v>45534</v>
      </c>
      <c r="B297">
        <v>1124</v>
      </c>
      <c r="C297" t="s">
        <v>56</v>
      </c>
      <c r="D297" t="s">
        <v>157</v>
      </c>
      <c r="E297">
        <f>VLOOKUP(C297, Data!$D$2:$K$63, 8, FALSE)</f>
        <v>6.35</v>
      </c>
      <c r="F297">
        <f t="shared" si="4"/>
        <v>7137</v>
      </c>
    </row>
    <row r="298" spans="1:6" x14ac:dyDescent="0.25">
      <c r="A298" s="5">
        <v>45807</v>
      </c>
      <c r="B298">
        <v>1401</v>
      </c>
      <c r="C298" t="s">
        <v>56</v>
      </c>
      <c r="D298" t="s">
        <v>158</v>
      </c>
      <c r="E298">
        <f>VLOOKUP(C298, Data!$D$2:$K$63, 8, FALSE)</f>
        <v>6.35</v>
      </c>
      <c r="F298">
        <f t="shared" si="4"/>
        <v>8896</v>
      </c>
    </row>
    <row r="299" spans="1:6" x14ac:dyDescent="0.25">
      <c r="A299" s="5">
        <v>45838</v>
      </c>
      <c r="B299">
        <v>1203</v>
      </c>
      <c r="C299" t="s">
        <v>56</v>
      </c>
      <c r="D299" t="s">
        <v>159</v>
      </c>
      <c r="E299">
        <f>VLOOKUP(C299, Data!$D$2:$K$63, 8, FALSE)</f>
        <v>6.35</v>
      </c>
      <c r="F299">
        <f t="shared" si="4"/>
        <v>7639</v>
      </c>
    </row>
    <row r="300" spans="1:6" x14ac:dyDescent="0.25">
      <c r="A300" s="5">
        <v>45869</v>
      </c>
      <c r="B300">
        <v>1117</v>
      </c>
      <c r="C300" t="s">
        <v>56</v>
      </c>
      <c r="D300" t="s">
        <v>160</v>
      </c>
      <c r="E300">
        <f>VLOOKUP(C300, Data!$D$2:$K$63, 8, FALSE)</f>
        <v>6.35</v>
      </c>
      <c r="F300">
        <f t="shared" si="4"/>
        <v>7092</v>
      </c>
    </row>
    <row r="301" spans="1:6" x14ac:dyDescent="0.25">
      <c r="A301" s="5">
        <v>44439</v>
      </c>
      <c r="B301">
        <v>1132</v>
      </c>
      <c r="C301" t="s">
        <v>57</v>
      </c>
      <c r="D301" t="s">
        <v>154</v>
      </c>
      <c r="E301">
        <f>VLOOKUP(C301, Data!$D$2:$K$63, 8, FALSE)</f>
        <v>6.35</v>
      </c>
      <c r="F301">
        <f t="shared" si="4"/>
        <v>7188</v>
      </c>
    </row>
    <row r="302" spans="1:6" x14ac:dyDescent="0.25">
      <c r="A302" s="5">
        <v>44804</v>
      </c>
      <c r="B302">
        <v>143</v>
      </c>
      <c r="C302" t="s">
        <v>57</v>
      </c>
      <c r="D302" t="s">
        <v>155</v>
      </c>
      <c r="E302">
        <f>VLOOKUP(C302, Data!$D$2:$K$63, 8, FALSE)</f>
        <v>6.35</v>
      </c>
      <c r="F302">
        <f t="shared" si="4"/>
        <v>908</v>
      </c>
    </row>
    <row r="303" spans="1:6" x14ac:dyDescent="0.25">
      <c r="A303" s="5">
        <v>45169</v>
      </c>
      <c r="B303">
        <v>45</v>
      </c>
      <c r="C303" t="s">
        <v>57</v>
      </c>
      <c r="D303" t="s">
        <v>156</v>
      </c>
      <c r="E303">
        <f>VLOOKUP(C303, Data!$D$2:$K$63, 8, FALSE)</f>
        <v>6.35</v>
      </c>
      <c r="F303">
        <f t="shared" si="4"/>
        <v>285</v>
      </c>
    </row>
    <row r="304" spans="1:6" x14ac:dyDescent="0.25">
      <c r="A304" s="5">
        <v>45534</v>
      </c>
      <c r="B304">
        <v>10</v>
      </c>
      <c r="C304" t="s">
        <v>57</v>
      </c>
      <c r="D304" t="s">
        <v>157</v>
      </c>
      <c r="E304">
        <f>VLOOKUP(C304, Data!$D$2:$K$63, 8, FALSE)</f>
        <v>6.35</v>
      </c>
      <c r="F304">
        <f t="shared" si="4"/>
        <v>63</v>
      </c>
    </row>
    <row r="305" spans="1:6" x14ac:dyDescent="0.25">
      <c r="A305" s="5">
        <v>45807</v>
      </c>
      <c r="B305">
        <v>0</v>
      </c>
      <c r="C305" t="s">
        <v>57</v>
      </c>
      <c r="D305" t="s">
        <v>158</v>
      </c>
      <c r="E305">
        <f>VLOOKUP(C305, Data!$D$2:$K$63, 8, FALSE)</f>
        <v>6.35</v>
      </c>
      <c r="F305">
        <f t="shared" si="4"/>
        <v>0</v>
      </c>
    </row>
    <row r="306" spans="1:6" x14ac:dyDescent="0.25">
      <c r="A306" s="5">
        <v>45838</v>
      </c>
      <c r="B306">
        <v>10</v>
      </c>
      <c r="C306" t="s">
        <v>57</v>
      </c>
      <c r="D306" t="s">
        <v>159</v>
      </c>
      <c r="E306">
        <f>VLOOKUP(C306, Data!$D$2:$K$63, 8, FALSE)</f>
        <v>6.35</v>
      </c>
      <c r="F306">
        <f t="shared" si="4"/>
        <v>63</v>
      </c>
    </row>
    <row r="307" spans="1:6" x14ac:dyDescent="0.25">
      <c r="A307" s="5">
        <v>45869</v>
      </c>
      <c r="B307">
        <v>17</v>
      </c>
      <c r="C307" t="s">
        <v>57</v>
      </c>
      <c r="D307" t="s">
        <v>160</v>
      </c>
      <c r="E307">
        <f>VLOOKUP(C307, Data!$D$2:$K$63, 8, FALSE)</f>
        <v>6.35</v>
      </c>
      <c r="F307">
        <f t="shared" si="4"/>
        <v>107</v>
      </c>
    </row>
    <row r="308" spans="1:6" x14ac:dyDescent="0.25">
      <c r="A308" s="5">
        <v>44074</v>
      </c>
      <c r="B308">
        <v>1286</v>
      </c>
      <c r="C308" t="s">
        <v>59</v>
      </c>
      <c r="D308" t="s">
        <v>153</v>
      </c>
      <c r="E308">
        <f>VLOOKUP(C308, Data!$D$2:$K$63, 8, FALSE)</f>
        <v>6.35</v>
      </c>
      <c r="F308">
        <f t="shared" si="4"/>
        <v>8166</v>
      </c>
    </row>
    <row r="309" spans="1:6" x14ac:dyDescent="0.25">
      <c r="A309" s="5">
        <v>44439</v>
      </c>
      <c r="B309">
        <v>1893</v>
      </c>
      <c r="C309" t="s">
        <v>59</v>
      </c>
      <c r="D309" t="s">
        <v>154</v>
      </c>
      <c r="E309">
        <f>VLOOKUP(C309, Data!$D$2:$K$63, 8, FALSE)</f>
        <v>6.35</v>
      </c>
      <c r="F309">
        <f t="shared" si="4"/>
        <v>12020</v>
      </c>
    </row>
    <row r="310" spans="1:6" x14ac:dyDescent="0.25">
      <c r="A310" s="5">
        <v>44804</v>
      </c>
      <c r="B310">
        <v>1568</v>
      </c>
      <c r="C310" t="s">
        <v>59</v>
      </c>
      <c r="D310" t="s">
        <v>155</v>
      </c>
      <c r="E310">
        <f>VLOOKUP(C310, Data!$D$2:$K$63, 8, FALSE)</f>
        <v>6.35</v>
      </c>
      <c r="F310">
        <f t="shared" si="4"/>
        <v>9956</v>
      </c>
    </row>
    <row r="311" spans="1:6" x14ac:dyDescent="0.25">
      <c r="A311" s="5">
        <v>45169</v>
      </c>
      <c r="B311">
        <v>1754</v>
      </c>
      <c r="C311" t="s">
        <v>59</v>
      </c>
      <c r="D311" t="s">
        <v>156</v>
      </c>
      <c r="E311">
        <f>VLOOKUP(C311, Data!$D$2:$K$63, 8, FALSE)</f>
        <v>6.35</v>
      </c>
      <c r="F311">
        <f t="shared" si="4"/>
        <v>11137</v>
      </c>
    </row>
    <row r="312" spans="1:6" x14ac:dyDescent="0.25">
      <c r="A312" s="5">
        <v>45534</v>
      </c>
      <c r="B312">
        <v>1570</v>
      </c>
      <c r="C312" t="s">
        <v>59</v>
      </c>
      <c r="D312" t="s">
        <v>157</v>
      </c>
      <c r="E312">
        <f>VLOOKUP(C312, Data!$D$2:$K$63, 8, FALSE)</f>
        <v>6.35</v>
      </c>
      <c r="F312">
        <f t="shared" si="4"/>
        <v>9969</v>
      </c>
    </row>
    <row r="313" spans="1:6" x14ac:dyDescent="0.25">
      <c r="A313" s="5">
        <v>45807</v>
      </c>
      <c r="B313">
        <v>2171</v>
      </c>
      <c r="C313" t="s">
        <v>59</v>
      </c>
      <c r="D313" t="s">
        <v>158</v>
      </c>
      <c r="E313">
        <f>VLOOKUP(C313, Data!$D$2:$K$63, 8, FALSE)</f>
        <v>6.35</v>
      </c>
      <c r="F313">
        <f t="shared" si="4"/>
        <v>13785</v>
      </c>
    </row>
    <row r="314" spans="1:6" x14ac:dyDescent="0.25">
      <c r="A314" s="5">
        <v>45838</v>
      </c>
      <c r="B314">
        <v>2420</v>
      </c>
      <c r="C314" t="s">
        <v>59</v>
      </c>
      <c r="D314" t="s">
        <v>159</v>
      </c>
      <c r="E314">
        <f>VLOOKUP(C314, Data!$D$2:$K$63, 8, FALSE)</f>
        <v>6.35</v>
      </c>
      <c r="F314">
        <f t="shared" si="4"/>
        <v>15367</v>
      </c>
    </row>
    <row r="315" spans="1:6" x14ac:dyDescent="0.25">
      <c r="A315" s="5">
        <v>45869</v>
      </c>
      <c r="B315">
        <v>2274</v>
      </c>
      <c r="C315" t="s">
        <v>59</v>
      </c>
      <c r="D315" t="s">
        <v>160</v>
      </c>
      <c r="E315">
        <f>VLOOKUP(C315, Data!$D$2:$K$63, 8, FALSE)</f>
        <v>6.35</v>
      </c>
      <c r="F315">
        <f t="shared" si="4"/>
        <v>14439</v>
      </c>
    </row>
    <row r="316" spans="1:6" x14ac:dyDescent="0.25">
      <c r="A316" s="5">
        <v>44074</v>
      </c>
      <c r="B316">
        <v>264</v>
      </c>
      <c r="C316" t="s">
        <v>60</v>
      </c>
      <c r="D316" t="s">
        <v>153</v>
      </c>
      <c r="E316">
        <f>VLOOKUP(C316, Data!$D$2:$K$63, 8, FALSE)</f>
        <v>6.35</v>
      </c>
      <c r="F316">
        <f t="shared" si="4"/>
        <v>1676</v>
      </c>
    </row>
    <row r="317" spans="1:6" x14ac:dyDescent="0.25">
      <c r="A317" s="5">
        <v>44439</v>
      </c>
      <c r="B317">
        <v>292</v>
      </c>
      <c r="C317" t="s">
        <v>60</v>
      </c>
      <c r="D317" t="s">
        <v>154</v>
      </c>
      <c r="E317">
        <f>VLOOKUP(C317, Data!$D$2:$K$63, 8, FALSE)</f>
        <v>6.35</v>
      </c>
      <c r="F317">
        <f t="shared" si="4"/>
        <v>1854</v>
      </c>
    </row>
    <row r="318" spans="1:6" x14ac:dyDescent="0.25">
      <c r="A318" s="5">
        <v>44804</v>
      </c>
      <c r="B318">
        <v>86</v>
      </c>
      <c r="C318" t="s">
        <v>60</v>
      </c>
      <c r="D318" t="s">
        <v>155</v>
      </c>
      <c r="E318">
        <f>VLOOKUP(C318, Data!$D$2:$K$63, 8, FALSE)</f>
        <v>6.35</v>
      </c>
      <c r="F318">
        <f t="shared" si="4"/>
        <v>546</v>
      </c>
    </row>
    <row r="319" spans="1:6" x14ac:dyDescent="0.25">
      <c r="A319" s="5">
        <v>45169</v>
      </c>
      <c r="B319">
        <v>134</v>
      </c>
      <c r="C319" t="s">
        <v>60</v>
      </c>
      <c r="D319" t="s">
        <v>156</v>
      </c>
      <c r="E319">
        <f>VLOOKUP(C319, Data!$D$2:$K$63, 8, FALSE)</f>
        <v>6.35</v>
      </c>
      <c r="F319">
        <f t="shared" si="4"/>
        <v>850</v>
      </c>
    </row>
    <row r="320" spans="1:6" x14ac:dyDescent="0.25">
      <c r="A320" s="5">
        <v>45534</v>
      </c>
      <c r="B320">
        <v>85</v>
      </c>
      <c r="C320" t="s">
        <v>60</v>
      </c>
      <c r="D320" t="s">
        <v>157</v>
      </c>
      <c r="E320">
        <f>VLOOKUP(C320, Data!$D$2:$K$63, 8, FALSE)</f>
        <v>6.35</v>
      </c>
      <c r="F320">
        <f t="shared" si="4"/>
        <v>539</v>
      </c>
    </row>
    <row r="321" spans="1:6" x14ac:dyDescent="0.25">
      <c r="A321" s="5">
        <v>45807</v>
      </c>
      <c r="B321">
        <v>194</v>
      </c>
      <c r="C321" t="s">
        <v>60</v>
      </c>
      <c r="D321" t="s">
        <v>158</v>
      </c>
      <c r="E321">
        <f>VLOOKUP(C321, Data!$D$2:$K$63, 8, FALSE)</f>
        <v>6.35</v>
      </c>
      <c r="F321">
        <f t="shared" si="4"/>
        <v>1231</v>
      </c>
    </row>
    <row r="322" spans="1:6" x14ac:dyDescent="0.25">
      <c r="A322" s="5">
        <v>45838</v>
      </c>
      <c r="B322">
        <v>276</v>
      </c>
      <c r="C322" t="s">
        <v>60</v>
      </c>
      <c r="D322" t="s">
        <v>159</v>
      </c>
      <c r="E322">
        <f>VLOOKUP(C322, Data!$D$2:$K$63, 8, FALSE)</f>
        <v>6.35</v>
      </c>
      <c r="F322">
        <f t="shared" si="4"/>
        <v>1752</v>
      </c>
    </row>
    <row r="323" spans="1:6" x14ac:dyDescent="0.25">
      <c r="A323" s="5">
        <v>45869</v>
      </c>
      <c r="B323">
        <v>262</v>
      </c>
      <c r="C323" t="s">
        <v>60</v>
      </c>
      <c r="D323" t="s">
        <v>160</v>
      </c>
      <c r="E323">
        <f>VLOOKUP(C323, Data!$D$2:$K$63, 8, FALSE)</f>
        <v>6.35</v>
      </c>
      <c r="F323">
        <f t="shared" ref="F323:F386" si="5">INT(B323*E323)</f>
        <v>1663</v>
      </c>
    </row>
    <row r="324" spans="1:6" x14ac:dyDescent="0.25">
      <c r="A324" s="5">
        <v>44804</v>
      </c>
      <c r="B324">
        <v>6349</v>
      </c>
      <c r="C324" t="s">
        <v>61</v>
      </c>
      <c r="D324" t="s">
        <v>155</v>
      </c>
      <c r="E324">
        <f>VLOOKUP(C324, Data!$D$2:$K$63, 8, FALSE)</f>
        <v>1</v>
      </c>
      <c r="F324">
        <f t="shared" si="5"/>
        <v>6349</v>
      </c>
    </row>
    <row r="325" spans="1:6" x14ac:dyDescent="0.25">
      <c r="A325" s="5">
        <v>45169</v>
      </c>
      <c r="B325">
        <v>7746</v>
      </c>
      <c r="C325" t="s">
        <v>61</v>
      </c>
      <c r="D325" t="s">
        <v>156</v>
      </c>
      <c r="E325">
        <f>VLOOKUP(C325, Data!$D$2:$K$63, 8, FALSE)</f>
        <v>1</v>
      </c>
      <c r="F325">
        <f t="shared" si="5"/>
        <v>7746</v>
      </c>
    </row>
    <row r="326" spans="1:6" x14ac:dyDescent="0.25">
      <c r="A326" s="5">
        <v>45534</v>
      </c>
      <c r="B326">
        <v>6786</v>
      </c>
      <c r="C326" t="s">
        <v>61</v>
      </c>
      <c r="D326" t="s">
        <v>157</v>
      </c>
      <c r="E326">
        <f>VLOOKUP(C326, Data!$D$2:$K$63, 8, FALSE)</f>
        <v>1</v>
      </c>
      <c r="F326">
        <f t="shared" si="5"/>
        <v>6786</v>
      </c>
    </row>
    <row r="327" spans="1:6" x14ac:dyDescent="0.25">
      <c r="A327" s="5">
        <v>45807</v>
      </c>
      <c r="B327">
        <v>8015</v>
      </c>
      <c r="C327" t="s">
        <v>61</v>
      </c>
      <c r="D327" t="s">
        <v>158</v>
      </c>
      <c r="E327">
        <f>VLOOKUP(C327, Data!$D$2:$K$63, 8, FALSE)</f>
        <v>1</v>
      </c>
      <c r="F327">
        <f t="shared" si="5"/>
        <v>8015</v>
      </c>
    </row>
    <row r="328" spans="1:6" x14ac:dyDescent="0.25">
      <c r="A328" s="5">
        <v>45838</v>
      </c>
      <c r="B328">
        <v>6844</v>
      </c>
      <c r="C328" t="s">
        <v>61</v>
      </c>
      <c r="D328" t="s">
        <v>159</v>
      </c>
      <c r="E328">
        <f>VLOOKUP(C328, Data!$D$2:$K$63, 8, FALSE)</f>
        <v>1</v>
      </c>
      <c r="F328">
        <f t="shared" si="5"/>
        <v>6844</v>
      </c>
    </row>
    <row r="329" spans="1:6" x14ac:dyDescent="0.25">
      <c r="A329" s="5">
        <v>45869</v>
      </c>
      <c r="B329">
        <v>6038</v>
      </c>
      <c r="C329" t="s">
        <v>61</v>
      </c>
      <c r="D329" t="s">
        <v>160</v>
      </c>
      <c r="E329">
        <f>VLOOKUP(C329, Data!$D$2:$K$63, 8, FALSE)</f>
        <v>1</v>
      </c>
      <c r="F329">
        <f t="shared" si="5"/>
        <v>6038</v>
      </c>
    </row>
    <row r="330" spans="1:6" x14ac:dyDescent="0.25">
      <c r="A330" s="5">
        <v>44804</v>
      </c>
      <c r="B330">
        <v>95</v>
      </c>
      <c r="C330" t="s">
        <v>62</v>
      </c>
      <c r="D330" t="s">
        <v>155</v>
      </c>
      <c r="E330">
        <f>VLOOKUP(C330, Data!$D$2:$K$63, 8, FALSE)</f>
        <v>6.35</v>
      </c>
      <c r="F330">
        <f t="shared" si="5"/>
        <v>603</v>
      </c>
    </row>
    <row r="331" spans="1:6" x14ac:dyDescent="0.25">
      <c r="A331" s="5">
        <v>45169</v>
      </c>
      <c r="B331">
        <v>525</v>
      </c>
      <c r="C331" t="s">
        <v>62</v>
      </c>
      <c r="D331" t="s">
        <v>156</v>
      </c>
      <c r="E331">
        <f>VLOOKUP(C331, Data!$D$2:$K$63, 8, FALSE)</f>
        <v>6.35</v>
      </c>
      <c r="F331">
        <f t="shared" si="5"/>
        <v>3333</v>
      </c>
    </row>
    <row r="332" spans="1:6" x14ac:dyDescent="0.25">
      <c r="A332" s="5">
        <v>45534</v>
      </c>
      <c r="B332">
        <v>480</v>
      </c>
      <c r="C332" t="s">
        <v>62</v>
      </c>
      <c r="D332" t="s">
        <v>157</v>
      </c>
      <c r="E332">
        <f>VLOOKUP(C332, Data!$D$2:$K$63, 8, FALSE)</f>
        <v>6.35</v>
      </c>
      <c r="F332">
        <f t="shared" si="5"/>
        <v>3048</v>
      </c>
    </row>
    <row r="333" spans="1:6" x14ac:dyDescent="0.25">
      <c r="A333" s="5">
        <v>45807</v>
      </c>
      <c r="B333">
        <v>968</v>
      </c>
      <c r="C333" t="s">
        <v>62</v>
      </c>
      <c r="D333" t="s">
        <v>158</v>
      </c>
      <c r="E333">
        <f>VLOOKUP(C333, Data!$D$2:$K$63, 8, FALSE)</f>
        <v>6.35</v>
      </c>
      <c r="F333">
        <f t="shared" si="5"/>
        <v>6146</v>
      </c>
    </row>
    <row r="334" spans="1:6" x14ac:dyDescent="0.25">
      <c r="A334" s="5">
        <v>45838</v>
      </c>
      <c r="B334">
        <v>643</v>
      </c>
      <c r="C334" t="s">
        <v>62</v>
      </c>
      <c r="D334" t="s">
        <v>159</v>
      </c>
      <c r="E334">
        <f>VLOOKUP(C334, Data!$D$2:$K$63, 8, FALSE)</f>
        <v>6.35</v>
      </c>
      <c r="F334">
        <f t="shared" si="5"/>
        <v>4083</v>
      </c>
    </row>
    <row r="335" spans="1:6" x14ac:dyDescent="0.25">
      <c r="A335" s="5">
        <v>45869</v>
      </c>
      <c r="B335">
        <v>714</v>
      </c>
      <c r="C335" t="s">
        <v>62</v>
      </c>
      <c r="D335" t="s">
        <v>160</v>
      </c>
      <c r="E335">
        <f>VLOOKUP(C335, Data!$D$2:$K$63, 8, FALSE)</f>
        <v>6.35</v>
      </c>
      <c r="F335">
        <f t="shared" si="5"/>
        <v>4533</v>
      </c>
    </row>
    <row r="336" spans="1:6" x14ac:dyDescent="0.25">
      <c r="A336" s="5">
        <v>44074</v>
      </c>
      <c r="B336">
        <v>3125</v>
      </c>
      <c r="C336" t="s">
        <v>64</v>
      </c>
      <c r="D336" t="s">
        <v>153</v>
      </c>
      <c r="E336">
        <f>VLOOKUP(C336, Data!$D$2:$K$63, 8, FALSE)</f>
        <v>6.35</v>
      </c>
      <c r="F336">
        <f t="shared" si="5"/>
        <v>19843</v>
      </c>
    </row>
    <row r="337" spans="1:6" x14ac:dyDescent="0.25">
      <c r="A337" s="5">
        <v>44439</v>
      </c>
      <c r="B337">
        <v>3129</v>
      </c>
      <c r="C337" t="s">
        <v>64</v>
      </c>
      <c r="D337" t="s">
        <v>154</v>
      </c>
      <c r="E337">
        <f>VLOOKUP(C337, Data!$D$2:$K$63, 8, FALSE)</f>
        <v>6.35</v>
      </c>
      <c r="F337">
        <f t="shared" si="5"/>
        <v>19869</v>
      </c>
    </row>
    <row r="338" spans="1:6" x14ac:dyDescent="0.25">
      <c r="A338" s="5">
        <v>44804</v>
      </c>
      <c r="B338">
        <v>3927</v>
      </c>
      <c r="C338" t="s">
        <v>64</v>
      </c>
      <c r="D338" t="s">
        <v>155</v>
      </c>
      <c r="E338">
        <f>VLOOKUP(C338, Data!$D$2:$K$63, 8, FALSE)</f>
        <v>6.35</v>
      </c>
      <c r="F338">
        <f t="shared" si="5"/>
        <v>24936</v>
      </c>
    </row>
    <row r="339" spans="1:6" x14ac:dyDescent="0.25">
      <c r="A339" s="5">
        <v>45169</v>
      </c>
      <c r="B339">
        <v>5227</v>
      </c>
      <c r="C339" t="s">
        <v>64</v>
      </c>
      <c r="D339" t="s">
        <v>156</v>
      </c>
      <c r="E339">
        <f>VLOOKUP(C339, Data!$D$2:$K$63, 8, FALSE)</f>
        <v>6.35</v>
      </c>
      <c r="F339">
        <f t="shared" si="5"/>
        <v>33191</v>
      </c>
    </row>
    <row r="340" spans="1:6" x14ac:dyDescent="0.25">
      <c r="A340" s="5">
        <v>45534</v>
      </c>
      <c r="B340">
        <v>5906</v>
      </c>
      <c r="C340" t="s">
        <v>64</v>
      </c>
      <c r="D340" t="s">
        <v>157</v>
      </c>
      <c r="E340">
        <f>VLOOKUP(C340, Data!$D$2:$K$63, 8, FALSE)</f>
        <v>6.35</v>
      </c>
      <c r="F340">
        <f t="shared" si="5"/>
        <v>37503</v>
      </c>
    </row>
    <row r="341" spans="1:6" x14ac:dyDescent="0.25">
      <c r="A341" s="5">
        <v>45807</v>
      </c>
      <c r="B341">
        <v>7680</v>
      </c>
      <c r="C341" t="s">
        <v>64</v>
      </c>
      <c r="D341" t="s">
        <v>158</v>
      </c>
      <c r="E341">
        <f>VLOOKUP(C341, Data!$D$2:$K$63, 8, FALSE)</f>
        <v>6.35</v>
      </c>
      <c r="F341">
        <f t="shared" si="5"/>
        <v>48768</v>
      </c>
    </row>
    <row r="342" spans="1:6" x14ac:dyDescent="0.25">
      <c r="A342" s="5">
        <v>45838</v>
      </c>
      <c r="B342">
        <v>9539</v>
      </c>
      <c r="C342" t="s">
        <v>64</v>
      </c>
      <c r="D342" t="s">
        <v>159</v>
      </c>
      <c r="E342">
        <f>VLOOKUP(C342, Data!$D$2:$K$63, 8, FALSE)</f>
        <v>6.35</v>
      </c>
      <c r="F342">
        <f t="shared" si="5"/>
        <v>60572</v>
      </c>
    </row>
    <row r="343" spans="1:6" x14ac:dyDescent="0.25">
      <c r="A343" s="5">
        <v>45869</v>
      </c>
      <c r="B343">
        <v>8644</v>
      </c>
      <c r="C343" t="s">
        <v>64</v>
      </c>
      <c r="D343" t="s">
        <v>160</v>
      </c>
      <c r="E343">
        <f>VLOOKUP(C343, Data!$D$2:$K$63, 8, FALSE)</f>
        <v>6.35</v>
      </c>
      <c r="F343">
        <f t="shared" si="5"/>
        <v>54889</v>
      </c>
    </row>
    <row r="344" spans="1:6" x14ac:dyDescent="0.25">
      <c r="A344" s="5">
        <v>44074</v>
      </c>
      <c r="B344">
        <v>180</v>
      </c>
      <c r="C344" t="s">
        <v>65</v>
      </c>
      <c r="D344" t="s">
        <v>153</v>
      </c>
      <c r="E344">
        <f>VLOOKUP(C344, Data!$D$2:$K$63, 8, FALSE)</f>
        <v>6.35</v>
      </c>
      <c r="F344">
        <f t="shared" si="5"/>
        <v>1143</v>
      </c>
    </row>
    <row r="345" spans="1:6" x14ac:dyDescent="0.25">
      <c r="A345" s="5">
        <v>44439</v>
      </c>
      <c r="B345">
        <v>724</v>
      </c>
      <c r="C345" t="s">
        <v>65</v>
      </c>
      <c r="D345" t="s">
        <v>154</v>
      </c>
      <c r="E345">
        <f>VLOOKUP(C345, Data!$D$2:$K$63, 8, FALSE)</f>
        <v>6.35</v>
      </c>
      <c r="F345">
        <f t="shared" si="5"/>
        <v>4597</v>
      </c>
    </row>
    <row r="346" spans="1:6" x14ac:dyDescent="0.25">
      <c r="A346" s="5">
        <v>44804</v>
      </c>
      <c r="B346">
        <v>642</v>
      </c>
      <c r="C346" t="s">
        <v>65</v>
      </c>
      <c r="D346" t="s">
        <v>155</v>
      </c>
      <c r="E346">
        <f>VLOOKUP(C346, Data!$D$2:$K$63, 8, FALSE)</f>
        <v>6.35</v>
      </c>
      <c r="F346">
        <f t="shared" si="5"/>
        <v>4076</v>
      </c>
    </row>
    <row r="347" spans="1:6" x14ac:dyDescent="0.25">
      <c r="A347" s="5">
        <v>45169</v>
      </c>
      <c r="B347">
        <v>970</v>
      </c>
      <c r="C347" t="s">
        <v>65</v>
      </c>
      <c r="D347" t="s">
        <v>156</v>
      </c>
      <c r="E347">
        <f>VLOOKUP(C347, Data!$D$2:$K$63, 8, FALSE)</f>
        <v>6.35</v>
      </c>
      <c r="F347">
        <f t="shared" si="5"/>
        <v>6159</v>
      </c>
    </row>
    <row r="348" spans="1:6" x14ac:dyDescent="0.25">
      <c r="A348" s="5">
        <v>45534</v>
      </c>
      <c r="B348">
        <v>1085</v>
      </c>
      <c r="C348" t="s">
        <v>65</v>
      </c>
      <c r="D348" t="s">
        <v>157</v>
      </c>
      <c r="E348">
        <f>VLOOKUP(C348, Data!$D$2:$K$63, 8, FALSE)</f>
        <v>6.35</v>
      </c>
      <c r="F348">
        <f t="shared" si="5"/>
        <v>6889</v>
      </c>
    </row>
    <row r="349" spans="1:6" x14ac:dyDescent="0.25">
      <c r="A349" s="5">
        <v>45807</v>
      </c>
      <c r="B349">
        <v>2026</v>
      </c>
      <c r="C349" t="s">
        <v>65</v>
      </c>
      <c r="D349" t="s">
        <v>158</v>
      </c>
      <c r="E349">
        <f>VLOOKUP(C349, Data!$D$2:$K$63, 8, FALSE)</f>
        <v>6.35</v>
      </c>
      <c r="F349">
        <f t="shared" si="5"/>
        <v>12865</v>
      </c>
    </row>
    <row r="350" spans="1:6" x14ac:dyDescent="0.25">
      <c r="A350" s="5">
        <v>45838</v>
      </c>
      <c r="B350">
        <v>2744</v>
      </c>
      <c r="C350" t="s">
        <v>65</v>
      </c>
      <c r="D350" t="s">
        <v>159</v>
      </c>
      <c r="E350">
        <f>VLOOKUP(C350, Data!$D$2:$K$63, 8, FALSE)</f>
        <v>6.35</v>
      </c>
      <c r="F350">
        <f t="shared" si="5"/>
        <v>17424</v>
      </c>
    </row>
    <row r="351" spans="1:6" x14ac:dyDescent="0.25">
      <c r="A351" s="5">
        <v>45869</v>
      </c>
      <c r="B351">
        <v>3390</v>
      </c>
      <c r="C351" t="s">
        <v>65</v>
      </c>
      <c r="D351" t="s">
        <v>160</v>
      </c>
      <c r="E351">
        <f>VLOOKUP(C351, Data!$D$2:$K$63, 8, FALSE)</f>
        <v>6.35</v>
      </c>
      <c r="F351">
        <f t="shared" si="5"/>
        <v>21526</v>
      </c>
    </row>
    <row r="352" spans="1:6" x14ac:dyDescent="0.25">
      <c r="A352" s="5">
        <v>44074</v>
      </c>
      <c r="B352">
        <v>15</v>
      </c>
      <c r="C352" t="s">
        <v>66</v>
      </c>
      <c r="D352" t="s">
        <v>153</v>
      </c>
      <c r="E352">
        <f>VLOOKUP(C352, Data!$D$2:$K$63, 8, FALSE)</f>
        <v>6.35</v>
      </c>
      <c r="F352">
        <f t="shared" si="5"/>
        <v>95</v>
      </c>
    </row>
    <row r="353" spans="1:6" x14ac:dyDescent="0.25">
      <c r="A353" s="5">
        <v>44439</v>
      </c>
      <c r="B353">
        <v>110</v>
      </c>
      <c r="C353" t="s">
        <v>66</v>
      </c>
      <c r="D353" t="s">
        <v>154</v>
      </c>
      <c r="E353">
        <f>VLOOKUP(C353, Data!$D$2:$K$63, 8, FALSE)</f>
        <v>6.35</v>
      </c>
      <c r="F353">
        <f t="shared" si="5"/>
        <v>698</v>
      </c>
    </row>
    <row r="354" spans="1:6" x14ac:dyDescent="0.25">
      <c r="A354" s="5">
        <v>44804</v>
      </c>
      <c r="B354">
        <v>0</v>
      </c>
      <c r="C354" t="s">
        <v>66</v>
      </c>
      <c r="D354" t="s">
        <v>155</v>
      </c>
      <c r="E354">
        <f>VLOOKUP(C354, Data!$D$2:$K$63, 8, FALSE)</f>
        <v>6.35</v>
      </c>
      <c r="F354">
        <f t="shared" si="5"/>
        <v>0</v>
      </c>
    </row>
    <row r="355" spans="1:6" x14ac:dyDescent="0.25">
      <c r="A355" s="5">
        <v>45169</v>
      </c>
      <c r="B355">
        <v>2</v>
      </c>
      <c r="C355" t="s">
        <v>66</v>
      </c>
      <c r="D355" t="s">
        <v>156</v>
      </c>
      <c r="E355">
        <f>VLOOKUP(C355, Data!$D$2:$K$63, 8, FALSE)</f>
        <v>6.35</v>
      </c>
      <c r="F355">
        <f t="shared" si="5"/>
        <v>12</v>
      </c>
    </row>
    <row r="356" spans="1:6" x14ac:dyDescent="0.25">
      <c r="A356" s="5">
        <v>45534</v>
      </c>
      <c r="B356">
        <v>0</v>
      </c>
      <c r="C356" t="s">
        <v>66</v>
      </c>
      <c r="D356" t="s">
        <v>157</v>
      </c>
      <c r="E356">
        <f>VLOOKUP(C356, Data!$D$2:$K$63, 8, FALSE)</f>
        <v>6.35</v>
      </c>
      <c r="F356">
        <f t="shared" si="5"/>
        <v>0</v>
      </c>
    </row>
    <row r="357" spans="1:6" x14ac:dyDescent="0.25">
      <c r="A357" s="5">
        <v>45807</v>
      </c>
      <c r="B357">
        <v>85</v>
      </c>
      <c r="C357" t="s">
        <v>66</v>
      </c>
      <c r="D357" t="s">
        <v>158</v>
      </c>
      <c r="E357">
        <f>VLOOKUP(C357, Data!$D$2:$K$63, 8, FALSE)</f>
        <v>6.35</v>
      </c>
      <c r="F357">
        <f t="shared" si="5"/>
        <v>539</v>
      </c>
    </row>
    <row r="358" spans="1:6" x14ac:dyDescent="0.25">
      <c r="A358" s="5">
        <v>45838</v>
      </c>
      <c r="B358">
        <v>0</v>
      </c>
      <c r="C358" t="s">
        <v>66</v>
      </c>
      <c r="D358" t="s">
        <v>159</v>
      </c>
      <c r="E358">
        <f>VLOOKUP(C358, Data!$D$2:$K$63, 8, FALSE)</f>
        <v>6.35</v>
      </c>
      <c r="F358">
        <f t="shared" si="5"/>
        <v>0</v>
      </c>
    </row>
    <row r="359" spans="1:6" x14ac:dyDescent="0.25">
      <c r="A359" s="5">
        <v>45869</v>
      </c>
      <c r="B359">
        <v>0</v>
      </c>
      <c r="C359" t="s">
        <v>66</v>
      </c>
      <c r="D359" t="s">
        <v>160</v>
      </c>
      <c r="E359">
        <f>VLOOKUP(C359, Data!$D$2:$K$63, 8, FALSE)</f>
        <v>6.35</v>
      </c>
      <c r="F359">
        <f t="shared" si="5"/>
        <v>0</v>
      </c>
    </row>
    <row r="360" spans="1:6" x14ac:dyDescent="0.25">
      <c r="A360" s="5">
        <v>44074</v>
      </c>
      <c r="B360">
        <v>1392</v>
      </c>
      <c r="C360" t="s">
        <v>67</v>
      </c>
      <c r="D360" t="s">
        <v>153</v>
      </c>
      <c r="E360">
        <f>VLOOKUP(C360, Data!$D$2:$K$63, 8, FALSE)</f>
        <v>6.35</v>
      </c>
      <c r="F360">
        <f t="shared" si="5"/>
        <v>8839</v>
      </c>
    </row>
    <row r="361" spans="1:6" x14ac:dyDescent="0.25">
      <c r="A361" s="5">
        <v>44439</v>
      </c>
      <c r="B361">
        <v>2126</v>
      </c>
      <c r="C361" t="s">
        <v>67</v>
      </c>
      <c r="D361" t="s">
        <v>154</v>
      </c>
      <c r="E361">
        <f>VLOOKUP(C361, Data!$D$2:$K$63, 8, FALSE)</f>
        <v>6.35</v>
      </c>
      <c r="F361">
        <f t="shared" si="5"/>
        <v>13500</v>
      </c>
    </row>
    <row r="362" spans="1:6" x14ac:dyDescent="0.25">
      <c r="A362" s="5">
        <v>44804</v>
      </c>
      <c r="B362">
        <v>2854</v>
      </c>
      <c r="C362" t="s">
        <v>67</v>
      </c>
      <c r="D362" t="s">
        <v>155</v>
      </c>
      <c r="E362">
        <f>VLOOKUP(C362, Data!$D$2:$K$63, 8, FALSE)</f>
        <v>6.35</v>
      </c>
      <c r="F362">
        <f t="shared" si="5"/>
        <v>18122</v>
      </c>
    </row>
    <row r="363" spans="1:6" x14ac:dyDescent="0.25">
      <c r="A363" s="5">
        <v>45169</v>
      </c>
      <c r="B363">
        <v>2975</v>
      </c>
      <c r="C363" t="s">
        <v>67</v>
      </c>
      <c r="D363" t="s">
        <v>156</v>
      </c>
      <c r="E363">
        <f>VLOOKUP(C363, Data!$D$2:$K$63, 8, FALSE)</f>
        <v>6.35</v>
      </c>
      <c r="F363">
        <f t="shared" si="5"/>
        <v>18891</v>
      </c>
    </row>
    <row r="364" spans="1:6" x14ac:dyDescent="0.25">
      <c r="A364" s="5">
        <v>45534</v>
      </c>
      <c r="B364">
        <v>2615</v>
      </c>
      <c r="C364" t="s">
        <v>67</v>
      </c>
      <c r="D364" t="s">
        <v>157</v>
      </c>
      <c r="E364">
        <f>VLOOKUP(C364, Data!$D$2:$K$63, 8, FALSE)</f>
        <v>6.35</v>
      </c>
      <c r="F364">
        <f t="shared" si="5"/>
        <v>16605</v>
      </c>
    </row>
    <row r="365" spans="1:6" x14ac:dyDescent="0.25">
      <c r="A365" s="5">
        <v>45807</v>
      </c>
      <c r="B365">
        <v>1953</v>
      </c>
      <c r="C365" t="s">
        <v>67</v>
      </c>
      <c r="D365" t="s">
        <v>158</v>
      </c>
      <c r="E365">
        <f>VLOOKUP(C365, Data!$D$2:$K$63, 8, FALSE)</f>
        <v>6.35</v>
      </c>
      <c r="F365">
        <f t="shared" si="5"/>
        <v>12401</v>
      </c>
    </row>
    <row r="366" spans="1:6" x14ac:dyDescent="0.25">
      <c r="A366" s="5">
        <v>45838</v>
      </c>
      <c r="B366">
        <v>3660</v>
      </c>
      <c r="C366" t="s">
        <v>67</v>
      </c>
      <c r="D366" t="s">
        <v>159</v>
      </c>
      <c r="E366">
        <f>VLOOKUP(C366, Data!$D$2:$K$63, 8, FALSE)</f>
        <v>6.35</v>
      </c>
      <c r="F366">
        <f t="shared" si="5"/>
        <v>23241</v>
      </c>
    </row>
    <row r="367" spans="1:6" x14ac:dyDescent="0.25">
      <c r="A367" s="5">
        <v>45869</v>
      </c>
      <c r="B367">
        <v>3977</v>
      </c>
      <c r="C367" t="s">
        <v>67</v>
      </c>
      <c r="D367" t="s">
        <v>160</v>
      </c>
      <c r="E367">
        <f>VLOOKUP(C367, Data!$D$2:$K$63, 8, FALSE)</f>
        <v>6.35</v>
      </c>
      <c r="F367">
        <f t="shared" si="5"/>
        <v>25253</v>
      </c>
    </row>
    <row r="368" spans="1:6" x14ac:dyDescent="0.25">
      <c r="A368" s="5">
        <v>44074</v>
      </c>
      <c r="B368">
        <v>2290</v>
      </c>
      <c r="C368" t="s">
        <v>69</v>
      </c>
      <c r="D368" t="s">
        <v>153</v>
      </c>
      <c r="E368">
        <f>VLOOKUP(C368, Data!$D$2:$K$63, 8, FALSE)</f>
        <v>6.35</v>
      </c>
      <c r="F368">
        <f t="shared" si="5"/>
        <v>14541</v>
      </c>
    </row>
    <row r="369" spans="1:6" x14ac:dyDescent="0.25">
      <c r="A369" s="5">
        <v>44439</v>
      </c>
      <c r="B369">
        <v>5671</v>
      </c>
      <c r="C369" t="s">
        <v>69</v>
      </c>
      <c r="D369" t="s">
        <v>154</v>
      </c>
      <c r="E369">
        <f>VLOOKUP(C369, Data!$D$2:$K$63, 8, FALSE)</f>
        <v>6.35</v>
      </c>
      <c r="F369">
        <f t="shared" si="5"/>
        <v>36010</v>
      </c>
    </row>
    <row r="370" spans="1:6" x14ac:dyDescent="0.25">
      <c r="A370" s="5">
        <v>44804</v>
      </c>
      <c r="B370">
        <v>2725</v>
      </c>
      <c r="C370" t="s">
        <v>69</v>
      </c>
      <c r="D370" t="s">
        <v>155</v>
      </c>
      <c r="E370">
        <f>VLOOKUP(C370, Data!$D$2:$K$63, 8, FALSE)</f>
        <v>6.35</v>
      </c>
      <c r="F370">
        <f t="shared" si="5"/>
        <v>17303</v>
      </c>
    </row>
    <row r="371" spans="1:6" x14ac:dyDescent="0.25">
      <c r="A371" s="5">
        <v>45169</v>
      </c>
      <c r="B371">
        <v>2595</v>
      </c>
      <c r="C371" t="s">
        <v>69</v>
      </c>
      <c r="D371" t="s">
        <v>156</v>
      </c>
      <c r="E371">
        <f>VLOOKUP(C371, Data!$D$2:$K$63, 8, FALSE)</f>
        <v>6.35</v>
      </c>
      <c r="F371">
        <f t="shared" si="5"/>
        <v>16478</v>
      </c>
    </row>
    <row r="372" spans="1:6" x14ac:dyDescent="0.25">
      <c r="A372" s="5">
        <v>45534</v>
      </c>
      <c r="B372">
        <v>2990</v>
      </c>
      <c r="C372" t="s">
        <v>69</v>
      </c>
      <c r="D372" t="s">
        <v>157</v>
      </c>
      <c r="E372">
        <f>VLOOKUP(C372, Data!$D$2:$K$63, 8, FALSE)</f>
        <v>6.35</v>
      </c>
      <c r="F372">
        <f t="shared" si="5"/>
        <v>18986</v>
      </c>
    </row>
    <row r="373" spans="1:6" x14ac:dyDescent="0.25">
      <c r="A373" s="5">
        <v>45807</v>
      </c>
      <c r="B373">
        <v>3331</v>
      </c>
      <c r="C373" t="s">
        <v>69</v>
      </c>
      <c r="D373" t="s">
        <v>158</v>
      </c>
      <c r="E373">
        <f>VLOOKUP(C373, Data!$D$2:$K$63, 8, FALSE)</f>
        <v>6.35</v>
      </c>
      <c r="F373">
        <f t="shared" si="5"/>
        <v>21151</v>
      </c>
    </row>
    <row r="374" spans="1:6" x14ac:dyDescent="0.25">
      <c r="A374" s="5">
        <v>45838</v>
      </c>
      <c r="B374">
        <v>2833</v>
      </c>
      <c r="C374" t="s">
        <v>69</v>
      </c>
      <c r="D374" t="s">
        <v>159</v>
      </c>
      <c r="E374">
        <f>VLOOKUP(C374, Data!$D$2:$K$63, 8, FALSE)</f>
        <v>6.35</v>
      </c>
      <c r="F374">
        <f t="shared" si="5"/>
        <v>17989</v>
      </c>
    </row>
    <row r="375" spans="1:6" x14ac:dyDescent="0.25">
      <c r="A375" s="5">
        <v>45869</v>
      </c>
      <c r="B375">
        <v>3184</v>
      </c>
      <c r="C375" t="s">
        <v>69</v>
      </c>
      <c r="D375" t="s">
        <v>160</v>
      </c>
      <c r="E375">
        <f>VLOOKUP(C375, Data!$D$2:$K$63, 8, FALSE)</f>
        <v>6.35</v>
      </c>
      <c r="F375">
        <f t="shared" si="5"/>
        <v>20218</v>
      </c>
    </row>
    <row r="376" spans="1:6" x14ac:dyDescent="0.25">
      <c r="A376" s="5">
        <v>44074</v>
      </c>
      <c r="B376">
        <v>3297</v>
      </c>
      <c r="C376" t="s">
        <v>70</v>
      </c>
      <c r="D376" t="s">
        <v>153</v>
      </c>
      <c r="E376">
        <f>VLOOKUP(C376, Data!$D$2:$K$63, 8, FALSE)</f>
        <v>6.35</v>
      </c>
      <c r="F376">
        <f t="shared" si="5"/>
        <v>20935</v>
      </c>
    </row>
    <row r="377" spans="1:6" x14ac:dyDescent="0.25">
      <c r="A377" s="5">
        <v>44439</v>
      </c>
      <c r="B377">
        <v>4104</v>
      </c>
      <c r="C377" t="s">
        <v>70</v>
      </c>
      <c r="D377" t="s">
        <v>154</v>
      </c>
      <c r="E377">
        <f>VLOOKUP(C377, Data!$D$2:$K$63, 8, FALSE)</f>
        <v>6.35</v>
      </c>
      <c r="F377">
        <f t="shared" si="5"/>
        <v>26060</v>
      </c>
    </row>
    <row r="378" spans="1:6" x14ac:dyDescent="0.25">
      <c r="A378" s="5">
        <v>44804</v>
      </c>
      <c r="B378">
        <v>2625</v>
      </c>
      <c r="C378" t="s">
        <v>70</v>
      </c>
      <c r="D378" t="s">
        <v>155</v>
      </c>
      <c r="E378">
        <f>VLOOKUP(C378, Data!$D$2:$K$63, 8, FALSE)</f>
        <v>6.35</v>
      </c>
      <c r="F378">
        <f t="shared" si="5"/>
        <v>16668</v>
      </c>
    </row>
    <row r="379" spans="1:6" x14ac:dyDescent="0.25">
      <c r="A379" s="5">
        <v>45169</v>
      </c>
      <c r="B379">
        <v>3747</v>
      </c>
      <c r="C379" t="s">
        <v>70</v>
      </c>
      <c r="D379" t="s">
        <v>156</v>
      </c>
      <c r="E379">
        <f>VLOOKUP(C379, Data!$D$2:$K$63, 8, FALSE)</f>
        <v>6.35</v>
      </c>
      <c r="F379">
        <f t="shared" si="5"/>
        <v>23793</v>
      </c>
    </row>
    <row r="380" spans="1:6" x14ac:dyDescent="0.25">
      <c r="A380" s="5">
        <v>45534</v>
      </c>
      <c r="B380">
        <v>2988</v>
      </c>
      <c r="C380" t="s">
        <v>70</v>
      </c>
      <c r="D380" t="s">
        <v>157</v>
      </c>
      <c r="E380">
        <f>VLOOKUP(C380, Data!$D$2:$K$63, 8, FALSE)</f>
        <v>6.35</v>
      </c>
      <c r="F380">
        <f t="shared" si="5"/>
        <v>18973</v>
      </c>
    </row>
    <row r="381" spans="1:6" x14ac:dyDescent="0.25">
      <c r="A381" s="5">
        <v>45807</v>
      </c>
      <c r="B381">
        <v>3174</v>
      </c>
      <c r="C381" t="s">
        <v>70</v>
      </c>
      <c r="D381" t="s">
        <v>158</v>
      </c>
      <c r="E381">
        <f>VLOOKUP(C381, Data!$D$2:$K$63, 8, FALSE)</f>
        <v>6.35</v>
      </c>
      <c r="F381">
        <f t="shared" si="5"/>
        <v>20154</v>
      </c>
    </row>
    <row r="382" spans="1:6" x14ac:dyDescent="0.25">
      <c r="A382" s="5">
        <v>45838</v>
      </c>
      <c r="B382">
        <v>4074</v>
      </c>
      <c r="C382" t="s">
        <v>70</v>
      </c>
      <c r="D382" t="s">
        <v>159</v>
      </c>
      <c r="E382">
        <f>VLOOKUP(C382, Data!$D$2:$K$63, 8, FALSE)</f>
        <v>6.35</v>
      </c>
      <c r="F382">
        <f t="shared" si="5"/>
        <v>25869</v>
      </c>
    </row>
    <row r="383" spans="1:6" x14ac:dyDescent="0.25">
      <c r="A383" s="5">
        <v>45869</v>
      </c>
      <c r="B383">
        <v>3851</v>
      </c>
      <c r="C383" t="s">
        <v>70</v>
      </c>
      <c r="D383" t="s">
        <v>160</v>
      </c>
      <c r="E383">
        <f>VLOOKUP(C383, Data!$D$2:$K$63, 8, FALSE)</f>
        <v>6.35</v>
      </c>
      <c r="F383">
        <f t="shared" si="5"/>
        <v>24453</v>
      </c>
    </row>
    <row r="384" spans="1:6" x14ac:dyDescent="0.25">
      <c r="A384" s="5">
        <v>44074</v>
      </c>
      <c r="B384">
        <v>3924</v>
      </c>
      <c r="C384" t="s">
        <v>71</v>
      </c>
      <c r="D384" t="s">
        <v>153</v>
      </c>
      <c r="E384">
        <f>VLOOKUP(C384, Data!$D$2:$K$63, 8, FALSE)</f>
        <v>1</v>
      </c>
      <c r="F384">
        <f t="shared" si="5"/>
        <v>3924</v>
      </c>
    </row>
    <row r="385" spans="1:6" x14ac:dyDescent="0.25">
      <c r="A385" s="5">
        <v>44439</v>
      </c>
      <c r="B385">
        <v>3112</v>
      </c>
      <c r="C385" t="s">
        <v>71</v>
      </c>
      <c r="D385" t="s">
        <v>154</v>
      </c>
      <c r="E385">
        <f>VLOOKUP(C385, Data!$D$2:$K$63, 8, FALSE)</f>
        <v>1</v>
      </c>
      <c r="F385">
        <f t="shared" si="5"/>
        <v>3112</v>
      </c>
    </row>
    <row r="386" spans="1:6" x14ac:dyDescent="0.25">
      <c r="A386" s="5">
        <v>44804</v>
      </c>
      <c r="B386">
        <v>4996</v>
      </c>
      <c r="C386" t="s">
        <v>71</v>
      </c>
      <c r="D386" t="s">
        <v>155</v>
      </c>
      <c r="E386">
        <f>VLOOKUP(C386, Data!$D$2:$K$63, 8, FALSE)</f>
        <v>1</v>
      </c>
      <c r="F386">
        <f t="shared" si="5"/>
        <v>4996</v>
      </c>
    </row>
    <row r="387" spans="1:6" x14ac:dyDescent="0.25">
      <c r="A387" s="5">
        <v>45169</v>
      </c>
      <c r="B387">
        <v>3422</v>
      </c>
      <c r="C387" t="s">
        <v>71</v>
      </c>
      <c r="D387" t="s">
        <v>156</v>
      </c>
      <c r="E387">
        <f>VLOOKUP(C387, Data!$D$2:$K$63, 8, FALSE)</f>
        <v>1</v>
      </c>
      <c r="F387">
        <f t="shared" ref="F387:F391" si="6">INT(B387*E387)</f>
        <v>3422</v>
      </c>
    </row>
    <row r="388" spans="1:6" x14ac:dyDescent="0.25">
      <c r="A388" s="5">
        <v>45534</v>
      </c>
      <c r="B388">
        <v>3968</v>
      </c>
      <c r="C388" t="s">
        <v>71</v>
      </c>
      <c r="D388" t="s">
        <v>157</v>
      </c>
      <c r="E388">
        <f>VLOOKUP(C388, Data!$D$2:$K$63, 8, FALSE)</f>
        <v>1</v>
      </c>
      <c r="F388">
        <f t="shared" si="6"/>
        <v>3968</v>
      </c>
    </row>
    <row r="389" spans="1:6" x14ac:dyDescent="0.25">
      <c r="A389" s="5">
        <v>45807</v>
      </c>
      <c r="B389">
        <v>4284</v>
      </c>
      <c r="C389" t="s">
        <v>71</v>
      </c>
      <c r="D389" t="s">
        <v>158</v>
      </c>
      <c r="E389">
        <f>VLOOKUP(C389, Data!$D$2:$K$63, 8, FALSE)</f>
        <v>1</v>
      </c>
      <c r="F389">
        <f t="shared" si="6"/>
        <v>4284</v>
      </c>
    </row>
    <row r="390" spans="1:6" x14ac:dyDescent="0.25">
      <c r="A390" s="5">
        <v>45838</v>
      </c>
      <c r="B390">
        <v>5653</v>
      </c>
      <c r="C390" t="s">
        <v>71</v>
      </c>
      <c r="D390" t="s">
        <v>159</v>
      </c>
      <c r="E390">
        <f>VLOOKUP(C390, Data!$D$2:$K$63, 8, FALSE)</f>
        <v>1</v>
      </c>
      <c r="F390">
        <f t="shared" si="6"/>
        <v>5653</v>
      </c>
    </row>
    <row r="391" spans="1:6" x14ac:dyDescent="0.25">
      <c r="A391" s="5">
        <v>45869</v>
      </c>
      <c r="B391">
        <v>6073</v>
      </c>
      <c r="C391" t="s">
        <v>71</v>
      </c>
      <c r="D391" t="s">
        <v>160</v>
      </c>
      <c r="E391">
        <f>VLOOKUP(C391, Data!$D$2:$K$63, 8, FALSE)</f>
        <v>1</v>
      </c>
      <c r="F391">
        <f t="shared" si="6"/>
        <v>6073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5690-24F1-429B-8473-7C23A039C6B1}">
  <dimension ref="A1:F51"/>
  <sheetViews>
    <sheetView workbookViewId="0">
      <selection activeCell="C19" sqref="C19"/>
    </sheetView>
  </sheetViews>
  <sheetFormatPr defaultRowHeight="15" x14ac:dyDescent="0.25"/>
  <cols>
    <col min="1" max="1" width="18.28515625" bestFit="1" customWidth="1"/>
    <col min="5" max="5" width="16.85546875" bestFit="1" customWidth="1"/>
  </cols>
  <sheetData>
    <row r="1" spans="1:6" x14ac:dyDescent="0.25">
      <c r="A1" s="4" t="s">
        <v>149</v>
      </c>
      <c r="B1" s="4" t="s">
        <v>162</v>
      </c>
      <c r="C1" s="4" t="s">
        <v>151</v>
      </c>
      <c r="D1" s="4" t="s">
        <v>152</v>
      </c>
      <c r="E1" t="s">
        <v>145</v>
      </c>
      <c r="F1" s="8" t="s">
        <v>150</v>
      </c>
    </row>
    <row r="2" spans="1:6" x14ac:dyDescent="0.25">
      <c r="A2" s="5">
        <v>45889</v>
      </c>
      <c r="B2">
        <v>18166</v>
      </c>
      <c r="C2" t="s">
        <v>6</v>
      </c>
      <c r="D2" t="s">
        <v>161</v>
      </c>
      <c r="E2">
        <f>VLOOKUP(C2, Data!$D$2:$K$63, 8, FALSE)</f>
        <v>1</v>
      </c>
      <c r="F2">
        <f>INT(B2*E2)</f>
        <v>18166</v>
      </c>
    </row>
    <row r="3" spans="1:6" x14ac:dyDescent="0.25">
      <c r="A3" s="5">
        <v>45889</v>
      </c>
      <c r="B3">
        <v>9981</v>
      </c>
      <c r="C3" t="s">
        <v>7</v>
      </c>
      <c r="D3" t="s">
        <v>161</v>
      </c>
      <c r="E3">
        <f>VLOOKUP(C3, Data!$D$2:$K$63, 8, FALSE)</f>
        <v>1</v>
      </c>
      <c r="F3">
        <f t="shared" ref="F3:F51" si="0">INT(B3*E3)</f>
        <v>9981</v>
      </c>
    </row>
    <row r="4" spans="1:6" x14ac:dyDescent="0.25">
      <c r="A4" s="5">
        <v>45889</v>
      </c>
      <c r="B4">
        <v>12598</v>
      </c>
      <c r="C4" t="s">
        <v>8</v>
      </c>
      <c r="D4" t="s">
        <v>161</v>
      </c>
      <c r="E4">
        <f>VLOOKUP(C4, Data!$D$2:$K$63, 8, FALSE)</f>
        <v>1</v>
      </c>
      <c r="F4">
        <f t="shared" si="0"/>
        <v>12598</v>
      </c>
    </row>
    <row r="5" spans="1:6" x14ac:dyDescent="0.25">
      <c r="A5" s="5">
        <v>45889</v>
      </c>
      <c r="B5">
        <v>40460</v>
      </c>
      <c r="C5" t="s">
        <v>28</v>
      </c>
      <c r="D5" t="s">
        <v>161</v>
      </c>
      <c r="E5">
        <f>VLOOKUP(C5, Data!$D$2:$K$63, 8, FALSE)</f>
        <v>1</v>
      </c>
      <c r="F5">
        <f t="shared" si="0"/>
        <v>40460</v>
      </c>
    </row>
    <row r="6" spans="1:6" x14ac:dyDescent="0.25">
      <c r="A6" s="5">
        <v>45889</v>
      </c>
      <c r="B6">
        <v>1815</v>
      </c>
      <c r="C6" t="s">
        <v>29</v>
      </c>
      <c r="D6" t="s">
        <v>161</v>
      </c>
      <c r="E6">
        <f>VLOOKUP(C6, Data!$D$2:$K$63, 8, FALSE)</f>
        <v>1</v>
      </c>
      <c r="F6">
        <f t="shared" si="0"/>
        <v>1815</v>
      </c>
    </row>
    <row r="7" spans="1:6" x14ac:dyDescent="0.25">
      <c r="A7" s="5">
        <v>45889</v>
      </c>
      <c r="B7">
        <v>1932</v>
      </c>
      <c r="C7" t="s">
        <v>30</v>
      </c>
      <c r="D7" t="s">
        <v>161</v>
      </c>
      <c r="E7">
        <f>VLOOKUP(C7, Data!$D$2:$K$63, 8, FALSE)</f>
        <v>1</v>
      </c>
      <c r="F7">
        <f t="shared" si="0"/>
        <v>1932</v>
      </c>
    </row>
    <row r="8" spans="1:6" x14ac:dyDescent="0.25">
      <c r="A8" s="5">
        <v>45889</v>
      </c>
      <c r="B8">
        <v>35666</v>
      </c>
      <c r="C8" t="s">
        <v>31</v>
      </c>
      <c r="D8" t="s">
        <v>161</v>
      </c>
      <c r="E8">
        <f>VLOOKUP(C8, Data!$D$2:$K$63, 8, FALSE)</f>
        <v>1</v>
      </c>
      <c r="F8">
        <f t="shared" si="0"/>
        <v>35666</v>
      </c>
    </row>
    <row r="9" spans="1:6" x14ac:dyDescent="0.25">
      <c r="A9" s="5">
        <v>45889</v>
      </c>
      <c r="B9">
        <v>15746</v>
      </c>
      <c r="C9" t="s">
        <v>32</v>
      </c>
      <c r="D9" t="s">
        <v>161</v>
      </c>
      <c r="E9">
        <f>VLOOKUP(C9, Data!$D$2:$K$63, 8, FALSE)</f>
        <v>1</v>
      </c>
      <c r="F9">
        <f t="shared" si="0"/>
        <v>15746</v>
      </c>
    </row>
    <row r="10" spans="1:6" x14ac:dyDescent="0.25">
      <c r="A10" s="5">
        <v>45889</v>
      </c>
      <c r="B10">
        <v>3951</v>
      </c>
      <c r="C10" t="s">
        <v>10</v>
      </c>
      <c r="D10" t="s">
        <v>161</v>
      </c>
      <c r="E10">
        <f>VLOOKUP(C10, Data!$D$2:$K$63, 8, FALSE)</f>
        <v>8.33</v>
      </c>
      <c r="F10">
        <f t="shared" si="0"/>
        <v>32911</v>
      </c>
    </row>
    <row r="11" spans="1:6" x14ac:dyDescent="0.25">
      <c r="A11" s="5">
        <v>45889</v>
      </c>
      <c r="B11">
        <v>17427</v>
      </c>
      <c r="C11" t="s">
        <v>146</v>
      </c>
      <c r="D11" t="s">
        <v>161</v>
      </c>
      <c r="E11">
        <f>VLOOKUP(C11, Data!$D$2:$K$63, 8, FALSE)</f>
        <v>1</v>
      </c>
      <c r="F11">
        <f t="shared" si="0"/>
        <v>17427</v>
      </c>
    </row>
    <row r="12" spans="1:6" x14ac:dyDescent="0.25">
      <c r="A12" s="5">
        <v>45889</v>
      </c>
      <c r="B12">
        <v>450</v>
      </c>
      <c r="C12" t="s">
        <v>12</v>
      </c>
      <c r="D12" t="s">
        <v>161</v>
      </c>
      <c r="E12">
        <f>VLOOKUP(C12, Data!$D$2:$K$63, 8, FALSE)</f>
        <v>8.33</v>
      </c>
      <c r="F12">
        <f t="shared" si="0"/>
        <v>3748</v>
      </c>
    </row>
    <row r="13" spans="1:6" x14ac:dyDescent="0.25">
      <c r="A13" s="5">
        <v>45889</v>
      </c>
      <c r="B13">
        <v>1302</v>
      </c>
      <c r="C13" t="s">
        <v>13</v>
      </c>
      <c r="D13" t="s">
        <v>161</v>
      </c>
      <c r="E13">
        <f>VLOOKUP(C13, Data!$D$2:$K$63, 8, FALSE)</f>
        <v>8.33</v>
      </c>
      <c r="F13">
        <f t="shared" si="0"/>
        <v>10845</v>
      </c>
    </row>
    <row r="14" spans="1:6" x14ac:dyDescent="0.25">
      <c r="A14" s="5">
        <v>45889</v>
      </c>
      <c r="B14">
        <v>493</v>
      </c>
      <c r="C14" t="s">
        <v>14</v>
      </c>
      <c r="D14" t="s">
        <v>161</v>
      </c>
      <c r="E14">
        <f>VLOOKUP(C14, Data!$D$2:$K$63, 8, FALSE)</f>
        <v>8.9</v>
      </c>
      <c r="F14">
        <f t="shared" si="0"/>
        <v>4387</v>
      </c>
    </row>
    <row r="15" spans="1:6" x14ac:dyDescent="0.25">
      <c r="A15" s="5">
        <v>45889</v>
      </c>
      <c r="B15">
        <v>4827</v>
      </c>
      <c r="C15" t="s">
        <v>16</v>
      </c>
      <c r="D15" t="s">
        <v>161</v>
      </c>
      <c r="E15">
        <f>VLOOKUP(C15, Data!$D$2:$K$63, 8, FALSE)</f>
        <v>1</v>
      </c>
      <c r="F15">
        <f t="shared" si="0"/>
        <v>4827</v>
      </c>
    </row>
    <row r="16" spans="1:6" x14ac:dyDescent="0.25">
      <c r="A16" s="5">
        <v>45889</v>
      </c>
      <c r="B16">
        <v>751</v>
      </c>
      <c r="C16" t="s">
        <v>17</v>
      </c>
      <c r="D16" t="s">
        <v>161</v>
      </c>
      <c r="E16">
        <f>VLOOKUP(C16, Data!$D$2:$K$63, 8, FALSE)</f>
        <v>1</v>
      </c>
      <c r="F16">
        <f t="shared" si="0"/>
        <v>751</v>
      </c>
    </row>
    <row r="17" spans="1:6" x14ac:dyDescent="0.25">
      <c r="A17" s="5">
        <v>45889</v>
      </c>
      <c r="B17">
        <v>2482</v>
      </c>
      <c r="C17" t="s">
        <v>18</v>
      </c>
      <c r="D17" t="s">
        <v>161</v>
      </c>
      <c r="E17">
        <f>VLOOKUP(C17, Data!$D$2:$K$63, 8, FALSE)</f>
        <v>1</v>
      </c>
      <c r="F17">
        <f t="shared" si="0"/>
        <v>2482</v>
      </c>
    </row>
    <row r="18" spans="1:6" x14ac:dyDescent="0.25">
      <c r="A18" s="5">
        <v>45889</v>
      </c>
      <c r="B18">
        <v>3098</v>
      </c>
      <c r="C18" t="s">
        <v>20</v>
      </c>
      <c r="D18" t="s">
        <v>161</v>
      </c>
      <c r="E18">
        <f>VLOOKUP(C18, Data!$D$2:$K$63, 8, FALSE)</f>
        <v>8.9</v>
      </c>
      <c r="F18">
        <f t="shared" si="0"/>
        <v>27572</v>
      </c>
    </row>
    <row r="19" spans="1:6" x14ac:dyDescent="0.25">
      <c r="A19" s="5">
        <v>45889</v>
      </c>
      <c r="B19">
        <v>3735</v>
      </c>
      <c r="C19" t="s">
        <v>21</v>
      </c>
      <c r="D19" t="s">
        <v>161</v>
      </c>
      <c r="E19">
        <f>VLOOKUP(C19, Data!$D$2:$K$63, 8, FALSE)</f>
        <v>1</v>
      </c>
      <c r="F19">
        <f t="shared" si="0"/>
        <v>3735</v>
      </c>
    </row>
    <row r="20" spans="1:6" x14ac:dyDescent="0.25">
      <c r="A20" s="5">
        <v>45889</v>
      </c>
      <c r="B20">
        <v>2427</v>
      </c>
      <c r="C20" t="s">
        <v>22</v>
      </c>
      <c r="D20" t="s">
        <v>161</v>
      </c>
      <c r="E20">
        <f>VLOOKUP(C20, Data!$D$2:$K$63, 8, FALSE)</f>
        <v>8.9</v>
      </c>
      <c r="F20">
        <f t="shared" si="0"/>
        <v>21600</v>
      </c>
    </row>
    <row r="21" spans="1:6" x14ac:dyDescent="0.25">
      <c r="A21" s="5">
        <v>45889</v>
      </c>
      <c r="B21">
        <v>2929</v>
      </c>
      <c r="C21" t="s">
        <v>24</v>
      </c>
      <c r="D21" t="s">
        <v>161</v>
      </c>
      <c r="E21">
        <f>VLOOKUP(C21, Data!$D$2:$K$63, 8, FALSE)</f>
        <v>8.9</v>
      </c>
      <c r="F21">
        <f t="shared" si="0"/>
        <v>26068</v>
      </c>
    </row>
    <row r="22" spans="1:6" x14ac:dyDescent="0.25">
      <c r="A22" s="5">
        <v>45889</v>
      </c>
      <c r="B22">
        <v>1339</v>
      </c>
      <c r="C22" t="s">
        <v>25</v>
      </c>
      <c r="D22" t="s">
        <v>161</v>
      </c>
      <c r="E22">
        <f>VLOOKUP(C22, Data!$D$2:$K$63, 8, FALSE)</f>
        <v>8.9</v>
      </c>
      <c r="F22">
        <f t="shared" si="0"/>
        <v>11917</v>
      </c>
    </row>
    <row r="23" spans="1:6" x14ac:dyDescent="0.25">
      <c r="A23" s="5">
        <v>45889</v>
      </c>
      <c r="B23">
        <v>168870</v>
      </c>
      <c r="C23" t="s">
        <v>34</v>
      </c>
      <c r="D23" t="s">
        <v>161</v>
      </c>
      <c r="E23">
        <f>VLOOKUP(C23, Data!$D$2:$K$63, 8, FALSE)</f>
        <v>7.45</v>
      </c>
      <c r="F23">
        <f t="shared" si="0"/>
        <v>1258081</v>
      </c>
    </row>
    <row r="24" spans="1:6" x14ac:dyDescent="0.25">
      <c r="A24" s="5">
        <v>45889</v>
      </c>
      <c r="B24">
        <v>18630</v>
      </c>
      <c r="C24" t="s">
        <v>35</v>
      </c>
      <c r="D24" t="s">
        <v>161</v>
      </c>
      <c r="E24">
        <f>VLOOKUP(C24, Data!$D$2:$K$63, 8, FALSE)</f>
        <v>7.45</v>
      </c>
      <c r="F24">
        <f t="shared" si="0"/>
        <v>138793</v>
      </c>
    </row>
    <row r="25" spans="1:6" x14ac:dyDescent="0.25">
      <c r="A25" s="5">
        <v>45889</v>
      </c>
      <c r="B25">
        <v>45453</v>
      </c>
      <c r="C25" t="s">
        <v>36</v>
      </c>
      <c r="D25" t="s">
        <v>161</v>
      </c>
      <c r="E25">
        <f>VLOOKUP(C25, Data!$D$2:$K$63, 8, FALSE)</f>
        <v>1</v>
      </c>
      <c r="F25">
        <f t="shared" si="0"/>
        <v>45453</v>
      </c>
    </row>
    <row r="26" spans="1:6" x14ac:dyDescent="0.25">
      <c r="A26" s="5">
        <v>45889</v>
      </c>
      <c r="B26">
        <v>2248</v>
      </c>
      <c r="C26" t="s">
        <v>37</v>
      </c>
      <c r="D26" t="s">
        <v>161</v>
      </c>
      <c r="E26">
        <f>VLOOKUP(C26, Data!$D$2:$K$63, 8, FALSE)</f>
        <v>7.89</v>
      </c>
      <c r="F26">
        <f t="shared" si="0"/>
        <v>17736</v>
      </c>
    </row>
    <row r="27" spans="1:6" x14ac:dyDescent="0.25">
      <c r="A27" s="5">
        <v>45889</v>
      </c>
      <c r="B27">
        <v>1563</v>
      </c>
      <c r="C27" t="s">
        <v>38</v>
      </c>
      <c r="D27" t="s">
        <v>161</v>
      </c>
      <c r="E27">
        <f>VLOOKUP(C27, Data!$D$2:$K$63, 8, FALSE)</f>
        <v>1</v>
      </c>
      <c r="F27">
        <f t="shared" si="0"/>
        <v>1563</v>
      </c>
    </row>
    <row r="28" spans="1:6" x14ac:dyDescent="0.25">
      <c r="A28" s="5">
        <v>45889</v>
      </c>
      <c r="B28">
        <v>12073</v>
      </c>
      <c r="C28" t="s">
        <v>40</v>
      </c>
      <c r="D28" t="s">
        <v>161</v>
      </c>
      <c r="E28">
        <f>VLOOKUP(C28, Data!$D$2:$K$63, 8, FALSE)</f>
        <v>1</v>
      </c>
      <c r="F28">
        <f t="shared" si="0"/>
        <v>12073</v>
      </c>
    </row>
    <row r="29" spans="1:6" x14ac:dyDescent="0.25">
      <c r="A29" s="5">
        <v>45889</v>
      </c>
      <c r="B29">
        <v>742</v>
      </c>
      <c r="C29" t="s">
        <v>41</v>
      </c>
      <c r="D29" t="s">
        <v>161</v>
      </c>
      <c r="E29">
        <f>VLOOKUP(C29, Data!$D$2:$K$63, 8, FALSE)</f>
        <v>1</v>
      </c>
      <c r="F29">
        <f t="shared" si="0"/>
        <v>742</v>
      </c>
    </row>
    <row r="30" spans="1:6" x14ac:dyDescent="0.25">
      <c r="A30" s="5">
        <v>45889</v>
      </c>
      <c r="B30">
        <v>164</v>
      </c>
      <c r="C30" t="s">
        <v>43</v>
      </c>
      <c r="D30" t="s">
        <v>161</v>
      </c>
      <c r="E30">
        <f>VLOOKUP(C30, Data!$D$2:$K$63, 8, FALSE)</f>
        <v>7.89</v>
      </c>
      <c r="F30">
        <f t="shared" si="0"/>
        <v>1293</v>
      </c>
    </row>
    <row r="31" spans="1:6" x14ac:dyDescent="0.25">
      <c r="A31" s="5">
        <v>45889</v>
      </c>
      <c r="B31">
        <v>1545</v>
      </c>
      <c r="C31" t="s">
        <v>44</v>
      </c>
      <c r="D31" t="s">
        <v>161</v>
      </c>
      <c r="E31">
        <f>VLOOKUP(C31, Data!$D$2:$K$63, 8, FALSE)</f>
        <v>1</v>
      </c>
      <c r="F31">
        <f t="shared" si="0"/>
        <v>1545</v>
      </c>
    </row>
    <row r="32" spans="1:6" x14ac:dyDescent="0.25">
      <c r="A32" s="5">
        <v>45889</v>
      </c>
      <c r="B32">
        <v>4672</v>
      </c>
      <c r="C32" t="s">
        <v>47</v>
      </c>
      <c r="D32" t="s">
        <v>161</v>
      </c>
      <c r="E32">
        <f>VLOOKUP(C32, Data!$D$2:$K$63, 8, FALSE)</f>
        <v>1</v>
      </c>
      <c r="F32">
        <f t="shared" si="0"/>
        <v>4672</v>
      </c>
    </row>
    <row r="33" spans="1:6" x14ac:dyDescent="0.25">
      <c r="A33" s="5">
        <v>45889</v>
      </c>
      <c r="B33">
        <v>225</v>
      </c>
      <c r="C33" t="s">
        <v>48</v>
      </c>
      <c r="D33" t="s">
        <v>161</v>
      </c>
      <c r="E33">
        <f>VLOOKUP(C33, Data!$D$2:$K$63, 8, FALSE)</f>
        <v>1</v>
      </c>
      <c r="F33">
        <f t="shared" si="0"/>
        <v>225</v>
      </c>
    </row>
    <row r="34" spans="1:6" x14ac:dyDescent="0.25">
      <c r="A34" s="5">
        <v>45889</v>
      </c>
      <c r="B34">
        <v>924</v>
      </c>
      <c r="C34" t="s">
        <v>49</v>
      </c>
      <c r="D34" t="s">
        <v>161</v>
      </c>
      <c r="E34">
        <f>VLOOKUP(C34, Data!$D$2:$K$63, 8, FALSE)</f>
        <v>1</v>
      </c>
      <c r="F34">
        <f t="shared" si="0"/>
        <v>924</v>
      </c>
    </row>
    <row r="35" spans="1:6" x14ac:dyDescent="0.25">
      <c r="A35" s="5">
        <v>45889</v>
      </c>
      <c r="B35">
        <v>5597</v>
      </c>
      <c r="C35" t="s">
        <v>52</v>
      </c>
      <c r="D35" t="s">
        <v>161</v>
      </c>
      <c r="E35">
        <f>VLOOKUP(C35, Data!$D$2:$K$63, 8, FALSE)</f>
        <v>6.35</v>
      </c>
      <c r="F35">
        <f t="shared" si="0"/>
        <v>35540</v>
      </c>
    </row>
    <row r="36" spans="1:6" x14ac:dyDescent="0.25">
      <c r="A36" s="5">
        <v>45889</v>
      </c>
      <c r="B36">
        <v>9609</v>
      </c>
      <c r="C36" t="s">
        <v>53</v>
      </c>
      <c r="D36" t="s">
        <v>161</v>
      </c>
      <c r="E36">
        <f>VLOOKUP(C36, Data!$D$2:$K$63, 8, FALSE)</f>
        <v>1</v>
      </c>
      <c r="F36">
        <f t="shared" si="0"/>
        <v>9609</v>
      </c>
    </row>
    <row r="37" spans="1:6" x14ac:dyDescent="0.25">
      <c r="A37" s="5">
        <v>45889</v>
      </c>
      <c r="B37">
        <v>787</v>
      </c>
      <c r="C37" t="s">
        <v>54</v>
      </c>
      <c r="D37" t="s">
        <v>161</v>
      </c>
      <c r="E37">
        <f>VLOOKUP(C37, Data!$D$2:$K$63, 8, FALSE)</f>
        <v>6.35</v>
      </c>
      <c r="F37">
        <f t="shared" si="0"/>
        <v>4997</v>
      </c>
    </row>
    <row r="38" spans="1:6" x14ac:dyDescent="0.25">
      <c r="A38" s="5">
        <v>45889</v>
      </c>
      <c r="B38">
        <v>272</v>
      </c>
      <c r="C38" t="s">
        <v>55</v>
      </c>
      <c r="D38" t="s">
        <v>161</v>
      </c>
      <c r="E38">
        <f>VLOOKUP(C38, Data!$D$2:$K$63, 8, FALSE)</f>
        <v>6.35</v>
      </c>
      <c r="F38">
        <f t="shared" si="0"/>
        <v>1727</v>
      </c>
    </row>
    <row r="39" spans="1:6" x14ac:dyDescent="0.25">
      <c r="A39" s="5">
        <v>45889</v>
      </c>
      <c r="B39">
        <v>1942</v>
      </c>
      <c r="C39" t="s">
        <v>56</v>
      </c>
      <c r="D39" t="s">
        <v>161</v>
      </c>
      <c r="E39">
        <f>VLOOKUP(C39, Data!$D$2:$K$63, 8, FALSE)</f>
        <v>6.35</v>
      </c>
      <c r="F39">
        <f t="shared" si="0"/>
        <v>12331</v>
      </c>
    </row>
    <row r="40" spans="1:6" x14ac:dyDescent="0.25">
      <c r="A40" s="5">
        <v>45889</v>
      </c>
      <c r="B40">
        <v>10</v>
      </c>
      <c r="C40" t="s">
        <v>57</v>
      </c>
      <c r="D40" t="s">
        <v>161</v>
      </c>
      <c r="E40">
        <f>VLOOKUP(C40, Data!$D$2:$K$63, 8, FALSE)</f>
        <v>6.35</v>
      </c>
      <c r="F40">
        <f t="shared" si="0"/>
        <v>63</v>
      </c>
    </row>
    <row r="41" spans="1:6" x14ac:dyDescent="0.25">
      <c r="A41" s="5">
        <v>45889</v>
      </c>
      <c r="B41">
        <v>2444</v>
      </c>
      <c r="C41" t="s">
        <v>59</v>
      </c>
      <c r="D41" t="s">
        <v>161</v>
      </c>
      <c r="E41">
        <f>VLOOKUP(C41, Data!$D$2:$K$63, 8, FALSE)</f>
        <v>6.35</v>
      </c>
      <c r="F41">
        <f t="shared" si="0"/>
        <v>15519</v>
      </c>
    </row>
    <row r="42" spans="1:6" x14ac:dyDescent="0.25">
      <c r="A42" s="5">
        <v>45889</v>
      </c>
      <c r="B42">
        <v>152</v>
      </c>
      <c r="C42" t="s">
        <v>60</v>
      </c>
      <c r="D42" t="s">
        <v>161</v>
      </c>
      <c r="E42">
        <f>VLOOKUP(C42, Data!$D$2:$K$63, 8, FALSE)</f>
        <v>6.35</v>
      </c>
      <c r="F42">
        <f t="shared" si="0"/>
        <v>965</v>
      </c>
    </row>
    <row r="43" spans="1:6" x14ac:dyDescent="0.25">
      <c r="A43" s="5">
        <v>45889</v>
      </c>
      <c r="B43">
        <v>6731</v>
      </c>
      <c r="C43" t="s">
        <v>61</v>
      </c>
      <c r="D43" t="s">
        <v>161</v>
      </c>
      <c r="E43">
        <f>VLOOKUP(C43, Data!$D$2:$K$63, 8, FALSE)</f>
        <v>1</v>
      </c>
      <c r="F43">
        <f t="shared" si="0"/>
        <v>6731</v>
      </c>
    </row>
    <row r="44" spans="1:6" x14ac:dyDescent="0.25">
      <c r="A44" s="5">
        <v>45889</v>
      </c>
      <c r="B44">
        <v>933</v>
      </c>
      <c r="C44" t="s">
        <v>62</v>
      </c>
      <c r="D44" t="s">
        <v>161</v>
      </c>
      <c r="E44">
        <f>VLOOKUP(C44, Data!$D$2:$K$63, 8, FALSE)</f>
        <v>6.35</v>
      </c>
      <c r="F44">
        <f t="shared" si="0"/>
        <v>5924</v>
      </c>
    </row>
    <row r="45" spans="1:6" x14ac:dyDescent="0.25">
      <c r="A45" s="5">
        <v>45889</v>
      </c>
      <c r="B45">
        <v>5424</v>
      </c>
      <c r="C45" t="s">
        <v>64</v>
      </c>
      <c r="D45" t="s">
        <v>161</v>
      </c>
      <c r="E45">
        <f>VLOOKUP(C45, Data!$D$2:$K$63, 8, FALSE)</f>
        <v>6.35</v>
      </c>
      <c r="F45">
        <f t="shared" si="0"/>
        <v>34442</v>
      </c>
    </row>
    <row r="46" spans="1:6" x14ac:dyDescent="0.25">
      <c r="A46" s="5">
        <v>45889</v>
      </c>
      <c r="B46">
        <v>2124</v>
      </c>
      <c r="C46" t="s">
        <v>65</v>
      </c>
      <c r="D46" t="s">
        <v>161</v>
      </c>
      <c r="E46">
        <f>VLOOKUP(C46, Data!$D$2:$K$63, 8, FALSE)</f>
        <v>6.35</v>
      </c>
      <c r="F46">
        <f t="shared" si="0"/>
        <v>13487</v>
      </c>
    </row>
    <row r="47" spans="1:6" x14ac:dyDescent="0.25">
      <c r="A47" s="5">
        <v>45889</v>
      </c>
      <c r="B47">
        <v>0</v>
      </c>
      <c r="C47" t="s">
        <v>66</v>
      </c>
      <c r="D47" t="s">
        <v>161</v>
      </c>
      <c r="E47">
        <f>VLOOKUP(C47, Data!$D$2:$K$63, 8, FALSE)</f>
        <v>6.35</v>
      </c>
      <c r="F47">
        <f t="shared" si="0"/>
        <v>0</v>
      </c>
    </row>
    <row r="48" spans="1:6" x14ac:dyDescent="0.25">
      <c r="A48" s="5">
        <v>45889</v>
      </c>
      <c r="B48">
        <v>2628</v>
      </c>
      <c r="C48" t="s">
        <v>67</v>
      </c>
      <c r="D48" t="s">
        <v>161</v>
      </c>
      <c r="E48">
        <f>VLOOKUP(C48, Data!$D$2:$K$63, 8, FALSE)</f>
        <v>6.35</v>
      </c>
      <c r="F48">
        <f t="shared" si="0"/>
        <v>16687</v>
      </c>
    </row>
    <row r="49" spans="1:6" x14ac:dyDescent="0.25">
      <c r="A49" s="5">
        <v>45889</v>
      </c>
      <c r="B49">
        <v>4029</v>
      </c>
      <c r="C49" t="s">
        <v>69</v>
      </c>
      <c r="D49" t="s">
        <v>161</v>
      </c>
      <c r="E49">
        <f>VLOOKUP(C49, Data!$D$2:$K$63, 8, FALSE)</f>
        <v>6.35</v>
      </c>
      <c r="F49">
        <f t="shared" si="0"/>
        <v>25584</v>
      </c>
    </row>
    <row r="50" spans="1:6" x14ac:dyDescent="0.25">
      <c r="A50" s="5">
        <v>45889</v>
      </c>
      <c r="B50">
        <v>4025</v>
      </c>
      <c r="C50" t="s">
        <v>70</v>
      </c>
      <c r="D50" t="s">
        <v>161</v>
      </c>
      <c r="E50">
        <f>VLOOKUP(C50, Data!$D$2:$K$63, 8, FALSE)</f>
        <v>6.35</v>
      </c>
      <c r="F50">
        <f t="shared" si="0"/>
        <v>25558</v>
      </c>
    </row>
    <row r="51" spans="1:6" x14ac:dyDescent="0.25">
      <c r="A51" s="5">
        <v>45889</v>
      </c>
      <c r="B51">
        <v>5884</v>
      </c>
      <c r="C51" t="s">
        <v>71</v>
      </c>
      <c r="D51" t="s">
        <v>161</v>
      </c>
      <c r="E51">
        <f>VLOOKUP(C51, Data!$D$2:$K$63, 8, FALSE)</f>
        <v>1</v>
      </c>
      <c r="F51">
        <f t="shared" si="0"/>
        <v>5884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Sheet2</vt:lpstr>
      <vt:lpstr>Terminal OI</vt:lpstr>
      <vt:lpstr>Today 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Jiashang</dc:creator>
  <cp:lastModifiedBy>Jiashang</cp:lastModifiedBy>
  <dcterms:created xsi:type="dcterms:W3CDTF">2025-08-08T09:11:04Z</dcterms:created>
  <dcterms:modified xsi:type="dcterms:W3CDTF">2025-08-28T08:37:47Z</dcterms:modified>
</cp:coreProperties>
</file>