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300" documentId="8_{A4D98350-709A-462B-87D2-DA567DEA5457}" xr6:coauthVersionLast="47" xr6:coauthVersionMax="47" xr10:uidLastSave="{A6B7BBD6-86F7-4EF0-83DF-E9E1CCE870E6}"/>
  <bookViews>
    <workbookView xWindow="-120" yWindow="-120" windowWidth="38640" windowHeight="15840" xr2:uid="{542C41B4-5129-4961-BD89-52D58DBA0F0A}"/>
  </bookViews>
  <sheets>
    <sheet name="Data" sheetId="1" r:id="rId1"/>
    <sheet name="Sheet1" sheetId="2" r:id="rId2"/>
    <sheet name="Sheet2" sheetId="3" r:id="rId3"/>
  </sheets>
  <definedNames>
    <definedName name="_xlnm._FilterDatabase" localSheetId="0" hidden="1">Data!$A$1:$J$63</definedName>
    <definedName name="_xlnm._FilterDatabase" localSheetId="2" hidden="1">Sheet2!$A$1:$G$51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E8" i="1"/>
  <c r="C8" i="1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2" i="1"/>
  <c r="H14" i="1"/>
  <c r="H15" i="1"/>
  <c r="H16" i="1"/>
  <c r="H1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9" i="1"/>
  <c r="H10" i="1"/>
  <c r="H11" i="1"/>
  <c r="H13" i="1"/>
  <c r="H17" i="1"/>
  <c r="H19" i="1"/>
  <c r="H20" i="1"/>
  <c r="H21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<sst xmlns="http://schemas.openxmlformats.org/spreadsheetml/2006/main" count="702" uniqueCount="149">
  <si>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</si>
  <si>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</si>
  <si>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</si>
  <si>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</si>
  <si>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</si>
  <si>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</si>
  <si>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</si>
  <si>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</si>
  <si>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</si>
  <si>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</si>
  <si>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</si>
  <si>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</si>
  <si>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</si>
  <si>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</si>
  <si>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</si>
  <si>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</si>
  <si>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</si>
  <si>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</si>
  <si>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</si>
  <si>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</si>
  <si>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</si>
  <si>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</si>
  <si>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</si>
  <si>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</si>
  <si>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</si>
  <si>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</si>
  <si>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</si>
  <si>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</si>
  <si>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</si>
  <si>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</si>
  <si>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</si>
  <si>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</si>
  <si>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</si>
  <si>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</si>
  <si>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</si>
  <si>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</si>
  <si>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</si>
  <si>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</si>
  <si>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</si>
  <si>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</si>
  <si>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</si>
  <si>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</si>
  <si>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</si>
  <si>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</si>
  <si>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</si>
  <si>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</si>
  <si>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</si>
  <si>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</si>
  <si>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</si>
  <si>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</si>
  <si>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</si>
  <si>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</si>
  <si>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</si>
  <si>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</si>
  <si>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</si>
  <si>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</si>
  <si>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</si>
  <si>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</si>
  <si>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</si>
  <si>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</si>
  <si>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</si>
  <si>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</si>
  <si>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</si>
  <si>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</si>
  <si>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</si>
  <si>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</si>
  <si>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</si>
  <si>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</si>
  <si>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</si>
  <si>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</si>
  <si>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</si>
  <si>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</si>
  <si>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</si>
  <si>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</si>
  <si>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</si>
  <si>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</si>
  <si>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</si>
  <si>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</si>
  <si>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</si>
  <si>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</si>
  <si>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</si>
  <si>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</si>
  <si>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</si>
  <si>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</si>
  <si>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</si>
  <si>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</si>
  <si>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</si>
  <si>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</si>
  <si>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</si>
  <si>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</si>
  <si>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</si>
  <si>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</si>
  <si>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</si>
  <si>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</si>
  <si>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</si>
  <si>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</si>
  <si>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</si>
  <si>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</si>
  <si>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</si>
  <si>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</si>
  <si>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</si>
  <si>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</si>
  <si>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</si>
  <si>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</si>
  <si>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</si>
  <si>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</si>
  <si>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</si>
  <si>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</si>
  <si>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</si>
  <si>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</si>
  <si>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</si>
  <si>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</si>
  <si>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</si>
  <si>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</si>
  <si>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</si>
  <si>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</si>
  <si>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</si>
  <si>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</si>
  <si>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</si>
  <si>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</si>
  <si>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</si>
  <si>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</si>
  <si>
    <t>Row Labels</t>
  </si>
  <si>
    <t>Grand Total</t>
  </si>
  <si>
    <t>OI conv</t>
  </si>
  <si>
    <t>price conv</t>
  </si>
  <si>
    <t>OI unit</t>
  </si>
  <si>
    <t>price unit</t>
  </si>
  <si>
    <t>MT</t>
  </si>
  <si>
    <t>BBL</t>
  </si>
  <si>
    <t>134.228MT</t>
  </si>
  <si>
    <t>6350BBL</t>
  </si>
  <si>
    <t>8330BBL</t>
  </si>
  <si>
    <t>349860GAL</t>
  </si>
  <si>
    <t>GAL</t>
  </si>
  <si>
    <t>42000GAL</t>
  </si>
  <si>
    <t>8900BBL</t>
  </si>
  <si>
    <t>price</t>
  </si>
  <si>
    <t>python_lst</t>
  </si>
  <si>
    <t>Price Unit</t>
  </si>
  <si>
    <t>$/BBL</t>
  </si>
  <si>
    <t>$/MT</t>
  </si>
  <si>
    <t>¢/GAL</t>
  </si>
  <si>
    <t>$/GAL</t>
  </si>
  <si>
    <t>OI Unit</t>
  </si>
  <si>
    <t>conversion_factor</t>
  </si>
  <si>
    <t>AEB</t>
  </si>
  <si>
    <t>Gasoline Crack - Argus Eurobob Oxy FOB Rotterdam Barges vs Brent 1st Line Future (in Bbls)</t>
  </si>
  <si>
    <t>Gasoline Crack - Argus Eurobob Oxy FOB Rotterdam Barges vs Brent 1st Line Future (in MTs)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</si>
</sst>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90.676370370369" createdVersion="8" refreshedVersion="8" minRefreshableVersion="3" recordCount="62" xr:uid="{A8808549-A262-40B2-9E8C-C122B670117C}">
  <cacheSource type="worksheet">
    <worksheetSource ref="A1:H63" sheet="Data"/>
  </cacheSource>
  <cacheFields count="8">
    <cacheField name="Product Family" numFmtId="0">
      <sharedItems/>
    </cacheField>
    <cacheField name="Product" numFmtId="0">
      <sharedItems/>
    </cacheField>
    <cacheField name="Label" numFmtId="0">
      <sharedItems/>
    </cacheField>
    <cacheField name="Symbol" numFmtId="0">
      <sharedItems count="50">
        <s v="SMT"/>
        <s v="GDK"/>
        <s v="STB"/>
        <s v="AEO"/>
        <s v="EOB"/>
        <s v="GDO"/>
        <s v="EON"/>
        <s v="UHU"/>
        <s v="RBS"/>
        <s v="RBR"/>
        <s v="NJC"/>
        <s v="NBG"/>
        <s v="JOE"/>
        <s v="NEC"/>
        <s v="NOB"/>
        <s v="GST.J"/>
        <s v="SGB"/>
        <s v="BAO"/>
        <s v="BAP"/>
        <s v="BAQ"/>
        <s v="GAS"/>
        <s v="ULA"/>
        <s v="ULD"/>
        <s v="ULJ"/>
        <s v="ULM"/>
        <s v="SRS"/>
        <s v="SFF"/>
        <s v="JCN"/>
        <s v="JNB"/>
        <s v="JRJ"/>
        <s v="UHO"/>
        <s v="HOF"/>
        <s v="HBT"/>
        <s v="MF4"/>
        <s v="MFT"/>
        <s v="TEN"/>
        <s v="MF6"/>
        <s v="MF7"/>
        <s v="FDF"/>
        <s v="MF3"/>
        <s v="MF5"/>
        <s v="MFR"/>
        <s v="TEO"/>
        <s v="SYS"/>
        <s v="SPS"/>
        <s v="SLS"/>
        <s v="SJS"/>
        <s v="BAR"/>
        <s v="BOB"/>
        <s v="BOA"/>
      </sharedItems>
    </cacheField>
    <cacheField name="list" numFmtId="0">
      <sharedItems/>
    </cacheField>
    <cacheField name="spread" numFmtId="0">
      <sharedItems containsSemiMixedTypes="0" containsString="0" containsNumber="1" containsInteger="1" minValue="0" maxValue="1"/>
    </cacheField>
    <cacheField name="Description" numFmtId="0">
      <sharedItems/>
    </cacheField>
    <cacheField name="Symbol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Light"/>
    <s v="S92"/>
    <s v="[Light] S92"/>
    <x v="0"/>
    <s v="'SMT',"/>
    <n v="1"/>
    <s v="Singapore Mogas 92 Unleaded Swap"/>
    <s v="SMT (Singapore Mogas 92 Unleaded Swap)"/>
  </r>
  <r>
    <s v="Light"/>
    <s v="S92"/>
    <s v="[Light] S92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S92"/>
    <s v="[Light] S92"/>
    <x v="2"/>
    <s v="'STB',"/>
    <n v="0"/>
    <s v="Singapore Mogas 92 Unleaded vs Brent 1st Line Future"/>
    <s v="STB (Singapore Mogas 92 Unleaded vs Brent 1st Line Future)"/>
  </r>
  <r>
    <s v="Light"/>
    <s v="Ebob"/>
    <s v="[Light] Ebob"/>
    <x v="3"/>
    <s v="'AEO',"/>
    <n v="1"/>
    <s v="Argus Eurobob Oxy FOB Rotterdam Barges Future"/>
    <s v="AEO (Argus Eurobob Oxy FOB Rotterdam Barges Future)"/>
  </r>
  <r>
    <s v="Light"/>
    <s v="Ebob"/>
    <s v="[Light] Ebob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Ebob"/>
    <s v="[Light] Ebob"/>
    <x v="4"/>
    <s v="'EOB',"/>
    <n v="0"/>
    <s v="Gasoline Crack - Argus Eurobob Oxy FOB Rotterdam Barges vs Brent 1st Line Future"/>
    <s v="EOB (Gasoline Crack - Argus Eurobob Oxy FOB Rotterdam Barges vs Brent 1st Line Future)"/>
  </r>
  <r>
    <s v="Light"/>
    <s v="Ebob"/>
    <s v="[Light] E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Ebob"/>
    <s v="[Light] Ebob"/>
    <x v="6"/>
    <s v="'EON',"/>
    <n v="0"/>
    <s v="Argus Eurobob OXY FOB Rotterdam Barges VS Platts Naphtha CIF NWE Cargoes Future"/>
    <s v="EON (Argus Eurobob OXY FOB Rotterdam Barges VS Platts Naphtha CIF NWE Cargoes Future)"/>
  </r>
  <r>
    <s v="Light"/>
    <s v="Rbob"/>
    <s v="[Light] Rbob"/>
    <x v="7"/>
    <s v="'UHU',"/>
    <n v="1"/>
    <s v="NYH (RBOB) Gasoline Futures"/>
    <s v="UHU (NYH (RBOB) Gasoline Futures)"/>
  </r>
  <r>
    <s v="Light"/>
    <s v="Rbob"/>
    <s v="[Light] Rbob"/>
    <x v="8"/>
    <s v="'RBS',"/>
    <n v="1"/>
    <s v="RBOB Gasoline 1st Line Future"/>
    <s v="RBS (RBOB Gasoline 1st Line Future)"/>
  </r>
  <r>
    <s v="Light"/>
    <s v="Rbob"/>
    <s v="[Light] Rbob"/>
    <x v="9"/>
    <s v="'RBR',"/>
    <n v="0"/>
    <s v="Gasoline Crack - RBOB Gasoline 1st Line vs Brent 1st Line Future (in bbls)"/>
    <s v="RBR (Gasoline Crack - RBOB Gasoline 1st Line vs Brent 1st Line Future (in bbls))"/>
  </r>
  <r>
    <s v="Light"/>
    <s v="Rbob"/>
    <s v="[Light] R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MOPJ Naph"/>
    <s v="[Light] MOPJ Naph"/>
    <x v="10"/>
    <s v="'NJC',"/>
    <n v="1"/>
    <s v="Naphtha C+F Japan Cargo Swap"/>
    <s v="NJC (Naphtha C+F Japan Cargo Swap)"/>
  </r>
  <r>
    <s v="Light"/>
    <s v="MOPJ Naph"/>
    <s v="[Light] MOPJ Naph"/>
    <x v="11"/>
    <s v="'NBG',"/>
    <n v="0"/>
    <s v="Naphtha Crack - Naphtha C+F Japan (Platts) vs Brent 1st Line Future (in Bbls)"/>
    <s v="NBG (Naphtha Crack - Naphtha C+F Japan (Platts) vs Brent 1st Line Future (in Bbls))"/>
  </r>
  <r>
    <s v="Light"/>
    <s v="MOPJ Naph"/>
    <s v="[Light] MOPJ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3"/>
    <s v="'NEC',"/>
    <n v="1"/>
    <s v="Naphtha CIF NWE Cargoes Swap"/>
    <s v="NEC (Naphtha CIF NWE Cargoes Swap)"/>
  </r>
  <r>
    <s v="Light"/>
    <s v="NWE Naph"/>
    <s v="[Light] NWE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4"/>
    <s v="'NOB',"/>
    <n v="0"/>
    <s v="Naphtha CIF NWE Cargoes vs Brent 1st Line Swap"/>
    <s v="NOB (Naphtha CIF NWE Cargoes vs Brent 1st Line Swap)"/>
  </r>
  <r>
    <s v="Light"/>
    <s v="NWE Naph"/>
    <s v="[Light] NWE Naph"/>
    <x v="6"/>
    <s v="'EON',"/>
    <n v="0"/>
    <s v="Argus Eurobob OXY FOB Rotterdam Barges VS Platts Naphtha CIF NWE Cargoes Future"/>
    <s v="EON (Argus Eurobob OXY FOB Rotterdam Barges VS Platts Naphtha CIF NWE Cargoes Future)"/>
  </r>
  <r>
    <s v="Middle"/>
    <s v="SGO"/>
    <s v="[Middle] SGO"/>
    <x v="15"/>
    <s v="'GST.J',"/>
    <n v="1"/>
    <s v="Singapore Gasoil Swap"/>
    <s v="GST.J (Singapore Gasoil Swap)"/>
  </r>
  <r>
    <s v="Middle"/>
    <s v="SGO"/>
    <s v="[Middle] SGO"/>
    <x v="16"/>
    <s v="'SGB',"/>
    <n v="0"/>
    <s v="Gasoil Crack - Singapore Gasoil (Platts) vs Brent 1st Line Future"/>
    <s v="SGB (Gasoil Crack - Singapore Gasoil (Platts) vs Brent 1st Line Future)"/>
  </r>
  <r>
    <s v="Middle"/>
    <s v="SGO"/>
    <s v="[Middle] SGO"/>
    <x v="17"/>
    <s v="'BAO',"/>
    <n v="0"/>
    <s v="Gasoil Crack - Singapore Gasoil (Platts) vs Dubai 1st Line (Platts) Future"/>
    <s v="BAO (Gasoil Crack - Singapore Gasoil (Platts) vs Dubai 1st Line (Platts) Future)"/>
  </r>
  <r>
    <s v="Middle"/>
    <s v="SGO"/>
    <s v="[Middle] S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SGO"/>
    <s v="[Middle] SG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ICEGO"/>
    <s v="[Middle] ICEGO"/>
    <x v="20"/>
    <s v="'GAS',"/>
    <n v="1"/>
    <s v="Low Sulphur Gasoil Futures"/>
    <s v="GAS (Low Sulphur Gasoil Futures)"/>
  </r>
  <r>
    <s v="Middle"/>
    <s v="ICEGO"/>
    <s v="[Middle] ICEGO"/>
    <x v="21"/>
    <s v="'ULA',"/>
    <n v="1"/>
    <s v="Low Sulphur Gasoil 1st Line Future"/>
    <s v="ULA (Low Sulphur Gasoil 1st Line Future)"/>
  </r>
  <r>
    <s v="Middle"/>
    <s v="ICEGO"/>
    <s v="[Middle] ICEGO"/>
    <x v="22"/>
    <s v="'ULD',"/>
    <n v="0"/>
    <s v="Gasoil Crack - Low Sulphur Gasoil 1st Line vs Brent 1st Line Future (in Bbls)"/>
    <s v="ULD (Gasoil Crack - Low Sulphur Gasoil 1st Line vs Brent 1st Line Future (in Bbls))"/>
  </r>
  <r>
    <s v="Middle"/>
    <s v="ICEGO"/>
    <s v="[Middle] ICEGO"/>
    <x v="23"/>
    <s v="'ULJ',"/>
    <n v="0"/>
    <s v="Jet Fuel Diff - Jet CIF NWE Cargoes vs Low Sulphur Gasoil 1st Line Future"/>
    <s v="ULJ (Jet Fuel Diff - Jet CIF NWE Cargoes vs Low Sulphur Gasoil 1st Line Future)"/>
  </r>
  <r>
    <s v="Middle"/>
    <s v="ICEGO"/>
    <s v="[Middle] ICE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ICEGO"/>
    <s v="[Middle] ICEG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Middle"/>
    <s v="SKO"/>
    <s v="[Middle] SKO"/>
    <x v="25"/>
    <s v="'SRS',"/>
    <n v="1"/>
    <s v="Singapore Jet Kerosene Swap"/>
    <s v="SRS (Singapore Jet Kerosene Swap)"/>
  </r>
  <r>
    <s v="Middle"/>
    <s v="SKO"/>
    <s v="[Middle] SKO"/>
    <x v="26"/>
    <s v="'SFF',"/>
    <n v="0"/>
    <s v="Jet Fuel Crack - Singapore Jet Kerosene Cargoes (Platts) vs Dubai 1st Line (Platts) Future"/>
    <s v="SFF (Jet Fuel Crack - Singapore Jet Kerosene Cargoes (Platts) vs Dubai 1st Line (Platts) Future)"/>
  </r>
  <r>
    <s v="Middle"/>
    <s v="SKO"/>
    <s v="[Middle] SK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NWE Jet"/>
    <s v="[Middle] NWE Jet"/>
    <x v="27"/>
    <s v="'JCN',"/>
    <n v="1"/>
    <s v="Jet CIF NWE Cargoes Future"/>
    <s v="JCN (Jet CIF NWE Cargoes Future)"/>
  </r>
  <r>
    <s v="Middle"/>
    <s v="NWE Jet"/>
    <s v="[Middle] NWE Jet"/>
    <x v="28"/>
    <s v="'JNB',"/>
    <n v="0"/>
    <s v="Jet Fuel Crack - Jet CIF NWE Cargoes vs Brent 1st Line Future"/>
    <s v="JNB (Jet Fuel Crack - Jet CIF NWE Cargoes vs Brent 1st Line Future)"/>
  </r>
  <r>
    <s v="Middle"/>
    <s v="NWE Jet"/>
    <s v="[Middle] NWE Jet"/>
    <x v="23"/>
    <s v="'ULJ',"/>
    <n v="0"/>
    <s v="Jet Fuel Diff - Jet CIF NWE Cargoes vs Low Sulphur Gasoil 1st Line Future"/>
    <s v="ULJ (Jet Fuel Diff - Jet CIF NWE Cargoes vs Low Sulphur Gasoil 1st Line Future)"/>
  </r>
  <r>
    <s v="Middle"/>
    <s v="NWE Jet"/>
    <s v="[Middle] NWE Jet"/>
    <x v="29"/>
    <s v="'JRJ',"/>
    <n v="0"/>
    <s v="Jet Fuel Diff - Jet FOB Rotterdam Barges vs Jet CIF NWE Cargoes Future"/>
    <s v="JRJ (Jet Fuel Diff - Jet FOB Rotterdam Barges vs Jet CIF NWE Cargoes Future)"/>
  </r>
  <r>
    <s v="Middle"/>
    <s v="HO"/>
    <s v="[Middle] HO"/>
    <x v="30"/>
    <s v="'UHO',"/>
    <n v="1"/>
    <s v="Heating Oil Futures"/>
    <s v="UHO (Heating Oil Futures)"/>
  </r>
  <r>
    <s v="Middle"/>
    <s v="HO"/>
    <s v="[Middle] HO"/>
    <x v="31"/>
    <s v="'HOF',"/>
    <n v="1"/>
    <s v="Heating Oil 1st Line Future"/>
    <s v="HOF (Heating Oil 1st Line Future)"/>
  </r>
  <r>
    <s v="Middle"/>
    <s v="HO"/>
    <s v="[Middle] HO"/>
    <x v="32"/>
    <s v="'HBT',"/>
    <n v="0"/>
    <s v="Heating Oil Crack - Heating Oil 1st Line vs Brent 1st Line Future (in bbls)"/>
    <s v="HBT (Heating Oil Crack - Heating Oil 1st Line vs Brent 1st Line Future (in bbls))"/>
  </r>
  <r>
    <s v="Middle"/>
    <s v="HO"/>
    <s v="[Middle] H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Heavy"/>
    <s v="S0.5"/>
    <s v="[Heavy] S0.5"/>
    <x v="33"/>
    <s v="'MF4',"/>
    <n v="1"/>
    <s v="Marine Fuel 0.5% FOB Singapore Swap"/>
    <s v="MF4 (Marine Fuel 0.5% FOB Singapore Swap)"/>
  </r>
  <r>
    <s v="Heavy"/>
    <s v="S0.5"/>
    <s v="[Heavy] S0.5"/>
    <x v="34"/>
    <s v="'MFT',"/>
    <n v="0"/>
    <s v="Fuel Oil Crack - Marine Fuel 0.5% FOB Singapore (Platts) vs Brent 1st Line Future (in Bbls)"/>
    <s v="MFT (Fuel Oil Crack - Marine Fuel 0.5% FOB Singapore (Platts) vs Brent 1st Line Future (in Bbls))"/>
  </r>
  <r>
    <s v="Heavy"/>
    <s v="S0.5"/>
    <s v="[Heavy] S0.5"/>
    <x v="35"/>
    <s v="'TEN',"/>
    <n v="0"/>
    <s v="Fuel Oil Crack - Marine Fuel 0.5% FOB Singapore (Platts) vs Brent 1st Line Future (in MTs)"/>
    <s v="TEN (Fuel Oil Crack - Marine Fuel 0.5% FOB Singapore (Platts) vs Brent 1st Line Future (in MTs))"/>
  </r>
  <r>
    <s v="Heavy"/>
    <s v="S0.5"/>
    <s v="[Heavy] S0.5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S0.5"/>
    <s v="[Heavy] S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0.5"/>
    <s v="[Heavy] S0.5"/>
    <x v="38"/>
    <s v="'FDF',"/>
    <n v="0"/>
    <s v="Fuel Oil Diff - Marine Fuel 0.5% FOB Singapore (Platts) vs Singapore Gasoil (Platts) Future (in MTs)"/>
    <s v="FDF (Fuel Oil Diff - Marine Fuel 0.5% FOB Singapore (Platts) vs Singapore Gasoil (Platts) Future (in MTs))"/>
  </r>
  <r>
    <s v="Heavy"/>
    <s v="Rdm0.5"/>
    <s v="[Heavy] Rdm0.5"/>
    <x v="39"/>
    <s v="'MF3',"/>
    <n v="1"/>
    <s v="Marine Fuel 0.5% FOB Rotterdam Barge Swap"/>
    <s v="MF3 (Marine Fuel 0.5% FOB Rotterdam Barge Swap)"/>
  </r>
  <r>
    <s v="Heavy"/>
    <s v="Rdm0.5"/>
    <s v="[Heavy] Rdm0.5"/>
    <x v="40"/>
    <s v="'MF5',"/>
    <n v="0"/>
    <s v="Marine Fuel 0.5% FOB Rotterdam Barges vs Fuel Oil 3.5% FOB Rotterdam Barges Swap"/>
    <s v="MF5 (Marine Fuel 0.5% FOB Rotterdam Barges vs Fuel Oil 3.5% FOB Rotterdam Barges Swap)"/>
  </r>
  <r>
    <s v="Heavy"/>
    <s v="Rdm0.5"/>
    <s v="[Heavy] Rdm0.5"/>
    <x v="41"/>
    <s v="'MFR',"/>
    <n v="0"/>
    <s v="Fuel Oil Crack - Marine Fuel 0.5% FOB Rotterdam Barges (Platts) vs Brent 1st Line Future (in Bbls)"/>
    <s v="MFR (Fuel Oil Crack - Marine Fuel 0.5% FOB Rotterdam Barges (Platts) vs Brent 1st Line Future (in Bbls))"/>
  </r>
  <r>
    <s v="Heavy"/>
    <s v="Rdm0.5"/>
    <s v="[Heavy] Rdm0.5"/>
    <x v="42"/>
    <s v="'TEO',"/>
    <n v="0"/>
    <s v="Fuel Oil Crack - Marine Fuel 0.5% FOB Rotterdam Barges (Platts) vs Brent 1st Line Future (in MTs)"/>
    <s v="TEO (Fuel Oil Crack - Marine Fuel 0.5% FOB Rotterdam Barges (Platts) vs Brent 1st Line Future (in MTs))"/>
  </r>
  <r>
    <s v="Heavy"/>
    <s v="Rdm0.5"/>
    <s v="[Heavy] Rdm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380"/>
    <s v="[Heavy] S380"/>
    <x v="43"/>
    <s v="'SYS',"/>
    <n v="1"/>
    <s v="Fuel Oil 380 CST Singapore Swap"/>
    <s v="SYS (Fuel Oil 380 CST Singapore Swap)"/>
  </r>
  <r>
    <s v="Heavy"/>
    <s v="S380"/>
    <s v="[Heavy] S380"/>
    <x v="44"/>
    <s v="'SPS',"/>
    <n v="0"/>
    <s v="Fuel Oil Crack - Fuel Oil 380 CST Singapore vs Brent 1st Line Future"/>
    <s v="SPS (Fuel Oil Crack - Fuel Oil 380 CST Singapore vs Brent 1st Line Future)"/>
  </r>
  <r>
    <s v="Heavy"/>
    <s v="S380"/>
    <s v="[Heavy] S380"/>
    <x v="45"/>
    <s v="'SLS',"/>
    <n v="0"/>
    <s v="Fuel Oil Crack - Fuel Oil 380 CST Singapore vs Dubai 1st Line Future"/>
    <s v="SLS (Fuel Oil Crack - Fuel Oil 380 CST Singapore vs Dubai 1st Line Future)"/>
  </r>
  <r>
    <s v="Heavy"/>
    <s v="S380"/>
    <s v="[Heavy] S380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S380"/>
    <s v="[Heavy] S380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Rdm3.5"/>
    <s v="[Heavy] Rdm3.5"/>
    <x v="47"/>
    <s v="'BAR',"/>
    <n v="1"/>
    <s v="Fuel Oil 3.5% FOB Rotterdam Barges Balmo Swap"/>
    <s v="BAR (Fuel Oil 3.5% FOB Rotterdam Barges Balmo Swap)"/>
  </r>
  <r>
    <s v="Heavy"/>
    <s v="Rdm3.5"/>
    <s v="[Heavy] Rdm3.5"/>
    <x v="48"/>
    <s v="'BOB',"/>
    <n v="0"/>
    <s v="Fuel Oil Crack - Fuel Oil 3.5% FOB Rotterdam Barges vs Brent 1st Line Future"/>
    <s v="BOB (Fuel Oil Crack - Fuel Oil 3.5% FOB Rotterdam Barges vs Brent 1st Line Future)"/>
  </r>
  <r>
    <s v="Heavy"/>
    <s v="Rdm3.5"/>
    <s v="[Heavy] Rdm3.5"/>
    <x v="49"/>
    <s v="'BOA',"/>
    <n v="0"/>
    <s v="Fuel Oil Crack - Fuel Oil 3.5% FOB Rotterdam Barges vs Brent 1st Line Future (in Bbls)"/>
    <s v="BOA (Fuel Oil Crack - Fuel Oil 3.5% FOB Rotterdam Barges vs Brent 1st Line Future (in Bbls))"/>
  </r>
  <r>
    <s v="Heavy"/>
    <s v="Rdm3.5"/>
    <s v="[Heavy] Rdm3.5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Rdm3.5"/>
    <s v="[Heavy] Rdm3.5"/>
    <x v="40"/>
    <s v="'MF5',"/>
    <n v="0"/>
    <s v="Marine Fuel 0.5% FOB Rotterdam Barges vs Fuel Oil 3.5% FOB Rotterdam Barges Swap"/>
    <s v="MF5 (Marine Fuel 0.5% FOB Rotterdam Barges vs Fuel Oil 3.5% FOB Rotterdam Barges Swap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DFA64-99A4-40E4-9BAE-6970E71833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8">
    <pivotField showAll="0"/>
    <pivotField showAll="0"/>
    <pivotField showAll="0"/>
    <pivotField axis="axisRow" showAll="0">
      <items count="51">
        <item x="3"/>
        <item x="17"/>
        <item x="18"/>
        <item x="19"/>
        <item x="47"/>
        <item x="49"/>
        <item x="48"/>
        <item x="4"/>
        <item x="6"/>
        <item x="38"/>
        <item x="20"/>
        <item x="1"/>
        <item x="5"/>
        <item x="15"/>
        <item x="32"/>
        <item x="31"/>
        <item x="27"/>
        <item x="28"/>
        <item x="12"/>
        <item x="29"/>
        <item x="39"/>
        <item x="33"/>
        <item x="40"/>
        <item x="36"/>
        <item x="37"/>
        <item x="41"/>
        <item x="34"/>
        <item x="11"/>
        <item x="13"/>
        <item x="10"/>
        <item x="14"/>
        <item x="9"/>
        <item x="8"/>
        <item x="26"/>
        <item x="16"/>
        <item x="46"/>
        <item x="45"/>
        <item x="0"/>
        <item x="44"/>
        <item x="25"/>
        <item x="2"/>
        <item x="43"/>
        <item x="35"/>
        <item x="42"/>
        <item x="30"/>
        <item x="7"/>
        <item x="21"/>
        <item x="22"/>
        <item x="23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K63"/>
  <sheetViews>
    <sheetView tabSelected="1"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12.28515625" bestFit="1" customWidth="1"/>
    <col min="6" max="6" width="7.140625" bestFit="1" customWidth="1"/>
    <col min="7" max="7" width="96.140625" customWidth="1"/>
    <col min="8" max="8" width="107.85546875" bestFit="1" customWidth="1"/>
    <col min="9" max="9" width="11.7109375" bestFit="1" customWidth="1"/>
    <col min="10" max="10" width="9.28515625" bestFit="1" customWidth="1"/>
  </cols>
  <sheetData>
    <row r="1" spans="1:11" x14ac:dyDescent="0.25">
      <c r="A1" t="s">
        <v>0</v>
      </c>
      <c r="B1" t="s">
        <v>1</v>
      </c>
      <c r="C1" t="s">
        <v>72</v>
      </c>
      <c r="D1" t="s">
        <v>2</v>
      </c>
      <c r="E1" t="s">
        <v>138</v>
      </c>
      <c r="F1" t="s">
        <v>121</v>
      </c>
      <c r="G1" t="s">
        <v>3</v>
      </c>
      <c r="H1" t="s">
        <v>120</v>
      </c>
      <c r="I1" t="s">
        <v>139</v>
      </c>
      <c r="J1" t="s">
        <v>144</v>
      </c>
      <c r="K1" t="s">
        <v>145</v>
      </c>
    </row>
    <row r="2" spans="1:11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73</v>
      </c>
      <c r="H2" t="str">
        <f t="shared" ref="H2:H34" si="0">_xlfn.CONCAT(D2," (",G2, ")")</f>
        <v>SMT (Singapore Mogas 92 Unleaded Swap)</v>
      </c>
      <c r="I2" t="str">
        <f>VLOOKUP(D2, Sheet1!$A$4:$D$53, 4, FALSE)</f>
        <v>$/BBL</v>
      </c>
      <c r="J2" t="str">
        <f>VLOOKUP(D2, Sheet1!$A$4:$B$53, 2, FALSE)</f>
        <v>BBL</v>
      </c>
      <c r="K2">
        <v>1</v>
      </c>
    </row>
    <row r="3" spans="1:11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tr">
        <f t="shared" ref="E3:E63" si="2">_xlfn.CONCAT("'",D3,"',")</f>
        <v>'GDK',</v>
      </c>
      <c r="F3">
        <v>0</v>
      </c>
      <c r="G3" t="s">
        <v>74</v>
      </c>
      <c r="H3" t="str">
        <f t="shared" si="0"/>
        <v>GDK (Gasoline Diff - Singapore Mogas 92 Unleaded (Platts) vs Argus Eurobob Oxy FOB Rotterdam Barges Future)</v>
      </c>
      <c r="I3" t="str">
        <f>VLOOKUP(D3, Sheet1!$A$4:$D$53, 4, FALSE)</f>
        <v>$/BBL</v>
      </c>
      <c r="J3" t="str">
        <f>VLOOKUP(D3, Sheet1!$A$4:$B$53, 2, FALSE)</f>
        <v>BBL</v>
      </c>
      <c r="K3">
        <v>1</v>
      </c>
    </row>
    <row r="4" spans="1:11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75</v>
      </c>
      <c r="H4" t="str">
        <f t="shared" si="0"/>
        <v>STB (Singapore Mogas 92 Unleaded vs Brent 1st Line Future)</v>
      </c>
      <c r="I4" t="str">
        <f>VLOOKUP(D4, Sheet1!$A$4:$D$53, 4, FALSE)</f>
        <v>$/BBL</v>
      </c>
      <c r="J4" t="str">
        <f>VLOOKUP(D4, Sheet1!$A$4:$B$53, 2, FALSE)</f>
        <v>BBL</v>
      </c>
      <c r="K4">
        <v>1</v>
      </c>
    </row>
    <row r="5" spans="1:11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  <c r="I5" t="str">
        <f>VLOOKUP(D5, Sheet1!$A$4:$D$53, 4, FALSE)</f>
        <v>$/MT</v>
      </c>
      <c r="J5" t="str">
        <f>VLOOKUP(D5, Sheet1!$A$4:$B$53, 2, FALSE)</f>
        <v>MT</v>
      </c>
      <c r="K5">
        <v>8.33</v>
      </c>
    </row>
    <row r="6" spans="1:11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74</v>
      </c>
      <c r="H6" t="str">
        <f t="shared" si="0"/>
        <v>GDK (Gasoline Diff - Singapore Mogas 92 Unleaded (Platts) vs Argus Eurobob Oxy FOB Rotterdam Barges Future)</v>
      </c>
      <c r="I6" t="str">
        <f>VLOOKUP(D6, Sheet1!$A$4:$D$53, 4, FALSE)</f>
        <v>$/BBL</v>
      </c>
      <c r="J6" t="str">
        <f>VLOOKUP(D6, Sheet1!$A$4:$B$53, 2, FALSE)</f>
        <v>BBL</v>
      </c>
      <c r="K6">
        <v>1</v>
      </c>
    </row>
    <row r="7" spans="1:11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148</v>
      </c>
      <c r="H7" t="str">
        <f t="shared" si="0"/>
        <v>EOB (Gasoline Crack - Argus Eurobob Oxy FOB Rotterdam Barges vs Brent 1st Line Future (in MTs))</v>
      </c>
      <c r="I7" t="str">
        <f>VLOOKUP(D7, Sheet1!$A$4:$D$53, 4, FALSE)</f>
        <v>$/BBL</v>
      </c>
      <c r="J7" t="str">
        <f>VLOOKUP(D7, Sheet1!$A$4:$B$53, 2, FALSE)</f>
        <v>MT</v>
      </c>
      <c r="K7">
        <v>8.33</v>
      </c>
    </row>
    <row r="8" spans="1:11" x14ac:dyDescent="0.25">
      <c r="A8" t="s">
        <v>4</v>
      </c>
      <c r="B8" t="s">
        <v>9</v>
      </c>
      <c r="C8" t="str">
        <f t="shared" ref="C8" si="3">_xlfn.CONCAT("[",A8,"] ",B8)</f>
        <v>[Light] Ebob</v>
      </c>
      <c r="D8" t="s">
        <v>146</v>
      </c>
      <c r="E8" t="str">
        <f>_xlfn.CONCAT("'",D8,"',")</f>
        <v>'AEB',</v>
      </c>
      <c r="F8">
        <v>0</v>
      </c>
      <c r="G8" t="s">
        <v>147</v>
      </c>
      <c r="H8" t="str">
        <f>_xlfn.CONCAT(D8," (",G8, ")")</f>
        <v>AEB (Gasoline Crack - Argus Eurobob Oxy FOB Rotterdam Barges vs Brent 1st Line Future (in Bbls))</v>
      </c>
      <c r="I8" t="s">
        <v>140</v>
      </c>
      <c r="J8" t="s">
        <v>129</v>
      </c>
      <c r="K8">
        <v>1</v>
      </c>
    </row>
    <row r="9" spans="1:11" x14ac:dyDescent="0.25">
      <c r="A9" t="s">
        <v>4</v>
      </c>
      <c r="B9" t="s">
        <v>9</v>
      </c>
      <c r="C9" t="str">
        <f t="shared" si="1"/>
        <v>[Light] Ebob</v>
      </c>
      <c r="D9" t="s">
        <v>13</v>
      </c>
      <c r="E9" t="str">
        <f t="shared" si="2"/>
        <v>'GDO',</v>
      </c>
      <c r="F9">
        <v>0</v>
      </c>
      <c r="G9" t="s">
        <v>76</v>
      </c>
      <c r="H9" t="str">
        <f t="shared" si="0"/>
        <v>GDO (Gasoline Diff - RBOB Gasoline 1st Line vs Argus Eurobob Oxy FOB Rotterdam Barge Future)</v>
      </c>
      <c r="I9" t="str">
        <f>VLOOKUP(D9, Sheet1!$A$4:$D$53, 4, FALSE)</f>
        <v>¢/GAL</v>
      </c>
      <c r="J9" t="str">
        <f>VLOOKUP(D9, Sheet1!$A$4:$B$53, 2, FALSE)</f>
        <v>MT</v>
      </c>
      <c r="K9">
        <v>8.33</v>
      </c>
    </row>
    <row r="10" spans="1:11" x14ac:dyDescent="0.25">
      <c r="A10" t="s">
        <v>4</v>
      </c>
      <c r="B10" t="s">
        <v>9</v>
      </c>
      <c r="C10" t="str">
        <f t="shared" si="1"/>
        <v>[Light] Ebob</v>
      </c>
      <c r="D10" t="s">
        <v>14</v>
      </c>
      <c r="E10" t="str">
        <f t="shared" si="2"/>
        <v>'EON',</v>
      </c>
      <c r="F10">
        <v>0</v>
      </c>
      <c r="G10" t="s">
        <v>77</v>
      </c>
      <c r="H10" t="str">
        <f t="shared" si="0"/>
        <v>EON (Argus Eurobob OXY FOB Rotterdam Barges VS Platts Naphtha CIF NWE Cargoes Future)</v>
      </c>
      <c r="I10" t="str">
        <f>VLOOKUP(D10, Sheet1!$A$4:$D$53, 4, FALSE)</f>
        <v>$/MT</v>
      </c>
      <c r="J10" t="str">
        <f>VLOOKUP(D10, Sheet1!$A$4:$B$53, 2, FALSE)</f>
        <v>MT</v>
      </c>
      <c r="K10">
        <v>8.9</v>
      </c>
    </row>
    <row r="11" spans="1:11" x14ac:dyDescent="0.25">
      <c r="A11" t="s">
        <v>4</v>
      </c>
      <c r="B11" t="s">
        <v>15</v>
      </c>
      <c r="C11" t="str">
        <f t="shared" si="1"/>
        <v>[Light] Rbob</v>
      </c>
      <c r="D11" t="s">
        <v>16</v>
      </c>
      <c r="E11" t="str">
        <f t="shared" si="2"/>
        <v>'UHU',</v>
      </c>
      <c r="F11">
        <v>1</v>
      </c>
      <c r="G11" t="s">
        <v>78</v>
      </c>
      <c r="H11" t="str">
        <f t="shared" si="0"/>
        <v>UHU (NYH (RBOB) Gasoline Futures)</v>
      </c>
      <c r="I11" t="str">
        <f>VLOOKUP(D11, Sheet1!$A$4:$D$53, 4, FALSE)</f>
        <v>$/GAL</v>
      </c>
      <c r="J11" t="str">
        <f>VLOOKUP(D11, Sheet1!$A$4:$B$53, 2, FALSE)</f>
        <v>BBL</v>
      </c>
      <c r="K11">
        <v>1</v>
      </c>
    </row>
    <row r="12" spans="1:11" x14ac:dyDescent="0.25">
      <c r="A12" t="s">
        <v>4</v>
      </c>
      <c r="B12" t="s">
        <v>15</v>
      </c>
      <c r="C12" t="str">
        <f t="shared" si="1"/>
        <v>[Light] Rbob</v>
      </c>
      <c r="D12" t="s">
        <v>17</v>
      </c>
      <c r="E12" t="str">
        <f t="shared" si="2"/>
        <v>'RBS',</v>
      </c>
      <c r="F12">
        <v>1</v>
      </c>
      <c r="G12" t="s">
        <v>79</v>
      </c>
      <c r="H12" t="str">
        <f t="shared" si="0"/>
        <v>RBS (RBOB Gasoline 1st Line Future)</v>
      </c>
      <c r="I12" t="str">
        <f>VLOOKUP(D12, Sheet1!$A$4:$D$53, 4, FALSE)</f>
        <v>$/GAL</v>
      </c>
      <c r="J12" t="str">
        <f>VLOOKUP(D12, Sheet1!$A$4:$B$53, 2, FALSE)</f>
        <v>BBL</v>
      </c>
      <c r="K12">
        <v>1</v>
      </c>
    </row>
    <row r="13" spans="1:11" x14ac:dyDescent="0.25">
      <c r="A13" t="s">
        <v>4</v>
      </c>
      <c r="B13" t="s">
        <v>15</v>
      </c>
      <c r="C13" t="str">
        <f t="shared" si="1"/>
        <v>[Light] Rbob</v>
      </c>
      <c r="D13" t="s">
        <v>18</v>
      </c>
      <c r="E13" t="str">
        <f t="shared" si="2"/>
        <v>'RBR',</v>
      </c>
      <c r="F13">
        <v>0</v>
      </c>
      <c r="G13" t="s">
        <v>80</v>
      </c>
      <c r="H13" t="str">
        <f t="shared" si="0"/>
        <v>RBR (Gasoline Crack - RBOB Gasoline 1st Line vs Brent 1st Line Future (in bbls))</v>
      </c>
      <c r="I13" t="str">
        <f>VLOOKUP(D13, Sheet1!$A$4:$D$53, 4, FALSE)</f>
        <v>$/BBL</v>
      </c>
      <c r="J13" t="str">
        <f>VLOOKUP(D13, Sheet1!$A$4:$B$53, 2, FALSE)</f>
        <v>BBL</v>
      </c>
      <c r="K13">
        <v>1</v>
      </c>
    </row>
    <row r="14" spans="1:11" x14ac:dyDescent="0.25">
      <c r="A14" t="s">
        <v>4</v>
      </c>
      <c r="B14" t="s">
        <v>15</v>
      </c>
      <c r="C14" t="str">
        <f t="shared" si="1"/>
        <v>[Light] Rbob</v>
      </c>
      <c r="D14" t="s">
        <v>13</v>
      </c>
      <c r="E14" t="str">
        <f t="shared" si="2"/>
        <v>'GDO',</v>
      </c>
      <c r="F14">
        <v>0</v>
      </c>
      <c r="G14" t="s">
        <v>76</v>
      </c>
      <c r="H14" t="str">
        <f t="shared" si="0"/>
        <v>GDO (Gasoline Diff - RBOB Gasoline 1st Line vs Argus Eurobob Oxy FOB Rotterdam Barge Future)</v>
      </c>
      <c r="I14" t="str">
        <f>VLOOKUP(D14, Sheet1!$A$4:$D$53, 4, FALSE)</f>
        <v>¢/GAL</v>
      </c>
      <c r="J14" t="str">
        <f>VLOOKUP(D14, Sheet1!$A$4:$B$53, 2, FALSE)</f>
        <v>MT</v>
      </c>
      <c r="K14">
        <v>8.33</v>
      </c>
    </row>
    <row r="15" spans="1:11" x14ac:dyDescent="0.25">
      <c r="A15" t="s">
        <v>4</v>
      </c>
      <c r="B15" t="s">
        <v>19</v>
      </c>
      <c r="C15" t="str">
        <f t="shared" si="1"/>
        <v>[Light] MOPJ Naph</v>
      </c>
      <c r="D15" t="s">
        <v>20</v>
      </c>
      <c r="E15" t="str">
        <f t="shared" si="2"/>
        <v>'NJC',</v>
      </c>
      <c r="F15">
        <v>1</v>
      </c>
      <c r="G15" t="s">
        <v>81</v>
      </c>
      <c r="H15" t="str">
        <f t="shared" si="0"/>
        <v>NJC (Naphtha C+F Japan Cargo Swap)</v>
      </c>
      <c r="I15" t="str">
        <f>VLOOKUP(D15, Sheet1!$A$4:$D$53, 4, FALSE)</f>
        <v>$/MT</v>
      </c>
      <c r="J15" t="str">
        <f>VLOOKUP(D15, Sheet1!$A$4:$B$53, 2, FALSE)</f>
        <v>MT</v>
      </c>
      <c r="K15">
        <v>8.9</v>
      </c>
    </row>
    <row r="16" spans="1:11" x14ac:dyDescent="0.25">
      <c r="A16" t="s">
        <v>4</v>
      </c>
      <c r="B16" t="s">
        <v>19</v>
      </c>
      <c r="C16" t="str">
        <f t="shared" si="1"/>
        <v>[Light] MOPJ Naph</v>
      </c>
      <c r="D16" t="s">
        <v>21</v>
      </c>
      <c r="E16" t="str">
        <f t="shared" si="2"/>
        <v>'NBG',</v>
      </c>
      <c r="F16">
        <v>0</v>
      </c>
      <c r="G16" t="s">
        <v>82</v>
      </c>
      <c r="H16" t="str">
        <f t="shared" si="0"/>
        <v>NBG (Naphtha Crack - Naphtha C+F Japan (Platts) vs Brent 1st Line Future (in Bbls))</v>
      </c>
      <c r="I16" t="str">
        <f>VLOOKUP(D16, Sheet1!$A$4:$D$53, 4, FALSE)</f>
        <v>$/BBL</v>
      </c>
      <c r="J16" t="str">
        <f>VLOOKUP(D16, Sheet1!$A$4:$B$53, 2, FALSE)</f>
        <v>BBL</v>
      </c>
      <c r="K16">
        <v>1</v>
      </c>
    </row>
    <row r="17" spans="1:11" x14ac:dyDescent="0.25">
      <c r="A17" t="s">
        <v>4</v>
      </c>
      <c r="B17" t="s">
        <v>19</v>
      </c>
      <c r="C17" t="str">
        <f t="shared" si="1"/>
        <v>[Light] MOPJ Naph</v>
      </c>
      <c r="D17" t="s">
        <v>22</v>
      </c>
      <c r="E17" t="str">
        <f t="shared" si="2"/>
        <v>'JOE',</v>
      </c>
      <c r="F17">
        <v>0</v>
      </c>
      <c r="G17" t="s">
        <v>83</v>
      </c>
      <c r="H17" t="str">
        <f t="shared" si="0"/>
        <v>JOE (Naphtha Diff - Naphtha C+F Japan vs Naphtha CIF NWE Cargoes Future)</v>
      </c>
      <c r="I17" t="str">
        <f>VLOOKUP(D17, Sheet1!$A$4:$D$53, 4, FALSE)</f>
        <v>$/MT</v>
      </c>
      <c r="J17" t="str">
        <f>VLOOKUP(D17, Sheet1!$A$4:$B$53, 2, FALSE)</f>
        <v>MT</v>
      </c>
      <c r="K17">
        <v>8.9</v>
      </c>
    </row>
    <row r="18" spans="1:11" x14ac:dyDescent="0.25">
      <c r="A18" t="s">
        <v>4</v>
      </c>
      <c r="B18" t="s">
        <v>23</v>
      </c>
      <c r="C18" t="str">
        <f t="shared" si="1"/>
        <v>[Light] NWE Naph</v>
      </c>
      <c r="D18" t="s">
        <v>24</v>
      </c>
      <c r="E18" t="str">
        <f t="shared" si="2"/>
        <v>'NEC',</v>
      </c>
      <c r="F18">
        <v>1</v>
      </c>
      <c r="G18" t="s">
        <v>84</v>
      </c>
      <c r="H18" t="str">
        <f t="shared" si="0"/>
        <v>NEC (Naphtha CIF NWE Cargoes Swap)</v>
      </c>
      <c r="I18" t="str">
        <f>VLOOKUP(D18, Sheet1!$A$4:$D$53, 4, FALSE)</f>
        <v>$/MT</v>
      </c>
      <c r="J18" t="str">
        <f>VLOOKUP(D18, Sheet1!$A$4:$B$53, 2, FALSE)</f>
        <v>MT</v>
      </c>
      <c r="K18">
        <v>8.9</v>
      </c>
    </row>
    <row r="19" spans="1:11" x14ac:dyDescent="0.25">
      <c r="A19" t="s">
        <v>4</v>
      </c>
      <c r="B19" t="s">
        <v>23</v>
      </c>
      <c r="C19" t="str">
        <f t="shared" si="1"/>
        <v>[Light] NWE Naph</v>
      </c>
      <c r="D19" t="s">
        <v>22</v>
      </c>
      <c r="E19" t="str">
        <f t="shared" si="2"/>
        <v>'JOE',</v>
      </c>
      <c r="F19">
        <v>0</v>
      </c>
      <c r="G19" t="s">
        <v>83</v>
      </c>
      <c r="H19" t="str">
        <f t="shared" si="0"/>
        <v>JOE (Naphtha Diff - Naphtha C+F Japan vs Naphtha CIF NWE Cargoes Future)</v>
      </c>
      <c r="I19" t="str">
        <f>VLOOKUP(D19, Sheet1!$A$4:$D$53, 4, FALSE)</f>
        <v>$/MT</v>
      </c>
      <c r="J19" t="str">
        <f>VLOOKUP(D19, Sheet1!$A$4:$B$53, 2, FALSE)</f>
        <v>MT</v>
      </c>
      <c r="K19">
        <v>8.9</v>
      </c>
    </row>
    <row r="20" spans="1:11" x14ac:dyDescent="0.25">
      <c r="A20" t="s">
        <v>4</v>
      </c>
      <c r="B20" t="s">
        <v>23</v>
      </c>
      <c r="C20" t="str">
        <f t="shared" si="1"/>
        <v>[Light] NWE Naph</v>
      </c>
      <c r="D20" t="s">
        <v>25</v>
      </c>
      <c r="E20" t="str">
        <f t="shared" si="2"/>
        <v>'NOB',</v>
      </c>
      <c r="F20">
        <v>0</v>
      </c>
      <c r="G20" t="s">
        <v>85</v>
      </c>
      <c r="H20" t="str">
        <f t="shared" si="0"/>
        <v>NOB (Naphtha CIF NWE Cargoes vs Brent 1st Line Swap)</v>
      </c>
      <c r="I20" t="str">
        <f>VLOOKUP(D20, Sheet1!$A$4:$D$53, 4, FALSE)</f>
        <v>$/BBL</v>
      </c>
      <c r="J20" t="str">
        <f>VLOOKUP(D20, Sheet1!$A$4:$B$53, 2, FALSE)</f>
        <v>MT</v>
      </c>
      <c r="K20">
        <v>8.9</v>
      </c>
    </row>
    <row r="21" spans="1:11" x14ac:dyDescent="0.25">
      <c r="A21" t="s">
        <v>4</v>
      </c>
      <c r="B21" t="s">
        <v>23</v>
      </c>
      <c r="C21" t="str">
        <f t="shared" si="1"/>
        <v>[Light] NWE Naph</v>
      </c>
      <c r="D21" t="s">
        <v>14</v>
      </c>
      <c r="E21" t="str">
        <f t="shared" si="2"/>
        <v>'EON',</v>
      </c>
      <c r="F21">
        <v>0</v>
      </c>
      <c r="G21" t="s">
        <v>77</v>
      </c>
      <c r="H21" t="str">
        <f t="shared" si="0"/>
        <v>EON (Argus Eurobob OXY FOB Rotterdam Barges VS Platts Naphtha CIF NWE Cargoes Future)</v>
      </c>
      <c r="I21" t="str">
        <f>VLOOKUP(D21, Sheet1!$A$4:$D$53, 4, FALSE)</f>
        <v>$/MT</v>
      </c>
      <c r="J21" t="str">
        <f>VLOOKUP(D21, Sheet1!$A$4:$B$53, 2, FALSE)</f>
        <v>MT</v>
      </c>
      <c r="K21">
        <v>8.9</v>
      </c>
    </row>
    <row r="22" spans="1:11" x14ac:dyDescent="0.25">
      <c r="A22" t="s">
        <v>26</v>
      </c>
      <c r="B22" t="s">
        <v>27</v>
      </c>
      <c r="C22" t="str">
        <f t="shared" si="1"/>
        <v>[Middle] SGO</v>
      </c>
      <c r="D22" t="s">
        <v>28</v>
      </c>
      <c r="E22" t="str">
        <f t="shared" si="2"/>
        <v>'GST.J',</v>
      </c>
      <c r="F22">
        <v>1</v>
      </c>
      <c r="G22" t="s">
        <v>86</v>
      </c>
      <c r="H22" t="str">
        <f t="shared" si="0"/>
        <v>GST.J (Singapore Gasoil Swap)</v>
      </c>
      <c r="I22" t="str">
        <f>VLOOKUP(D22, Sheet1!$A$4:$D$53, 4, FALSE)</f>
        <v>$/BBL</v>
      </c>
      <c r="J22" t="str">
        <f>VLOOKUP(D22, Sheet1!$A$4:$B$53, 2, FALSE)</f>
        <v>BBL</v>
      </c>
      <c r="K22">
        <v>1</v>
      </c>
    </row>
    <row r="23" spans="1:11" x14ac:dyDescent="0.25">
      <c r="A23" t="s">
        <v>26</v>
      </c>
      <c r="B23" t="s">
        <v>27</v>
      </c>
      <c r="C23" t="str">
        <f t="shared" si="1"/>
        <v>[Middle] SGO</v>
      </c>
      <c r="D23" t="s">
        <v>29</v>
      </c>
      <c r="E23" t="str">
        <f t="shared" si="2"/>
        <v>'SGB',</v>
      </c>
      <c r="F23">
        <v>0</v>
      </c>
      <c r="G23" t="s">
        <v>87</v>
      </c>
      <c r="H23" t="str">
        <f t="shared" si="0"/>
        <v>SGB (Gasoil Crack - Singapore Gasoil (Platts) vs Brent 1st Line Future)</v>
      </c>
      <c r="I23" t="str">
        <f>VLOOKUP(D23, Sheet1!$A$4:$D$53, 4, FALSE)</f>
        <v>$/BBL</v>
      </c>
      <c r="J23" t="str">
        <f>VLOOKUP(D23, Sheet1!$A$4:$B$53, 2, FALSE)</f>
        <v>BBL</v>
      </c>
      <c r="K23">
        <v>1</v>
      </c>
    </row>
    <row r="24" spans="1:11" x14ac:dyDescent="0.25">
      <c r="A24" t="s">
        <v>26</v>
      </c>
      <c r="B24" t="s">
        <v>27</v>
      </c>
      <c r="C24" t="str">
        <f t="shared" si="1"/>
        <v>[Middle] SGO</v>
      </c>
      <c r="D24" t="s">
        <v>30</v>
      </c>
      <c r="E24" t="str">
        <f t="shared" si="2"/>
        <v>'BAO',</v>
      </c>
      <c r="F24">
        <v>0</v>
      </c>
      <c r="G24" t="s">
        <v>88</v>
      </c>
      <c r="H24" t="str">
        <f t="shared" si="0"/>
        <v>BAO (Gasoil Crack - Singapore Gasoil (Platts) vs Dubai 1st Line (Platts) Future)</v>
      </c>
      <c r="I24" t="str">
        <f>VLOOKUP(D24, Sheet1!$A$4:$D$53, 4, FALSE)</f>
        <v>$/BBL</v>
      </c>
      <c r="J24" t="str">
        <f>VLOOKUP(D24, Sheet1!$A$4:$B$53, 2, FALSE)</f>
        <v>BBL</v>
      </c>
      <c r="K24">
        <v>1</v>
      </c>
    </row>
    <row r="25" spans="1:11" x14ac:dyDescent="0.25">
      <c r="A25" t="s">
        <v>26</v>
      </c>
      <c r="B25" t="s">
        <v>27</v>
      </c>
      <c r="C25" t="str">
        <f t="shared" si="1"/>
        <v>[Middle] SGO</v>
      </c>
      <c r="D25" t="s">
        <v>31</v>
      </c>
      <c r="E25" t="str">
        <f t="shared" si="2"/>
        <v>'BAP',</v>
      </c>
      <c r="F25">
        <v>0</v>
      </c>
      <c r="G25" t="s">
        <v>89</v>
      </c>
      <c r="H25" t="str">
        <f t="shared" si="0"/>
        <v>BAP (Gasoil Diff - Singapore Gasoil (Platts) vs Low Sulphur Gasoil 1st Line Future (in Bbls))</v>
      </c>
      <c r="I25" t="str">
        <f>VLOOKUP(D25, Sheet1!$A$4:$D$53, 4, FALSE)</f>
        <v>$/MT</v>
      </c>
      <c r="J25" t="str">
        <f>VLOOKUP(D25, Sheet1!$A$4:$B$53, 2, FALSE)</f>
        <v>BBL</v>
      </c>
      <c r="K25">
        <v>1</v>
      </c>
    </row>
    <row r="26" spans="1:11" x14ac:dyDescent="0.25">
      <c r="A26" t="s">
        <v>26</v>
      </c>
      <c r="B26" t="s">
        <v>27</v>
      </c>
      <c r="C26" t="str">
        <f t="shared" si="1"/>
        <v>[Middle] SGO</v>
      </c>
      <c r="D26" t="s">
        <v>32</v>
      </c>
      <c r="E26" t="str">
        <f t="shared" si="2"/>
        <v>'BAQ',</v>
      </c>
      <c r="F26">
        <v>0</v>
      </c>
      <c r="G26" t="s">
        <v>90</v>
      </c>
      <c r="H26" t="str">
        <f t="shared" si="0"/>
        <v>BAQ (Jet Fuel Diff – Singapore Jet Kerosene Cargoes (Platts) vs Singapore Gasoil 10 ppm (Platts) Future)</v>
      </c>
      <c r="I26" t="str">
        <f>VLOOKUP(D26, Sheet1!$A$4:$D$53, 4, FALSE)</f>
        <v>$/BBL</v>
      </c>
      <c r="J26" t="str">
        <f>VLOOKUP(D26, Sheet1!$A$4:$B$53, 2, FALSE)</f>
        <v>BBL</v>
      </c>
      <c r="K26">
        <v>1</v>
      </c>
    </row>
    <row r="27" spans="1:11" x14ac:dyDescent="0.25">
      <c r="A27" t="s">
        <v>26</v>
      </c>
      <c r="B27" t="s">
        <v>33</v>
      </c>
      <c r="C27" t="str">
        <f t="shared" si="1"/>
        <v>[Middle] ICEGO</v>
      </c>
      <c r="D27" t="s">
        <v>34</v>
      </c>
      <c r="E27" t="str">
        <f t="shared" si="2"/>
        <v>'GAS',</v>
      </c>
      <c r="F27">
        <v>1</v>
      </c>
      <c r="G27" t="s">
        <v>91</v>
      </c>
      <c r="H27" t="str">
        <f t="shared" si="0"/>
        <v>GAS (Low Sulphur Gasoil Futures)</v>
      </c>
      <c r="I27" t="str">
        <f>VLOOKUP(D27, Sheet1!$A$4:$D$53, 4, FALSE)</f>
        <v>$/MT</v>
      </c>
      <c r="J27" t="str">
        <f>VLOOKUP(D27, Sheet1!$A$4:$B$53, 2, FALSE)</f>
        <v>MT</v>
      </c>
      <c r="K27">
        <v>7.45</v>
      </c>
    </row>
    <row r="28" spans="1:11" x14ac:dyDescent="0.25">
      <c r="A28" t="s">
        <v>26</v>
      </c>
      <c r="B28" t="s">
        <v>33</v>
      </c>
      <c r="C28" t="str">
        <f t="shared" si="1"/>
        <v>[Middle] ICEGO</v>
      </c>
      <c r="D28" t="s">
        <v>35</v>
      </c>
      <c r="E28" t="str">
        <f t="shared" si="2"/>
        <v>'ULA',</v>
      </c>
      <c r="F28">
        <v>1</v>
      </c>
      <c r="G28" t="s">
        <v>92</v>
      </c>
      <c r="H28" t="str">
        <f t="shared" si="0"/>
        <v>ULA (Low Sulphur Gasoil 1st Line Future)</v>
      </c>
      <c r="I28" t="str">
        <f>VLOOKUP(D28, Sheet1!$A$4:$D$53, 4, FALSE)</f>
        <v>$/MT</v>
      </c>
      <c r="J28" t="str">
        <f>VLOOKUP(D28, Sheet1!$A$4:$B$53, 2, FALSE)</f>
        <v>MT</v>
      </c>
      <c r="K28">
        <v>7.45</v>
      </c>
    </row>
    <row r="29" spans="1:11" x14ac:dyDescent="0.25">
      <c r="A29" t="s">
        <v>26</v>
      </c>
      <c r="B29" t="s">
        <v>33</v>
      </c>
      <c r="C29" t="str">
        <f t="shared" si="1"/>
        <v>[Middle] ICEGO</v>
      </c>
      <c r="D29" t="s">
        <v>36</v>
      </c>
      <c r="E29" t="str">
        <f t="shared" si="2"/>
        <v>'ULD',</v>
      </c>
      <c r="F29">
        <v>0</v>
      </c>
      <c r="G29" t="s">
        <v>93</v>
      </c>
      <c r="H29" t="str">
        <f t="shared" si="0"/>
        <v>ULD (Gasoil Crack - Low Sulphur Gasoil 1st Line vs Brent 1st Line Future (in Bbls))</v>
      </c>
      <c r="I29" t="str">
        <f>VLOOKUP(D29, Sheet1!$A$4:$D$53, 4, FALSE)</f>
        <v>$/BBL</v>
      </c>
      <c r="J29" t="str">
        <f>VLOOKUP(D29, Sheet1!$A$4:$B$53, 2, FALSE)</f>
        <v>BBL</v>
      </c>
      <c r="K29">
        <v>1</v>
      </c>
    </row>
    <row r="30" spans="1:11" x14ac:dyDescent="0.25">
      <c r="A30" t="s">
        <v>26</v>
      </c>
      <c r="B30" t="s">
        <v>33</v>
      </c>
      <c r="C30" t="str">
        <f t="shared" si="1"/>
        <v>[Middle] ICEGO</v>
      </c>
      <c r="D30" t="s">
        <v>37</v>
      </c>
      <c r="E30" t="str">
        <f t="shared" si="2"/>
        <v>'ULJ',</v>
      </c>
      <c r="F30">
        <v>0</v>
      </c>
      <c r="G30" t="s">
        <v>94</v>
      </c>
      <c r="H30" t="str">
        <f t="shared" si="0"/>
        <v>ULJ (Jet Fuel Diff - Jet CIF NWE Cargoes vs Low Sulphur Gasoil 1st Line Future)</v>
      </c>
      <c r="I30" t="str">
        <f>VLOOKUP(D30, Sheet1!$A$4:$D$53, 4, FALSE)</f>
        <v>$/MT</v>
      </c>
      <c r="J30" t="str">
        <f>VLOOKUP(D30, Sheet1!$A$4:$B$53, 2, FALSE)</f>
        <v>MT</v>
      </c>
      <c r="K30">
        <v>7.89</v>
      </c>
    </row>
    <row r="31" spans="1:11" x14ac:dyDescent="0.25">
      <c r="A31" t="s">
        <v>26</v>
      </c>
      <c r="B31" t="s">
        <v>33</v>
      </c>
      <c r="C31" t="str">
        <f t="shared" si="1"/>
        <v>[Middle] ICEGO</v>
      </c>
      <c r="D31" t="s">
        <v>31</v>
      </c>
      <c r="E31" t="str">
        <f t="shared" si="2"/>
        <v>'BAP',</v>
      </c>
      <c r="F31">
        <v>0</v>
      </c>
      <c r="G31" t="s">
        <v>89</v>
      </c>
      <c r="H31" t="str">
        <f t="shared" si="0"/>
        <v>BAP (Gasoil Diff - Singapore Gasoil (Platts) vs Low Sulphur Gasoil 1st Line Future (in Bbls))</v>
      </c>
      <c r="I31" t="str">
        <f>VLOOKUP(D31, Sheet1!$A$4:$D$53, 4, FALSE)</f>
        <v>$/MT</v>
      </c>
      <c r="J31" t="str">
        <f>VLOOKUP(D31, Sheet1!$A$4:$B$53, 2, FALSE)</f>
        <v>BBL</v>
      </c>
      <c r="K31">
        <v>1</v>
      </c>
    </row>
    <row r="32" spans="1:11" x14ac:dyDescent="0.25">
      <c r="A32" t="s">
        <v>26</v>
      </c>
      <c r="B32" t="s">
        <v>33</v>
      </c>
      <c r="C32" t="str">
        <f t="shared" si="1"/>
        <v>[Middle] ICEGO</v>
      </c>
      <c r="D32" t="s">
        <v>38</v>
      </c>
      <c r="E32" t="str">
        <f t="shared" si="2"/>
        <v>'ULM',</v>
      </c>
      <c r="F32">
        <v>0</v>
      </c>
      <c r="G32" t="s">
        <v>95</v>
      </c>
      <c r="H32" t="str">
        <f t="shared" si="0"/>
        <v>ULM (Heating Oil Arb - Heating Oil 1st Line vs Low Sulphur Gasoil 1st Line Future (in Bbls))</v>
      </c>
      <c r="I32" t="str">
        <f>VLOOKUP(D32, Sheet1!$A$4:$D$53, 4, FALSE)</f>
        <v>$/GAL</v>
      </c>
      <c r="J32" t="str">
        <f>VLOOKUP(D32, Sheet1!$A$4:$B$53, 2, FALSE)</f>
        <v>BBL</v>
      </c>
      <c r="K32">
        <v>1</v>
      </c>
    </row>
    <row r="33" spans="1:11" x14ac:dyDescent="0.25">
      <c r="A33" t="s">
        <v>26</v>
      </c>
      <c r="B33" t="s">
        <v>39</v>
      </c>
      <c r="C33" t="str">
        <f t="shared" si="1"/>
        <v>[Middle] SKO</v>
      </c>
      <c r="D33" t="s">
        <v>40</v>
      </c>
      <c r="E33" t="str">
        <f t="shared" si="2"/>
        <v>'SRS',</v>
      </c>
      <c r="F33">
        <v>1</v>
      </c>
      <c r="G33" t="s">
        <v>96</v>
      </c>
      <c r="H33" t="str">
        <f t="shared" si="0"/>
        <v>SRS (Singapore Jet Kerosene Swap)</v>
      </c>
      <c r="I33" t="str">
        <f>VLOOKUP(D33, Sheet1!$A$4:$D$53, 4, FALSE)</f>
        <v>$/BBL</v>
      </c>
      <c r="J33" t="str">
        <f>VLOOKUP(D33, Sheet1!$A$4:$B$53, 2, FALSE)</f>
        <v>BBL</v>
      </c>
      <c r="K33">
        <v>1</v>
      </c>
    </row>
    <row r="34" spans="1:11" x14ac:dyDescent="0.25">
      <c r="A34" t="s">
        <v>26</v>
      </c>
      <c r="B34" t="s">
        <v>39</v>
      </c>
      <c r="C34" t="str">
        <f t="shared" si="1"/>
        <v>[Middle] SKO</v>
      </c>
      <c r="D34" t="s">
        <v>41</v>
      </c>
      <c r="E34" t="str">
        <f t="shared" si="2"/>
        <v>'SFF',</v>
      </c>
      <c r="F34">
        <v>0</v>
      </c>
      <c r="G34" t="s">
        <v>97</v>
      </c>
      <c r="H34" t="str">
        <f t="shared" si="0"/>
        <v>SFF (Jet Fuel Crack - Singapore Jet Kerosene Cargoes (Platts) vs Dubai 1st Line (Platts) Future)</v>
      </c>
      <c r="I34" t="str">
        <f>VLOOKUP(D34, Sheet1!$A$4:$D$53, 4, FALSE)</f>
        <v>$/BBL</v>
      </c>
      <c r="J34" t="str">
        <f>VLOOKUP(D34, Sheet1!$A$4:$B$53, 2, FALSE)</f>
        <v>BBL</v>
      </c>
      <c r="K34">
        <v>1</v>
      </c>
    </row>
    <row r="35" spans="1:11" x14ac:dyDescent="0.25">
      <c r="A35" t="s">
        <v>26</v>
      </c>
      <c r="B35" t="s">
        <v>39</v>
      </c>
      <c r="C35" t="str">
        <f t="shared" si="1"/>
        <v>[Middle] SKO</v>
      </c>
      <c r="D35" t="s">
        <v>32</v>
      </c>
      <c r="E35" t="str">
        <f t="shared" si="2"/>
        <v>'BAQ',</v>
      </c>
      <c r="F35">
        <v>0</v>
      </c>
      <c r="G35" t="s">
        <v>90</v>
      </c>
      <c r="H35" t="str">
        <f t="shared" ref="H35:H63" si="4">_xlfn.CONCAT(D35," (",G35, ")")</f>
        <v>BAQ (Jet Fuel Diff – Singapore Jet Kerosene Cargoes (Platts) vs Singapore Gasoil 10 ppm (Platts) Future)</v>
      </c>
      <c r="I35" t="str">
        <f>VLOOKUP(D35, Sheet1!$A$4:$D$53, 4, FALSE)</f>
        <v>$/BBL</v>
      </c>
      <c r="J35" t="str">
        <f>VLOOKUP(D35, Sheet1!$A$4:$B$53, 2, FALSE)</f>
        <v>BBL</v>
      </c>
      <c r="K35">
        <v>1</v>
      </c>
    </row>
    <row r="36" spans="1:11" x14ac:dyDescent="0.25">
      <c r="A36" t="s">
        <v>26</v>
      </c>
      <c r="B36" t="s">
        <v>42</v>
      </c>
      <c r="C36" t="str">
        <f t="shared" si="1"/>
        <v>[Middle] NWE Jet</v>
      </c>
      <c r="D36" t="s">
        <v>43</v>
      </c>
      <c r="E36" t="str">
        <f t="shared" si="2"/>
        <v>'JCN',</v>
      </c>
      <c r="F36">
        <v>1</v>
      </c>
      <c r="G36" t="s">
        <v>98</v>
      </c>
      <c r="H36" t="str">
        <f t="shared" si="4"/>
        <v>JCN (Jet CIF NWE Cargoes Future)</v>
      </c>
      <c r="I36" t="str">
        <f>VLOOKUP(D36, Sheet1!$A$4:$D$53, 4, FALSE)</f>
        <v>$/MT</v>
      </c>
      <c r="J36" t="str">
        <f>VLOOKUP(D36, Sheet1!$A$4:$B$53, 2, FALSE)</f>
        <v>MT</v>
      </c>
      <c r="K36">
        <v>7.89</v>
      </c>
    </row>
    <row r="37" spans="1:11" x14ac:dyDescent="0.25">
      <c r="A37" t="s">
        <v>26</v>
      </c>
      <c r="B37" t="s">
        <v>42</v>
      </c>
      <c r="C37" t="str">
        <f t="shared" si="1"/>
        <v>[Middle] NWE Jet</v>
      </c>
      <c r="D37" t="s">
        <v>44</v>
      </c>
      <c r="E37" t="str">
        <f t="shared" si="2"/>
        <v>'JNB',</v>
      </c>
      <c r="F37">
        <v>0</v>
      </c>
      <c r="G37" t="s">
        <v>99</v>
      </c>
      <c r="H37" t="str">
        <f t="shared" si="4"/>
        <v>JNB (Jet Fuel Crack - Jet CIF NWE Cargoes vs Brent 1st Line Future)</v>
      </c>
      <c r="I37" t="str">
        <f>VLOOKUP(D37, Sheet1!$A$4:$D$53, 4, FALSE)</f>
        <v>$/BBL</v>
      </c>
      <c r="J37" t="str">
        <f>VLOOKUP(D37, Sheet1!$A$4:$B$53, 2, FALSE)</f>
        <v>BBL</v>
      </c>
      <c r="K37">
        <v>1</v>
      </c>
    </row>
    <row r="38" spans="1:11" x14ac:dyDescent="0.25">
      <c r="A38" t="s">
        <v>26</v>
      </c>
      <c r="B38" t="s">
        <v>42</v>
      </c>
      <c r="C38" t="str">
        <f t="shared" si="1"/>
        <v>[Middle] NWE Jet</v>
      </c>
      <c r="D38" t="s">
        <v>37</v>
      </c>
      <c r="E38" t="str">
        <f t="shared" si="2"/>
        <v>'ULJ',</v>
      </c>
      <c r="F38">
        <v>0</v>
      </c>
      <c r="G38" t="s">
        <v>94</v>
      </c>
      <c r="H38" t="str">
        <f t="shared" si="4"/>
        <v>ULJ (Jet Fuel Diff - Jet CIF NWE Cargoes vs Low Sulphur Gasoil 1st Line Future)</v>
      </c>
      <c r="I38" t="str">
        <f>VLOOKUP(D38, Sheet1!$A$4:$D$53, 4, FALSE)</f>
        <v>$/MT</v>
      </c>
      <c r="J38" t="str">
        <f>VLOOKUP(D38, Sheet1!$A$4:$B$53, 2, FALSE)</f>
        <v>MT</v>
      </c>
      <c r="K38">
        <v>7.89</v>
      </c>
    </row>
    <row r="39" spans="1:11" x14ac:dyDescent="0.25">
      <c r="A39" t="s">
        <v>26</v>
      </c>
      <c r="B39" t="s">
        <v>46</v>
      </c>
      <c r="C39" t="str">
        <f t="shared" si="1"/>
        <v>[Middle] HO</v>
      </c>
      <c r="D39" t="s">
        <v>47</v>
      </c>
      <c r="E39" t="str">
        <f t="shared" si="2"/>
        <v>'UHO',</v>
      </c>
      <c r="F39">
        <v>1</v>
      </c>
      <c r="G39" t="s">
        <v>100</v>
      </c>
      <c r="H39" t="str">
        <f t="shared" si="4"/>
        <v>UHO (Heating Oil Futures)</v>
      </c>
      <c r="I39" t="str">
        <f>VLOOKUP(D39, Sheet1!$A$4:$D$53, 4, FALSE)</f>
        <v>$/GAL</v>
      </c>
      <c r="J39" t="str">
        <f>VLOOKUP(D39, Sheet1!$A$4:$B$53, 2, FALSE)</f>
        <v>BBL</v>
      </c>
      <c r="K39">
        <v>1</v>
      </c>
    </row>
    <row r="40" spans="1:11" x14ac:dyDescent="0.25">
      <c r="A40" t="s">
        <v>26</v>
      </c>
      <c r="B40" t="s">
        <v>46</v>
      </c>
      <c r="C40" t="str">
        <f t="shared" si="1"/>
        <v>[Middle] HO</v>
      </c>
      <c r="D40" t="s">
        <v>48</v>
      </c>
      <c r="E40" t="str">
        <f t="shared" si="2"/>
        <v>'HOF',</v>
      </c>
      <c r="F40">
        <v>1</v>
      </c>
      <c r="G40" t="s">
        <v>101</v>
      </c>
      <c r="H40" t="str">
        <f t="shared" si="4"/>
        <v>HOF (Heating Oil 1st Line Future)</v>
      </c>
      <c r="I40" t="str">
        <f>VLOOKUP(D40, Sheet1!$A$4:$D$53, 4, FALSE)</f>
        <v>$/GAL</v>
      </c>
      <c r="J40" t="str">
        <f>VLOOKUP(D40, Sheet1!$A$4:$B$53, 2, FALSE)</f>
        <v>BBL</v>
      </c>
      <c r="K40">
        <v>1</v>
      </c>
    </row>
    <row r="41" spans="1:11" x14ac:dyDescent="0.25">
      <c r="A41" t="s">
        <v>26</v>
      </c>
      <c r="B41" t="s">
        <v>46</v>
      </c>
      <c r="C41" t="str">
        <f t="shared" si="1"/>
        <v>[Middle] HO</v>
      </c>
      <c r="D41" t="s">
        <v>49</v>
      </c>
      <c r="E41" t="str">
        <f t="shared" si="2"/>
        <v>'HBT',</v>
      </c>
      <c r="F41">
        <v>0</v>
      </c>
      <c r="G41" t="s">
        <v>102</v>
      </c>
      <c r="H41" t="str">
        <f t="shared" si="4"/>
        <v>HBT (Heating Oil Crack - Heating Oil 1st Line vs Brent 1st Line Future (in bbls))</v>
      </c>
      <c r="I41" t="str">
        <f>VLOOKUP(D41, Sheet1!$A$4:$D$53, 4, FALSE)</f>
        <v>$/BBL</v>
      </c>
      <c r="J41" t="str">
        <f>VLOOKUP(D41, Sheet1!$A$4:$B$53, 2, FALSE)</f>
        <v>BBL</v>
      </c>
      <c r="K41">
        <v>1</v>
      </c>
    </row>
    <row r="42" spans="1:11" x14ac:dyDescent="0.25">
      <c r="A42" t="s">
        <v>26</v>
      </c>
      <c r="B42" t="s">
        <v>46</v>
      </c>
      <c r="C42" t="str">
        <f t="shared" si="1"/>
        <v>[Middle] HO</v>
      </c>
      <c r="D42" t="s">
        <v>38</v>
      </c>
      <c r="E42" t="str">
        <f t="shared" si="2"/>
        <v>'ULM',</v>
      </c>
      <c r="F42">
        <v>0</v>
      </c>
      <c r="G42" t="s">
        <v>95</v>
      </c>
      <c r="H42" t="str">
        <f t="shared" si="4"/>
        <v>ULM (Heating Oil Arb - Heating Oil 1st Line vs Low Sulphur Gasoil 1st Line Future (in Bbls))</v>
      </c>
      <c r="I42" t="str">
        <f>VLOOKUP(D42, Sheet1!$A$4:$D$53, 4, FALSE)</f>
        <v>$/GAL</v>
      </c>
      <c r="J42" t="str">
        <f>VLOOKUP(D42, Sheet1!$A$4:$B$53, 2, FALSE)</f>
        <v>BBL</v>
      </c>
      <c r="K42">
        <v>1</v>
      </c>
    </row>
    <row r="43" spans="1:11" x14ac:dyDescent="0.25">
      <c r="A43" t="s">
        <v>50</v>
      </c>
      <c r="B43" t="s">
        <v>51</v>
      </c>
      <c r="C43" t="str">
        <f t="shared" si="1"/>
        <v>[Heavy] S0.5</v>
      </c>
      <c r="D43" t="s">
        <v>52</v>
      </c>
      <c r="E43" t="str">
        <f t="shared" si="2"/>
        <v>'MF4',</v>
      </c>
      <c r="F43">
        <v>1</v>
      </c>
      <c r="G43" t="s">
        <v>103</v>
      </c>
      <c r="H43" t="str">
        <f t="shared" si="4"/>
        <v>MF4 (Marine Fuel 0.5% FOB Singapore Swap)</v>
      </c>
      <c r="I43" t="str">
        <f>VLOOKUP(D43, Sheet1!$A$4:$D$53, 4, FALSE)</f>
        <v>$/MT</v>
      </c>
      <c r="J43" t="str">
        <f>VLOOKUP(D43, Sheet1!$A$4:$B$53, 2, FALSE)</f>
        <v>MT</v>
      </c>
      <c r="K43">
        <v>6.35</v>
      </c>
    </row>
    <row r="44" spans="1:11" x14ac:dyDescent="0.25">
      <c r="A44" t="s">
        <v>50</v>
      </c>
      <c r="B44" t="s">
        <v>51</v>
      </c>
      <c r="C44" t="str">
        <f t="shared" si="1"/>
        <v>[Heavy] S0.5</v>
      </c>
      <c r="D44" t="s">
        <v>53</v>
      </c>
      <c r="E44" t="str">
        <f t="shared" si="2"/>
        <v>'MFT',</v>
      </c>
      <c r="F44">
        <v>0</v>
      </c>
      <c r="G44" t="s">
        <v>104</v>
      </c>
      <c r="H44" t="str">
        <f t="shared" si="4"/>
        <v>MFT (Fuel Oil Crack - Marine Fuel 0.5% FOB Singapore (Platts) vs Brent 1st Line Future (in Bbls))</v>
      </c>
      <c r="I44" t="str">
        <f>VLOOKUP(D44, Sheet1!$A$4:$D$53, 4, FALSE)</f>
        <v>$/BBL</v>
      </c>
      <c r="J44" t="str">
        <f>VLOOKUP(D44, Sheet1!$A$4:$B$53, 2, FALSE)</f>
        <v>BBL</v>
      </c>
      <c r="K44">
        <v>1</v>
      </c>
    </row>
    <row r="45" spans="1:11" x14ac:dyDescent="0.25">
      <c r="A45" t="s">
        <v>50</v>
      </c>
      <c r="B45" t="s">
        <v>51</v>
      </c>
      <c r="C45" t="str">
        <f t="shared" si="1"/>
        <v>[Heavy] S0.5</v>
      </c>
      <c r="D45" t="s">
        <v>54</v>
      </c>
      <c r="E45" t="str">
        <f t="shared" si="2"/>
        <v>'TEN',</v>
      </c>
      <c r="F45">
        <v>0</v>
      </c>
      <c r="G45" t="s">
        <v>105</v>
      </c>
      <c r="H45" t="str">
        <f t="shared" si="4"/>
        <v>TEN (Fuel Oil Crack - Marine Fuel 0.5% FOB Singapore (Platts) vs Brent 1st Line Future (in MTs))</v>
      </c>
      <c r="I45" t="str">
        <f>VLOOKUP(D45, Sheet1!$A$4:$D$53, 4, FALSE)</f>
        <v>$/BBL</v>
      </c>
      <c r="J45" t="str">
        <f>VLOOKUP(D45, Sheet1!$A$4:$B$53, 2, FALSE)</f>
        <v>MT</v>
      </c>
      <c r="K45">
        <v>6.35</v>
      </c>
    </row>
    <row r="46" spans="1:11" x14ac:dyDescent="0.25">
      <c r="A46" t="s">
        <v>50</v>
      </c>
      <c r="B46" t="s">
        <v>51</v>
      </c>
      <c r="C46" t="str">
        <f t="shared" si="1"/>
        <v>[Heavy] S0.5</v>
      </c>
      <c r="D46" t="s">
        <v>55</v>
      </c>
      <c r="E46" t="str">
        <f t="shared" si="2"/>
        <v>'MF6',</v>
      </c>
      <c r="F46">
        <v>0</v>
      </c>
      <c r="G46" t="s">
        <v>106</v>
      </c>
      <c r="H46" t="str">
        <f t="shared" si="4"/>
        <v>MF6 (Fuel Oil Diff - Marine Fuel 0.5% FOB Singapore (Platts) vs 380 CST Singapore (Platts) Future)</v>
      </c>
      <c r="I46" t="str">
        <f>VLOOKUP(D46, Sheet1!$A$4:$D$53, 4, FALSE)</f>
        <v>$/MT</v>
      </c>
      <c r="J46" t="str">
        <f>VLOOKUP(D46, Sheet1!$A$4:$B$53, 2, FALSE)</f>
        <v>MT</v>
      </c>
      <c r="K46">
        <v>6.35</v>
      </c>
    </row>
    <row r="47" spans="1:11" x14ac:dyDescent="0.25">
      <c r="A47" t="s">
        <v>50</v>
      </c>
      <c r="B47" t="s">
        <v>51</v>
      </c>
      <c r="C47" t="str">
        <f t="shared" si="1"/>
        <v>[Heavy] S0.5</v>
      </c>
      <c r="D47" t="s">
        <v>56</v>
      </c>
      <c r="E47" t="str">
        <f t="shared" si="2"/>
        <v>'MF7',</v>
      </c>
      <c r="F47">
        <v>0</v>
      </c>
      <c r="G47" t="s">
        <v>107</v>
      </c>
      <c r="H47" t="str">
        <f t="shared" si="4"/>
        <v>MF7 (Fuel Oil Diff - Marine Fuel 0.5% FOB Singapore (Platts) vs Marine Fuel 0.5% FOB Rotterdam Barges (Platts) Futures)</v>
      </c>
      <c r="I47" t="str">
        <f>VLOOKUP(D47, Sheet1!$A$4:$D$53, 4, FALSE)</f>
        <v>$/MT</v>
      </c>
      <c r="J47" t="str">
        <f>VLOOKUP(D47, Sheet1!$A$4:$B$53, 2, FALSE)</f>
        <v>MT</v>
      </c>
      <c r="K47">
        <v>6.35</v>
      </c>
    </row>
    <row r="48" spans="1:11" x14ac:dyDescent="0.25">
      <c r="A48" t="s">
        <v>50</v>
      </c>
      <c r="B48" t="s">
        <v>51</v>
      </c>
      <c r="C48" t="str">
        <f t="shared" si="1"/>
        <v>[Heavy] S0.5</v>
      </c>
      <c r="D48" t="s">
        <v>57</v>
      </c>
      <c r="E48" t="str">
        <f t="shared" si="2"/>
        <v>'FDF',</v>
      </c>
      <c r="F48">
        <v>0</v>
      </c>
      <c r="G48" t="s">
        <v>108</v>
      </c>
      <c r="H48" t="str">
        <f t="shared" si="4"/>
        <v>FDF (Fuel Oil Diff - Marine Fuel 0.5% FOB Singapore (Platts) vs Singapore Gasoil (Platts) Future (in MTs))</v>
      </c>
      <c r="I48" t="str">
        <f>VLOOKUP(D48, Sheet1!$A$4:$D$53, 4, FALSE)</f>
        <v>$/MT</v>
      </c>
      <c r="J48" t="str">
        <f>VLOOKUP(D48, Sheet1!$A$4:$B$53, 2, FALSE)</f>
        <v>MT</v>
      </c>
      <c r="K48">
        <v>6.35</v>
      </c>
    </row>
    <row r="49" spans="1:11" x14ac:dyDescent="0.25">
      <c r="A49" t="s">
        <v>50</v>
      </c>
      <c r="B49" t="s">
        <v>58</v>
      </c>
      <c r="C49" t="str">
        <f t="shared" si="1"/>
        <v>[Heavy] Rdm0.5</v>
      </c>
      <c r="D49" t="s">
        <v>59</v>
      </c>
      <c r="E49" t="str">
        <f t="shared" si="2"/>
        <v>'MF3',</v>
      </c>
      <c r="F49">
        <v>1</v>
      </c>
      <c r="G49" t="s">
        <v>109</v>
      </c>
      <c r="H49" t="str">
        <f t="shared" si="4"/>
        <v>MF3 (Marine Fuel 0.5% FOB Rotterdam Barge Swap)</v>
      </c>
      <c r="I49" t="str">
        <f>VLOOKUP(D49, Sheet1!$A$4:$D$53, 4, FALSE)</f>
        <v>$/MT</v>
      </c>
      <c r="J49" t="str">
        <f>VLOOKUP(D49, Sheet1!$A$4:$B$53, 2, FALSE)</f>
        <v>MT</v>
      </c>
      <c r="K49">
        <v>6.35</v>
      </c>
    </row>
    <row r="50" spans="1:11" x14ac:dyDescent="0.25">
      <c r="A50" t="s">
        <v>50</v>
      </c>
      <c r="B50" t="s">
        <v>58</v>
      </c>
      <c r="C50" t="str">
        <f t="shared" si="1"/>
        <v>[Heavy] Rdm0.5</v>
      </c>
      <c r="D50" t="s">
        <v>60</v>
      </c>
      <c r="E50" t="str">
        <f t="shared" si="2"/>
        <v>'MF5',</v>
      </c>
      <c r="F50">
        <v>0</v>
      </c>
      <c r="G50" t="s">
        <v>110</v>
      </c>
      <c r="H50" t="str">
        <f t="shared" si="4"/>
        <v>MF5 (Marine Fuel 0.5% FOB Rotterdam Barges vs Fuel Oil 3.5% FOB Rotterdam Barges Swap)</v>
      </c>
      <c r="I50" t="str">
        <f>VLOOKUP(D50, Sheet1!$A$4:$D$53, 4, FALSE)</f>
        <v>$/MT</v>
      </c>
      <c r="J50" t="str">
        <f>VLOOKUP(D50, Sheet1!$A$4:$B$53, 2, FALSE)</f>
        <v>MT</v>
      </c>
      <c r="K50">
        <v>6.35</v>
      </c>
    </row>
    <row r="51" spans="1:11" x14ac:dyDescent="0.25">
      <c r="A51" t="s">
        <v>50</v>
      </c>
      <c r="B51" t="s">
        <v>58</v>
      </c>
      <c r="C51" t="str">
        <f t="shared" si="1"/>
        <v>[Heavy] Rdm0.5</v>
      </c>
      <c r="D51" t="s">
        <v>61</v>
      </c>
      <c r="E51" t="str">
        <f t="shared" si="2"/>
        <v>'MFR',</v>
      </c>
      <c r="F51">
        <v>0</v>
      </c>
      <c r="G51" t="s">
        <v>111</v>
      </c>
      <c r="H51" t="str">
        <f t="shared" si="4"/>
        <v>MFR (Fuel Oil Crack - Marine Fuel 0.5% FOB Rotterdam Barges (Platts) vs Brent 1st Line Future (in Bbls))</v>
      </c>
      <c r="I51" t="str">
        <f>VLOOKUP(D51, Sheet1!$A$4:$D$53, 4, FALSE)</f>
        <v>$/BBL</v>
      </c>
      <c r="J51" t="str">
        <f>VLOOKUP(D51, Sheet1!$A$4:$B$53, 2, FALSE)</f>
        <v>BBL</v>
      </c>
      <c r="K51">
        <v>1</v>
      </c>
    </row>
    <row r="52" spans="1:11" x14ac:dyDescent="0.25">
      <c r="A52" t="s">
        <v>50</v>
      </c>
      <c r="B52" t="s">
        <v>58</v>
      </c>
      <c r="C52" t="str">
        <f t="shared" si="1"/>
        <v>[Heavy] Rdm0.5</v>
      </c>
      <c r="D52" t="s">
        <v>62</v>
      </c>
      <c r="E52" t="str">
        <f t="shared" si="2"/>
        <v>'TEO',</v>
      </c>
      <c r="F52">
        <v>0</v>
      </c>
      <c r="G52" t="s">
        <v>112</v>
      </c>
      <c r="H52" t="str">
        <f t="shared" si="4"/>
        <v>TEO (Fuel Oil Crack - Marine Fuel 0.5% FOB Rotterdam Barges (Platts) vs Brent 1st Line Future (in MTs))</v>
      </c>
      <c r="I52" t="str">
        <f>VLOOKUP(D52, Sheet1!$A$4:$D$53, 4, FALSE)</f>
        <v>$/BBL</v>
      </c>
      <c r="J52" t="str">
        <f>VLOOKUP(D52, Sheet1!$A$4:$B$53, 2, FALSE)</f>
        <v>MT</v>
      </c>
      <c r="K52">
        <v>6.35</v>
      </c>
    </row>
    <row r="53" spans="1:11" x14ac:dyDescent="0.25">
      <c r="A53" t="s">
        <v>50</v>
      </c>
      <c r="B53" t="s">
        <v>58</v>
      </c>
      <c r="C53" t="str">
        <f t="shared" si="1"/>
        <v>[Heavy] Rdm0.5</v>
      </c>
      <c r="D53" t="s">
        <v>56</v>
      </c>
      <c r="E53" t="str">
        <f t="shared" si="2"/>
        <v>'MF7',</v>
      </c>
      <c r="F53">
        <v>0</v>
      </c>
      <c r="G53" t="s">
        <v>107</v>
      </c>
      <c r="H53" t="str">
        <f t="shared" si="4"/>
        <v>MF7 (Fuel Oil Diff - Marine Fuel 0.5% FOB Singapore (Platts) vs Marine Fuel 0.5% FOB Rotterdam Barges (Platts) Futures)</v>
      </c>
      <c r="I53" t="str">
        <f>VLOOKUP(D53, Sheet1!$A$4:$D$53, 4, FALSE)</f>
        <v>$/MT</v>
      </c>
      <c r="J53" t="str">
        <f>VLOOKUP(D53, Sheet1!$A$4:$B$53, 2, FALSE)</f>
        <v>MT</v>
      </c>
      <c r="K53">
        <v>6.35</v>
      </c>
    </row>
    <row r="54" spans="1:11" x14ac:dyDescent="0.25">
      <c r="A54" t="s">
        <v>50</v>
      </c>
      <c r="B54" t="s">
        <v>63</v>
      </c>
      <c r="C54" t="str">
        <f t="shared" si="1"/>
        <v>[Heavy] S380</v>
      </c>
      <c r="D54" t="s">
        <v>64</v>
      </c>
      <c r="E54" t="str">
        <f t="shared" si="2"/>
        <v>'SYS',</v>
      </c>
      <c r="F54">
        <v>1</v>
      </c>
      <c r="G54" t="s">
        <v>113</v>
      </c>
      <c r="H54" t="str">
        <f t="shared" si="4"/>
        <v>SYS (Fuel Oil 380 CST Singapore Swap)</v>
      </c>
      <c r="I54" t="str">
        <f>VLOOKUP(D54, Sheet1!$A$4:$D$53, 4, FALSE)</f>
        <v>$/MT</v>
      </c>
      <c r="J54" t="str">
        <f>VLOOKUP(D54, Sheet1!$A$4:$B$53, 2, FALSE)</f>
        <v>MT</v>
      </c>
      <c r="K54">
        <v>6.35</v>
      </c>
    </row>
    <row r="55" spans="1:11" x14ac:dyDescent="0.25">
      <c r="A55" t="s">
        <v>50</v>
      </c>
      <c r="B55" t="s">
        <v>63</v>
      </c>
      <c r="C55" t="str">
        <f t="shared" si="1"/>
        <v>[Heavy] S380</v>
      </c>
      <c r="D55" t="s">
        <v>65</v>
      </c>
      <c r="E55" t="str">
        <f t="shared" si="2"/>
        <v>'SPS',</v>
      </c>
      <c r="F55">
        <v>0</v>
      </c>
      <c r="G55" t="s">
        <v>114</v>
      </c>
      <c r="H55" t="str">
        <f t="shared" si="4"/>
        <v>SPS (Fuel Oil Crack - Fuel Oil 380 CST Singapore vs Brent 1st Line Future)</v>
      </c>
      <c r="I55" t="str">
        <f>VLOOKUP(D55, Sheet1!$A$4:$D$53, 4, FALSE)</f>
        <v>$/BBL</v>
      </c>
      <c r="J55" t="str">
        <f>VLOOKUP(D55, Sheet1!$A$4:$B$53, 2, FALSE)</f>
        <v>MT</v>
      </c>
      <c r="K55">
        <v>6.35</v>
      </c>
    </row>
    <row r="56" spans="1:11" x14ac:dyDescent="0.25">
      <c r="A56" t="s">
        <v>50</v>
      </c>
      <c r="B56" t="s">
        <v>63</v>
      </c>
      <c r="C56" t="str">
        <f t="shared" si="1"/>
        <v>[Heavy] S380</v>
      </c>
      <c r="D56" t="s">
        <v>66</v>
      </c>
      <c r="E56" t="str">
        <f t="shared" si="2"/>
        <v>'SLS',</v>
      </c>
      <c r="F56">
        <v>0</v>
      </c>
      <c r="G56" t="s">
        <v>115</v>
      </c>
      <c r="H56" t="str">
        <f t="shared" si="4"/>
        <v>SLS (Fuel Oil Crack - Fuel Oil 380 CST Singapore vs Dubai 1st Line Future)</v>
      </c>
      <c r="I56" t="str">
        <f>VLOOKUP(D56, Sheet1!$A$4:$D$53, 4, FALSE)</f>
        <v>$/BBL</v>
      </c>
      <c r="J56" t="str">
        <f>VLOOKUP(D56, Sheet1!$A$4:$B$53, 2, FALSE)</f>
        <v>MT</v>
      </c>
      <c r="K56">
        <v>6.35</v>
      </c>
    </row>
    <row r="57" spans="1:11" x14ac:dyDescent="0.25">
      <c r="A57" t="s">
        <v>50</v>
      </c>
      <c r="B57" t="s">
        <v>63</v>
      </c>
      <c r="C57" t="str">
        <f t="shared" si="1"/>
        <v>[Heavy] S380</v>
      </c>
      <c r="D57" t="s">
        <v>67</v>
      </c>
      <c r="E57" t="str">
        <f t="shared" si="2"/>
        <v>'SJS',</v>
      </c>
      <c r="F57">
        <v>0</v>
      </c>
      <c r="G57" t="s">
        <v>116</v>
      </c>
      <c r="H57" t="str">
        <f t="shared" si="4"/>
        <v>SJS (Fuel Oil Diff - Fuel Oil 380 CST Singapore vs. 3.5% FOB Rotterdam Barges Swap)</v>
      </c>
      <c r="I57" t="str">
        <f>VLOOKUP(D57, Sheet1!$A$4:$D$53, 4, FALSE)</f>
        <v>$/MT</v>
      </c>
      <c r="J57" t="str">
        <f>VLOOKUP(D57, Sheet1!$A$4:$B$53, 2, FALSE)</f>
        <v>MT</v>
      </c>
      <c r="K57">
        <v>6.35</v>
      </c>
    </row>
    <row r="58" spans="1:11" x14ac:dyDescent="0.25">
      <c r="A58" t="s">
        <v>50</v>
      </c>
      <c r="B58" t="s">
        <v>63</v>
      </c>
      <c r="C58" t="str">
        <f t="shared" si="1"/>
        <v>[Heavy] S380</v>
      </c>
      <c r="D58" t="s">
        <v>55</v>
      </c>
      <c r="E58" t="str">
        <f t="shared" si="2"/>
        <v>'MF6',</v>
      </c>
      <c r="F58">
        <v>0</v>
      </c>
      <c r="G58" t="s">
        <v>106</v>
      </c>
      <c r="H58" t="str">
        <f t="shared" si="4"/>
        <v>MF6 (Fuel Oil Diff - Marine Fuel 0.5% FOB Singapore (Platts) vs 380 CST Singapore (Platts) Future)</v>
      </c>
      <c r="I58" t="str">
        <f>VLOOKUP(D58, Sheet1!$A$4:$D$53, 4, FALSE)</f>
        <v>$/MT</v>
      </c>
      <c r="J58" t="str">
        <f>VLOOKUP(D58, Sheet1!$A$4:$B$53, 2, FALSE)</f>
        <v>MT</v>
      </c>
      <c r="K58">
        <v>6.35</v>
      </c>
    </row>
    <row r="59" spans="1:11" x14ac:dyDescent="0.25">
      <c r="A59" t="s">
        <v>50</v>
      </c>
      <c r="B59" t="s">
        <v>68</v>
      </c>
      <c r="C59" t="str">
        <f t="shared" si="1"/>
        <v>[Heavy] Rdm3.5</v>
      </c>
      <c r="D59" t="s">
        <v>69</v>
      </c>
      <c r="E59" t="str">
        <f t="shared" si="2"/>
        <v>'BAR',</v>
      </c>
      <c r="F59">
        <v>1</v>
      </c>
      <c r="G59" t="s">
        <v>117</v>
      </c>
      <c r="H59" t="str">
        <f t="shared" si="4"/>
        <v>BAR (Fuel Oil 3.5% FOB Rotterdam Barges Balmo Swap)</v>
      </c>
      <c r="I59" t="str">
        <f>VLOOKUP(D59, Sheet1!$A$4:$D$53, 4, FALSE)</f>
        <v>$/MT</v>
      </c>
      <c r="J59" t="str">
        <f>VLOOKUP(D59, Sheet1!$A$4:$B$53, 2, FALSE)</f>
        <v>MT</v>
      </c>
      <c r="K59">
        <v>6.35</v>
      </c>
    </row>
    <row r="60" spans="1:11" x14ac:dyDescent="0.25">
      <c r="A60" t="s">
        <v>50</v>
      </c>
      <c r="B60" t="s">
        <v>68</v>
      </c>
      <c r="C60" t="str">
        <f t="shared" si="1"/>
        <v>[Heavy] Rdm3.5</v>
      </c>
      <c r="D60" t="s">
        <v>70</v>
      </c>
      <c r="E60" t="str">
        <f t="shared" si="2"/>
        <v>'BOB',</v>
      </c>
      <c r="F60">
        <v>0</v>
      </c>
      <c r="G60" t="s">
        <v>118</v>
      </c>
      <c r="H60" t="str">
        <f t="shared" si="4"/>
        <v>BOB (Fuel Oil Crack - Fuel Oil 3.5% FOB Rotterdam Barges vs Brent 1st Line Future)</v>
      </c>
      <c r="I60" t="str">
        <f>VLOOKUP(D60, Sheet1!$A$4:$D$53, 4, FALSE)</f>
        <v>$/BBL</v>
      </c>
      <c r="J60" t="str">
        <f>VLOOKUP(D60, Sheet1!$A$4:$B$53, 2, FALSE)</f>
        <v>MT</v>
      </c>
      <c r="K60">
        <v>6.35</v>
      </c>
    </row>
    <row r="61" spans="1:11" x14ac:dyDescent="0.25">
      <c r="A61" t="s">
        <v>50</v>
      </c>
      <c r="B61" t="s">
        <v>68</v>
      </c>
      <c r="C61" t="str">
        <f t="shared" si="1"/>
        <v>[Heavy] Rdm3.5</v>
      </c>
      <c r="D61" t="s">
        <v>71</v>
      </c>
      <c r="E61" t="str">
        <f t="shared" si="2"/>
        <v>'BOA',</v>
      </c>
      <c r="F61">
        <v>0</v>
      </c>
      <c r="G61" t="s">
        <v>119</v>
      </c>
      <c r="H61" t="str">
        <f t="shared" si="4"/>
        <v>BOA (Fuel Oil Crack - Fuel Oil 3.5% FOB Rotterdam Barges vs Brent 1st Line Future (in Bbls))</v>
      </c>
      <c r="I61" t="str">
        <f>VLOOKUP(D61, Sheet1!$A$4:$D$53, 4, FALSE)</f>
        <v>$/BBL</v>
      </c>
      <c r="J61" t="str">
        <f>VLOOKUP(D61, Sheet1!$A$4:$B$53, 2, FALSE)</f>
        <v>BBL</v>
      </c>
      <c r="K61">
        <v>1</v>
      </c>
    </row>
    <row r="62" spans="1:11" x14ac:dyDescent="0.25">
      <c r="A62" t="s">
        <v>50</v>
      </c>
      <c r="B62" t="s">
        <v>68</v>
      </c>
      <c r="C62" t="str">
        <f t="shared" si="1"/>
        <v>[Heavy] Rdm3.5</v>
      </c>
      <c r="D62" t="s">
        <v>67</v>
      </c>
      <c r="E62" t="str">
        <f t="shared" si="2"/>
        <v>'SJS',</v>
      </c>
      <c r="F62">
        <v>0</v>
      </c>
      <c r="G62" t="s">
        <v>116</v>
      </c>
      <c r="H62" t="str">
        <f t="shared" si="4"/>
        <v>SJS (Fuel Oil Diff - Fuel Oil 380 CST Singapore vs. 3.5% FOB Rotterdam Barges Swap)</v>
      </c>
      <c r="I62" t="str">
        <f>VLOOKUP(D62, Sheet1!$A$4:$D$53, 4, FALSE)</f>
        <v>$/MT</v>
      </c>
      <c r="J62" t="str">
        <f>VLOOKUP(D62, Sheet1!$A$4:$B$53, 2, FALSE)</f>
        <v>MT</v>
      </c>
      <c r="K62">
        <v>6.35</v>
      </c>
    </row>
    <row r="63" spans="1:11" x14ac:dyDescent="0.25">
      <c r="A63" t="s">
        <v>50</v>
      </c>
      <c r="B63" t="s">
        <v>68</v>
      </c>
      <c r="C63" t="str">
        <f t="shared" si="1"/>
        <v>[Heavy] Rdm3.5</v>
      </c>
      <c r="D63" t="s">
        <v>60</v>
      </c>
      <c r="E63" t="str">
        <f t="shared" si="2"/>
        <v>'MF5',</v>
      </c>
      <c r="F63">
        <v>0</v>
      </c>
      <c r="G63" t="s">
        <v>110</v>
      </c>
      <c r="H63" t="str">
        <f t="shared" si="4"/>
        <v>MF5 (Marine Fuel 0.5% FOB Rotterdam Barges vs Fuel Oil 3.5% FOB Rotterdam Barges Swap)</v>
      </c>
      <c r="I63" t="str">
        <f>VLOOKUP(D63, Sheet1!$A$4:$D$53, 4, FALSE)</f>
        <v>$/MT</v>
      </c>
      <c r="J63" t="str">
        <f>VLOOKUP(D63, Sheet1!$A$4:$B$53, 2, FALSE)</f>
        <v>MT</v>
      </c>
      <c r="K63">
        <v>6.35</v>
      </c>
    </row>
  </sheetData>
  <autoFilter ref="A1:J63" xr:uid="{54A59FE1-DE17-4881-8BC1-F91F83F8F9F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6FFB-87B1-4A05-841C-8DAB5CB24C7E}">
  <dimension ref="A3:G54"/>
  <sheetViews>
    <sheetView topLeftCell="A19" workbookViewId="0">
      <selection activeCell="A3" sqref="A3:G53"/>
    </sheetView>
  </sheetViews>
  <sheetFormatPr defaultRowHeight="15" x14ac:dyDescent="0.25"/>
  <cols>
    <col min="1" max="1" width="13.42578125" bestFit="1" customWidth="1"/>
    <col min="2" max="5" width="13.42578125" customWidth="1"/>
    <col min="6" max="6" width="10.28515625" bestFit="1" customWidth="1"/>
  </cols>
  <sheetData>
    <row r="3" spans="1:7" x14ac:dyDescent="0.25">
      <c r="A3" s="1" t="s">
        <v>122</v>
      </c>
      <c r="B3" s="1" t="s">
        <v>126</v>
      </c>
      <c r="C3" s="1" t="s">
        <v>137</v>
      </c>
      <c r="D3" s="1" t="s">
        <v>127</v>
      </c>
      <c r="E3" s="1"/>
      <c r="F3" t="s">
        <v>124</v>
      </c>
      <c r="G3" t="s">
        <v>125</v>
      </c>
    </row>
    <row r="4" spans="1:7" x14ac:dyDescent="0.25">
      <c r="A4" s="2" t="s">
        <v>10</v>
      </c>
      <c r="B4" s="2" t="s">
        <v>128</v>
      </c>
      <c r="C4" s="2" t="s">
        <v>128</v>
      </c>
      <c r="D4" s="2" t="s">
        <v>141</v>
      </c>
      <c r="E4" s="2" t="b">
        <f t="shared" ref="E4:E35" si="0">B4=C4</f>
        <v>1</v>
      </c>
    </row>
    <row r="5" spans="1:7" x14ac:dyDescent="0.25">
      <c r="A5" s="2" t="s">
        <v>30</v>
      </c>
      <c r="B5" s="2" t="s">
        <v>129</v>
      </c>
      <c r="C5" s="2" t="s">
        <v>129</v>
      </c>
      <c r="D5" s="2" t="s">
        <v>140</v>
      </c>
      <c r="E5" s="2" t="b">
        <f t="shared" si="0"/>
        <v>1</v>
      </c>
    </row>
    <row r="6" spans="1:7" x14ac:dyDescent="0.25">
      <c r="A6" s="2" t="s">
        <v>31</v>
      </c>
      <c r="B6" s="2" t="s">
        <v>129</v>
      </c>
      <c r="C6" s="2" t="s">
        <v>128</v>
      </c>
      <c r="D6" s="2" t="s">
        <v>141</v>
      </c>
      <c r="E6" s="2" t="b">
        <f t="shared" si="0"/>
        <v>0</v>
      </c>
      <c r="F6" s="2" t="s">
        <v>130</v>
      </c>
    </row>
    <row r="7" spans="1:7" x14ac:dyDescent="0.25">
      <c r="A7" s="2" t="s">
        <v>32</v>
      </c>
      <c r="B7" s="2" t="s">
        <v>129</v>
      </c>
      <c r="C7" s="2" t="s">
        <v>129</v>
      </c>
      <c r="D7" s="2" t="s">
        <v>140</v>
      </c>
      <c r="E7" s="2" t="b">
        <f t="shared" si="0"/>
        <v>1</v>
      </c>
    </row>
    <row r="8" spans="1:7" x14ac:dyDescent="0.25">
      <c r="A8" s="2" t="s">
        <v>69</v>
      </c>
      <c r="B8" s="2" t="s">
        <v>128</v>
      </c>
      <c r="C8" s="2" t="s">
        <v>128</v>
      </c>
      <c r="D8" s="2" t="s">
        <v>141</v>
      </c>
      <c r="E8" s="2" t="b">
        <f t="shared" si="0"/>
        <v>1</v>
      </c>
    </row>
    <row r="9" spans="1:7" x14ac:dyDescent="0.25">
      <c r="A9" s="2" t="s">
        <v>71</v>
      </c>
      <c r="B9" s="2" t="s">
        <v>129</v>
      </c>
      <c r="C9" s="2" t="s">
        <v>129</v>
      </c>
      <c r="D9" s="2" t="s">
        <v>140</v>
      </c>
      <c r="E9" s="2" t="b">
        <f t="shared" si="0"/>
        <v>1</v>
      </c>
    </row>
    <row r="10" spans="1:7" x14ac:dyDescent="0.25">
      <c r="A10" s="2" t="s">
        <v>70</v>
      </c>
      <c r="B10" s="2" t="s">
        <v>128</v>
      </c>
      <c r="C10" s="2" t="s">
        <v>129</v>
      </c>
      <c r="D10" s="2" t="s">
        <v>140</v>
      </c>
      <c r="E10" s="2" t="b">
        <f t="shared" si="0"/>
        <v>0</v>
      </c>
      <c r="F10" s="2" t="s">
        <v>131</v>
      </c>
    </row>
    <row r="11" spans="1:7" x14ac:dyDescent="0.25">
      <c r="A11" s="2" t="s">
        <v>12</v>
      </c>
      <c r="B11" s="2" t="s">
        <v>128</v>
      </c>
      <c r="C11" s="2" t="s">
        <v>129</v>
      </c>
      <c r="D11" s="2" t="s">
        <v>140</v>
      </c>
      <c r="E11" s="2" t="b">
        <f t="shared" si="0"/>
        <v>0</v>
      </c>
      <c r="F11" s="2" t="s">
        <v>132</v>
      </c>
    </row>
    <row r="12" spans="1:7" x14ac:dyDescent="0.25">
      <c r="A12" s="2" t="s">
        <v>14</v>
      </c>
      <c r="B12" s="2" t="s">
        <v>128</v>
      </c>
      <c r="C12" s="2" t="s">
        <v>128</v>
      </c>
      <c r="D12" s="2" t="s">
        <v>141</v>
      </c>
      <c r="E12" s="2" t="b">
        <f t="shared" si="0"/>
        <v>1</v>
      </c>
    </row>
    <row r="13" spans="1:7" x14ac:dyDescent="0.25">
      <c r="A13" s="2" t="s">
        <v>57</v>
      </c>
      <c r="B13" s="2" t="s">
        <v>128</v>
      </c>
      <c r="C13" s="2" t="s">
        <v>128</v>
      </c>
      <c r="D13" s="2" t="s">
        <v>141</v>
      </c>
      <c r="E13" s="2" t="b">
        <f t="shared" si="0"/>
        <v>1</v>
      </c>
      <c r="G13">
        <v>7.45</v>
      </c>
    </row>
    <row r="14" spans="1:7" x14ac:dyDescent="0.25">
      <c r="A14" s="2" t="s">
        <v>34</v>
      </c>
      <c r="B14" s="2" t="s">
        <v>128</v>
      </c>
      <c r="C14" s="2" t="s">
        <v>128</v>
      </c>
      <c r="D14" s="2" t="s">
        <v>141</v>
      </c>
      <c r="E14" s="2" t="b">
        <f t="shared" si="0"/>
        <v>1</v>
      </c>
    </row>
    <row r="15" spans="1:7" x14ac:dyDescent="0.25">
      <c r="A15" s="2" t="s">
        <v>7</v>
      </c>
      <c r="B15" s="2" t="s">
        <v>129</v>
      </c>
      <c r="C15" s="2" t="s">
        <v>129</v>
      </c>
      <c r="D15" s="2" t="s">
        <v>140</v>
      </c>
      <c r="E15" s="2" t="b">
        <f t="shared" si="0"/>
        <v>1</v>
      </c>
    </row>
    <row r="16" spans="1:7" x14ac:dyDescent="0.25">
      <c r="A16" s="2" t="s">
        <v>13</v>
      </c>
      <c r="B16" s="2" t="s">
        <v>128</v>
      </c>
      <c r="C16" s="3" t="s">
        <v>134</v>
      </c>
      <c r="D16" s="3" t="s">
        <v>142</v>
      </c>
      <c r="E16" s="2" t="b">
        <f t="shared" si="0"/>
        <v>0</v>
      </c>
      <c r="F16" t="s">
        <v>133</v>
      </c>
    </row>
    <row r="17" spans="1:6" x14ac:dyDescent="0.25">
      <c r="A17" s="2" t="s">
        <v>28</v>
      </c>
      <c r="B17" s="2" t="s">
        <v>129</v>
      </c>
      <c r="C17" s="2" t="s">
        <v>129</v>
      </c>
      <c r="D17" s="2" t="s">
        <v>140</v>
      </c>
      <c r="E17" s="2" t="b">
        <f t="shared" si="0"/>
        <v>1</v>
      </c>
    </row>
    <row r="18" spans="1:6" x14ac:dyDescent="0.25">
      <c r="A18" s="2" t="s">
        <v>49</v>
      </c>
      <c r="B18" s="2" t="s">
        <v>129</v>
      </c>
      <c r="C18" s="2" t="s">
        <v>129</v>
      </c>
      <c r="D18" s="2" t="s">
        <v>140</v>
      </c>
      <c r="E18" s="2" t="b">
        <f t="shared" si="0"/>
        <v>1</v>
      </c>
    </row>
    <row r="19" spans="1:6" x14ac:dyDescent="0.25">
      <c r="A19" s="2" t="s">
        <v>48</v>
      </c>
      <c r="B19" s="2" t="s">
        <v>129</v>
      </c>
      <c r="C19" s="3" t="s">
        <v>134</v>
      </c>
      <c r="D19" s="3" t="s">
        <v>143</v>
      </c>
      <c r="E19" s="2" t="b">
        <f t="shared" si="0"/>
        <v>0</v>
      </c>
      <c r="F19" s="2" t="s">
        <v>135</v>
      </c>
    </row>
    <row r="20" spans="1:6" x14ac:dyDescent="0.25">
      <c r="A20" s="2" t="s">
        <v>43</v>
      </c>
      <c r="B20" s="2" t="s">
        <v>128</v>
      </c>
      <c r="C20" s="2" t="s">
        <v>128</v>
      </c>
      <c r="D20" s="2" t="s">
        <v>141</v>
      </c>
      <c r="E20" s="2" t="b">
        <f t="shared" si="0"/>
        <v>1</v>
      </c>
    </row>
    <row r="21" spans="1:6" x14ac:dyDescent="0.25">
      <c r="A21" s="2" t="s">
        <v>44</v>
      </c>
      <c r="B21" s="2" t="s">
        <v>129</v>
      </c>
      <c r="C21" s="2" t="s">
        <v>129</v>
      </c>
      <c r="D21" s="2" t="s">
        <v>140</v>
      </c>
      <c r="E21" s="2" t="b">
        <f t="shared" si="0"/>
        <v>1</v>
      </c>
    </row>
    <row r="22" spans="1:6" x14ac:dyDescent="0.25">
      <c r="A22" s="2" t="s">
        <v>22</v>
      </c>
      <c r="B22" s="2" t="s">
        <v>128</v>
      </c>
      <c r="C22" s="2" t="s">
        <v>128</v>
      </c>
      <c r="D22" s="2" t="s">
        <v>141</v>
      </c>
      <c r="E22" s="2" t="b">
        <f t="shared" si="0"/>
        <v>1</v>
      </c>
    </row>
    <row r="23" spans="1:6" x14ac:dyDescent="0.25">
      <c r="A23" s="2" t="s">
        <v>45</v>
      </c>
      <c r="B23" s="2" t="s">
        <v>128</v>
      </c>
      <c r="C23" s="2" t="s">
        <v>128</v>
      </c>
      <c r="D23" s="2" t="s">
        <v>141</v>
      </c>
      <c r="E23" s="2" t="b">
        <f t="shared" si="0"/>
        <v>1</v>
      </c>
    </row>
    <row r="24" spans="1:6" x14ac:dyDescent="0.25">
      <c r="A24" s="2" t="s">
        <v>59</v>
      </c>
      <c r="B24" s="2" t="s">
        <v>128</v>
      </c>
      <c r="C24" s="2" t="s">
        <v>128</v>
      </c>
      <c r="D24" s="2" t="s">
        <v>141</v>
      </c>
      <c r="E24" s="2" t="b">
        <f t="shared" si="0"/>
        <v>1</v>
      </c>
    </row>
    <row r="25" spans="1:6" x14ac:dyDescent="0.25">
      <c r="A25" s="2" t="s">
        <v>52</v>
      </c>
      <c r="B25" s="2" t="s">
        <v>128</v>
      </c>
      <c r="C25" s="2" t="s">
        <v>128</v>
      </c>
      <c r="D25" s="2" t="s">
        <v>141</v>
      </c>
      <c r="E25" s="2" t="b">
        <f t="shared" si="0"/>
        <v>1</v>
      </c>
    </row>
    <row r="26" spans="1:6" x14ac:dyDescent="0.25">
      <c r="A26" s="2" t="s">
        <v>60</v>
      </c>
      <c r="B26" s="2" t="s">
        <v>128</v>
      </c>
      <c r="C26" s="2" t="s">
        <v>128</v>
      </c>
      <c r="D26" s="2" t="s">
        <v>141</v>
      </c>
      <c r="E26" s="2" t="b">
        <f t="shared" si="0"/>
        <v>1</v>
      </c>
    </row>
    <row r="27" spans="1:6" x14ac:dyDescent="0.25">
      <c r="A27" s="2" t="s">
        <v>55</v>
      </c>
      <c r="B27" s="2" t="s">
        <v>128</v>
      </c>
      <c r="C27" s="2" t="s">
        <v>128</v>
      </c>
      <c r="D27" s="2" t="s">
        <v>141</v>
      </c>
      <c r="E27" s="2" t="b">
        <f t="shared" si="0"/>
        <v>1</v>
      </c>
    </row>
    <row r="28" spans="1:6" x14ac:dyDescent="0.25">
      <c r="A28" s="2" t="s">
        <v>56</v>
      </c>
      <c r="B28" s="2" t="s">
        <v>128</v>
      </c>
      <c r="C28" s="2" t="s">
        <v>128</v>
      </c>
      <c r="D28" s="2" t="s">
        <v>141</v>
      </c>
      <c r="E28" s="2" t="b">
        <f t="shared" si="0"/>
        <v>1</v>
      </c>
    </row>
    <row r="29" spans="1:6" x14ac:dyDescent="0.25">
      <c r="A29" s="2" t="s">
        <v>61</v>
      </c>
      <c r="B29" s="2" t="s">
        <v>129</v>
      </c>
      <c r="C29" s="2" t="s">
        <v>129</v>
      </c>
      <c r="D29" s="2" t="s">
        <v>140</v>
      </c>
      <c r="E29" s="2" t="b">
        <f t="shared" si="0"/>
        <v>1</v>
      </c>
    </row>
    <row r="30" spans="1:6" x14ac:dyDescent="0.25">
      <c r="A30" s="2" t="s">
        <v>53</v>
      </c>
      <c r="B30" s="2" t="s">
        <v>129</v>
      </c>
      <c r="C30" s="2" t="s">
        <v>129</v>
      </c>
      <c r="D30" s="2" t="s">
        <v>140</v>
      </c>
      <c r="E30" s="2" t="b">
        <f t="shared" si="0"/>
        <v>1</v>
      </c>
    </row>
    <row r="31" spans="1:6" x14ac:dyDescent="0.25">
      <c r="A31" s="2" t="s">
        <v>21</v>
      </c>
      <c r="B31" s="2" t="s">
        <v>129</v>
      </c>
      <c r="C31" s="2" t="s">
        <v>129</v>
      </c>
      <c r="D31" s="2" t="s">
        <v>140</v>
      </c>
      <c r="E31" s="2" t="b">
        <f t="shared" si="0"/>
        <v>1</v>
      </c>
    </row>
    <row r="32" spans="1:6" x14ac:dyDescent="0.25">
      <c r="A32" s="2" t="s">
        <v>24</v>
      </c>
      <c r="B32" s="2" t="s">
        <v>128</v>
      </c>
      <c r="C32" s="2" t="s">
        <v>128</v>
      </c>
      <c r="D32" s="2" t="s">
        <v>141</v>
      </c>
      <c r="E32" s="2" t="b">
        <f t="shared" si="0"/>
        <v>1</v>
      </c>
    </row>
    <row r="33" spans="1:6" x14ac:dyDescent="0.25">
      <c r="A33" s="2" t="s">
        <v>20</v>
      </c>
      <c r="B33" s="2" t="s">
        <v>128</v>
      </c>
      <c r="C33" s="2" t="s">
        <v>128</v>
      </c>
      <c r="D33" s="2" t="s">
        <v>141</v>
      </c>
      <c r="E33" s="2" t="b">
        <f t="shared" si="0"/>
        <v>1</v>
      </c>
    </row>
    <row r="34" spans="1:6" x14ac:dyDescent="0.25">
      <c r="A34" s="2" t="s">
        <v>25</v>
      </c>
      <c r="B34" s="2" t="s">
        <v>128</v>
      </c>
      <c r="C34" s="2" t="s">
        <v>129</v>
      </c>
      <c r="D34" s="2" t="s">
        <v>140</v>
      </c>
      <c r="E34" s="2" t="b">
        <f t="shared" si="0"/>
        <v>0</v>
      </c>
      <c r="F34" s="2" t="s">
        <v>136</v>
      </c>
    </row>
    <row r="35" spans="1:6" x14ac:dyDescent="0.25">
      <c r="A35" s="2" t="s">
        <v>18</v>
      </c>
      <c r="B35" s="2" t="s">
        <v>129</v>
      </c>
      <c r="C35" s="2" t="s">
        <v>129</v>
      </c>
      <c r="D35" s="2" t="s">
        <v>140</v>
      </c>
      <c r="E35" s="2" t="b">
        <f t="shared" si="0"/>
        <v>1</v>
      </c>
    </row>
    <row r="36" spans="1:6" x14ac:dyDescent="0.25">
      <c r="A36" s="2" t="s">
        <v>17</v>
      </c>
      <c r="B36" s="2" t="s">
        <v>129</v>
      </c>
      <c r="C36" s="3" t="s">
        <v>134</v>
      </c>
      <c r="D36" s="3" t="s">
        <v>143</v>
      </c>
      <c r="E36" s="2" t="b">
        <f t="shared" ref="E36:E53" si="1">B36=C36</f>
        <v>0</v>
      </c>
      <c r="F36" s="2" t="s">
        <v>135</v>
      </c>
    </row>
    <row r="37" spans="1:6" x14ac:dyDescent="0.25">
      <c r="A37" s="2" t="s">
        <v>41</v>
      </c>
      <c r="B37" s="2" t="s">
        <v>129</v>
      </c>
      <c r="C37" s="2" t="s">
        <v>129</v>
      </c>
      <c r="D37" s="2" t="s">
        <v>140</v>
      </c>
      <c r="E37" s="2" t="b">
        <f t="shared" si="1"/>
        <v>1</v>
      </c>
    </row>
    <row r="38" spans="1:6" x14ac:dyDescent="0.25">
      <c r="A38" s="2" t="s">
        <v>29</v>
      </c>
      <c r="B38" s="2" t="s">
        <v>129</v>
      </c>
      <c r="C38" s="2" t="s">
        <v>129</v>
      </c>
      <c r="D38" s="2" t="s">
        <v>140</v>
      </c>
      <c r="E38" s="2" t="b">
        <f t="shared" si="1"/>
        <v>1</v>
      </c>
    </row>
    <row r="39" spans="1:6" x14ac:dyDescent="0.25">
      <c r="A39" s="2" t="s">
        <v>67</v>
      </c>
      <c r="B39" s="2" t="s">
        <v>128</v>
      </c>
      <c r="C39" s="2" t="s">
        <v>128</v>
      </c>
      <c r="D39" s="2" t="s">
        <v>141</v>
      </c>
      <c r="E39" s="2" t="b">
        <f t="shared" si="1"/>
        <v>1</v>
      </c>
    </row>
    <row r="40" spans="1:6" x14ac:dyDescent="0.25">
      <c r="A40" s="2" t="s">
        <v>66</v>
      </c>
      <c r="B40" s="2" t="s">
        <v>128</v>
      </c>
      <c r="C40" s="2" t="s">
        <v>129</v>
      </c>
      <c r="D40" s="2" t="s">
        <v>140</v>
      </c>
      <c r="E40" s="2" t="b">
        <f t="shared" si="1"/>
        <v>0</v>
      </c>
      <c r="F40" s="2" t="s">
        <v>131</v>
      </c>
    </row>
    <row r="41" spans="1:6" x14ac:dyDescent="0.25">
      <c r="A41" s="2" t="s">
        <v>6</v>
      </c>
      <c r="B41" s="2" t="s">
        <v>129</v>
      </c>
      <c r="C41" s="2" t="s">
        <v>129</v>
      </c>
      <c r="D41" s="2" t="s">
        <v>140</v>
      </c>
      <c r="E41" s="2" t="b">
        <f t="shared" si="1"/>
        <v>1</v>
      </c>
    </row>
    <row r="42" spans="1:6" x14ac:dyDescent="0.25">
      <c r="A42" s="2" t="s">
        <v>65</v>
      </c>
      <c r="B42" s="2" t="s">
        <v>128</v>
      </c>
      <c r="C42" s="2" t="s">
        <v>129</v>
      </c>
      <c r="D42" s="2" t="s">
        <v>140</v>
      </c>
      <c r="E42" s="2" t="b">
        <f t="shared" si="1"/>
        <v>0</v>
      </c>
      <c r="F42" s="2" t="s">
        <v>131</v>
      </c>
    </row>
    <row r="43" spans="1:6" x14ac:dyDescent="0.25">
      <c r="A43" s="2" t="s">
        <v>40</v>
      </c>
      <c r="B43" s="2" t="s">
        <v>129</v>
      </c>
      <c r="C43" s="2" t="s">
        <v>129</v>
      </c>
      <c r="D43" s="2" t="s">
        <v>140</v>
      </c>
      <c r="E43" s="2" t="b">
        <f t="shared" si="1"/>
        <v>1</v>
      </c>
    </row>
    <row r="44" spans="1:6" x14ac:dyDescent="0.25">
      <c r="A44" s="2" t="s">
        <v>8</v>
      </c>
      <c r="B44" s="2" t="s">
        <v>129</v>
      </c>
      <c r="C44" s="2" t="s">
        <v>129</v>
      </c>
      <c r="D44" s="2" t="s">
        <v>140</v>
      </c>
      <c r="E44" s="2" t="b">
        <f t="shared" si="1"/>
        <v>1</v>
      </c>
    </row>
    <row r="45" spans="1:6" x14ac:dyDescent="0.25">
      <c r="A45" s="2" t="s">
        <v>64</v>
      </c>
      <c r="B45" s="2" t="s">
        <v>128</v>
      </c>
      <c r="C45" s="2" t="s">
        <v>128</v>
      </c>
      <c r="D45" s="2" t="s">
        <v>141</v>
      </c>
      <c r="E45" s="2" t="b">
        <f t="shared" si="1"/>
        <v>1</v>
      </c>
    </row>
    <row r="46" spans="1:6" x14ac:dyDescent="0.25">
      <c r="A46" s="2" t="s">
        <v>54</v>
      </c>
      <c r="B46" s="2" t="s">
        <v>128</v>
      </c>
      <c r="C46" s="2" t="s">
        <v>129</v>
      </c>
      <c r="D46" s="2" t="s">
        <v>140</v>
      </c>
      <c r="E46" s="2" t="b">
        <f t="shared" si="1"/>
        <v>0</v>
      </c>
      <c r="F46" s="2" t="s">
        <v>131</v>
      </c>
    </row>
    <row r="47" spans="1:6" x14ac:dyDescent="0.25">
      <c r="A47" s="2" t="s">
        <v>62</v>
      </c>
      <c r="B47" s="2" t="s">
        <v>128</v>
      </c>
      <c r="C47" s="2" t="s">
        <v>129</v>
      </c>
      <c r="D47" s="2" t="s">
        <v>140</v>
      </c>
      <c r="E47" s="2" t="b">
        <f t="shared" si="1"/>
        <v>0</v>
      </c>
      <c r="F47" s="2" t="s">
        <v>131</v>
      </c>
    </row>
    <row r="48" spans="1:6" x14ac:dyDescent="0.25">
      <c r="A48" s="2" t="s">
        <v>47</v>
      </c>
      <c r="B48" s="2" t="s">
        <v>129</v>
      </c>
      <c r="C48" s="3" t="s">
        <v>134</v>
      </c>
      <c r="D48" s="3" t="s">
        <v>143</v>
      </c>
      <c r="E48" s="2" t="b">
        <f t="shared" si="1"/>
        <v>0</v>
      </c>
      <c r="F48" s="2" t="s">
        <v>135</v>
      </c>
    </row>
    <row r="49" spans="1:6" x14ac:dyDescent="0.25">
      <c r="A49" s="2" t="s">
        <v>16</v>
      </c>
      <c r="B49" s="2" t="s">
        <v>129</v>
      </c>
      <c r="C49" s="3" t="s">
        <v>134</v>
      </c>
      <c r="D49" s="3" t="s">
        <v>143</v>
      </c>
      <c r="E49" s="2" t="b">
        <f t="shared" si="1"/>
        <v>0</v>
      </c>
      <c r="F49" s="2" t="s">
        <v>135</v>
      </c>
    </row>
    <row r="50" spans="1:6" x14ac:dyDescent="0.25">
      <c r="A50" s="2" t="s">
        <v>35</v>
      </c>
      <c r="B50" s="2" t="s">
        <v>128</v>
      </c>
      <c r="C50" s="2" t="s">
        <v>128</v>
      </c>
      <c r="D50" s="2" t="s">
        <v>141</v>
      </c>
      <c r="E50" s="2" t="b">
        <f t="shared" si="1"/>
        <v>1</v>
      </c>
    </row>
    <row r="51" spans="1:6" x14ac:dyDescent="0.25">
      <c r="A51" s="2" t="s">
        <v>36</v>
      </c>
      <c r="B51" s="2" t="s">
        <v>129</v>
      </c>
      <c r="C51" s="2" t="s">
        <v>129</v>
      </c>
      <c r="D51" s="2" t="s">
        <v>140</v>
      </c>
      <c r="E51" s="2" t="b">
        <f t="shared" si="1"/>
        <v>1</v>
      </c>
    </row>
    <row r="52" spans="1:6" x14ac:dyDescent="0.25">
      <c r="A52" s="2" t="s">
        <v>37</v>
      </c>
      <c r="B52" s="2" t="s">
        <v>128</v>
      </c>
      <c r="C52" s="2" t="s">
        <v>128</v>
      </c>
      <c r="D52" s="2" t="s">
        <v>141</v>
      </c>
      <c r="E52" s="2" t="b">
        <f t="shared" si="1"/>
        <v>1</v>
      </c>
    </row>
    <row r="53" spans="1:6" x14ac:dyDescent="0.25">
      <c r="A53" s="2" t="s">
        <v>38</v>
      </c>
      <c r="B53" s="2" t="s">
        <v>129</v>
      </c>
      <c r="C53" s="3" t="s">
        <v>134</v>
      </c>
      <c r="D53" s="3" t="s">
        <v>143</v>
      </c>
      <c r="E53" s="2" t="b">
        <f t="shared" si="1"/>
        <v>0</v>
      </c>
      <c r="F53" s="2" t="s">
        <v>135</v>
      </c>
    </row>
    <row r="54" spans="1:6" x14ac:dyDescent="0.25">
      <c r="A54" s="2" t="s">
        <v>123</v>
      </c>
      <c r="B54" s="2"/>
      <c r="C54" s="2"/>
      <c r="D54" s="2"/>
      <c r="E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14DF-B94F-4F67-857A-E183621DCFBD}">
  <sheetPr filterMode="1"/>
  <dimension ref="A1:G51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9.140625" bestFit="1" customWidth="1"/>
    <col min="3" max="3" width="7.7109375" bestFit="1" customWidth="1"/>
    <col min="4" max="4" width="11.5703125" bestFit="1" customWidth="1"/>
    <col min="5" max="5" width="9.42578125" customWidth="1"/>
    <col min="6" max="6" width="10.28515625" bestFit="1" customWidth="1"/>
    <col min="7" max="7" width="10" bestFit="1" customWidth="1"/>
  </cols>
  <sheetData>
    <row r="1" spans="1:7" x14ac:dyDescent="0.25">
      <c r="A1" t="s">
        <v>122</v>
      </c>
      <c r="B1" t="s">
        <v>126</v>
      </c>
      <c r="C1" t="s">
        <v>137</v>
      </c>
      <c r="D1" t="s">
        <v>127</v>
      </c>
      <c r="F1" t="s">
        <v>124</v>
      </c>
      <c r="G1" t="s">
        <v>125</v>
      </c>
    </row>
    <row r="2" spans="1:7" x14ac:dyDescent="0.25">
      <c r="A2" s="2" t="s">
        <v>10</v>
      </c>
      <c r="B2" s="2" t="s">
        <v>128</v>
      </c>
      <c r="C2" s="2" t="s">
        <v>128</v>
      </c>
      <c r="D2" s="2" t="s">
        <v>141</v>
      </c>
      <c r="E2" s="2" t="b">
        <f t="shared" ref="E2:E51" si="0">B2=C2</f>
        <v>1</v>
      </c>
    </row>
    <row r="3" spans="1:7" hidden="1" x14ac:dyDescent="0.25">
      <c r="A3" s="2" t="s">
        <v>30</v>
      </c>
      <c r="B3" s="2" t="s">
        <v>129</v>
      </c>
      <c r="C3" s="2" t="s">
        <v>129</v>
      </c>
      <c r="D3" s="2" t="s">
        <v>140</v>
      </c>
      <c r="E3" s="2" t="b">
        <f t="shared" si="0"/>
        <v>1</v>
      </c>
    </row>
    <row r="4" spans="1:7" hidden="1" x14ac:dyDescent="0.25">
      <c r="A4" s="2" t="s">
        <v>31</v>
      </c>
      <c r="B4" s="2" t="s">
        <v>129</v>
      </c>
      <c r="C4" s="2" t="s">
        <v>128</v>
      </c>
      <c r="D4" s="2" t="s">
        <v>141</v>
      </c>
      <c r="E4" s="2" t="b">
        <f t="shared" si="0"/>
        <v>0</v>
      </c>
      <c r="F4" s="2" t="s">
        <v>130</v>
      </c>
    </row>
    <row r="5" spans="1:7" hidden="1" x14ac:dyDescent="0.25">
      <c r="A5" s="2" t="s">
        <v>32</v>
      </c>
      <c r="B5" s="2" t="s">
        <v>129</v>
      </c>
      <c r="C5" s="2" t="s">
        <v>129</v>
      </c>
      <c r="D5" s="2" t="s">
        <v>140</v>
      </c>
      <c r="E5" s="2" t="b">
        <f t="shared" si="0"/>
        <v>1</v>
      </c>
    </row>
    <row r="6" spans="1:7" x14ac:dyDescent="0.25">
      <c r="A6" s="2" t="s">
        <v>69</v>
      </c>
      <c r="B6" s="2" t="s">
        <v>128</v>
      </c>
      <c r="C6" s="2" t="s">
        <v>128</v>
      </c>
      <c r="D6" s="2" t="s">
        <v>141</v>
      </c>
      <c r="E6" s="2" t="b">
        <f t="shared" si="0"/>
        <v>1</v>
      </c>
    </row>
    <row r="7" spans="1:7" hidden="1" x14ac:dyDescent="0.25">
      <c r="A7" s="2" t="s">
        <v>71</v>
      </c>
      <c r="B7" s="2" t="s">
        <v>129</v>
      </c>
      <c r="C7" s="2" t="s">
        <v>129</v>
      </c>
      <c r="D7" s="2" t="s">
        <v>140</v>
      </c>
      <c r="E7" s="2" t="b">
        <f t="shared" si="0"/>
        <v>1</v>
      </c>
    </row>
    <row r="8" spans="1:7" x14ac:dyDescent="0.25">
      <c r="A8" s="2" t="s">
        <v>70</v>
      </c>
      <c r="B8" s="2" t="s">
        <v>128</v>
      </c>
      <c r="C8" s="2" t="s">
        <v>129</v>
      </c>
      <c r="D8" s="2" t="s">
        <v>140</v>
      </c>
      <c r="E8" s="2" t="b">
        <f t="shared" si="0"/>
        <v>0</v>
      </c>
      <c r="F8" s="2" t="s">
        <v>131</v>
      </c>
    </row>
    <row r="9" spans="1:7" x14ac:dyDescent="0.25">
      <c r="A9" s="2" t="s">
        <v>12</v>
      </c>
      <c r="B9" s="2" t="s">
        <v>128</v>
      </c>
      <c r="C9" s="2" t="s">
        <v>129</v>
      </c>
      <c r="D9" s="2" t="s">
        <v>140</v>
      </c>
      <c r="E9" s="2" t="b">
        <f t="shared" si="0"/>
        <v>0</v>
      </c>
      <c r="F9" s="2" t="s">
        <v>132</v>
      </c>
    </row>
    <row r="10" spans="1:7" x14ac:dyDescent="0.25">
      <c r="A10" s="2" t="s">
        <v>14</v>
      </c>
      <c r="B10" s="2" t="s">
        <v>128</v>
      </c>
      <c r="C10" s="2" t="s">
        <v>128</v>
      </c>
      <c r="D10" s="2" t="s">
        <v>141</v>
      </c>
      <c r="E10" s="2" t="b">
        <f t="shared" si="0"/>
        <v>1</v>
      </c>
    </row>
    <row r="11" spans="1:7" x14ac:dyDescent="0.25">
      <c r="A11" s="2" t="s">
        <v>57</v>
      </c>
      <c r="B11" s="2" t="s">
        <v>128</v>
      </c>
      <c r="C11" s="2" t="s">
        <v>128</v>
      </c>
      <c r="D11" s="2" t="s">
        <v>141</v>
      </c>
      <c r="E11" s="2" t="b">
        <f t="shared" si="0"/>
        <v>1</v>
      </c>
      <c r="G11">
        <v>7.45</v>
      </c>
    </row>
    <row r="12" spans="1:7" x14ac:dyDescent="0.25">
      <c r="A12" s="2" t="s">
        <v>34</v>
      </c>
      <c r="B12" s="2" t="s">
        <v>128</v>
      </c>
      <c r="C12" s="2" t="s">
        <v>128</v>
      </c>
      <c r="D12" s="2" t="s">
        <v>141</v>
      </c>
      <c r="E12" s="2" t="b">
        <f t="shared" si="0"/>
        <v>1</v>
      </c>
    </row>
    <row r="13" spans="1:7" hidden="1" x14ac:dyDescent="0.25">
      <c r="A13" s="2" t="s">
        <v>7</v>
      </c>
      <c r="B13" s="2" t="s">
        <v>129</v>
      </c>
      <c r="C13" s="2" t="s">
        <v>129</v>
      </c>
      <c r="D13" s="2" t="s">
        <v>140</v>
      </c>
      <c r="E13" s="2" t="b">
        <f t="shared" si="0"/>
        <v>1</v>
      </c>
    </row>
    <row r="14" spans="1:7" x14ac:dyDescent="0.25">
      <c r="A14" s="2" t="s">
        <v>13</v>
      </c>
      <c r="B14" s="2" t="s">
        <v>128</v>
      </c>
      <c r="C14" s="3" t="s">
        <v>134</v>
      </c>
      <c r="D14" s="3" t="s">
        <v>142</v>
      </c>
      <c r="E14" s="2" t="b">
        <f t="shared" si="0"/>
        <v>0</v>
      </c>
      <c r="F14" t="s">
        <v>133</v>
      </c>
    </row>
    <row r="15" spans="1:7" hidden="1" x14ac:dyDescent="0.25">
      <c r="A15" s="2" t="s">
        <v>28</v>
      </c>
      <c r="B15" s="2" t="s">
        <v>129</v>
      </c>
      <c r="C15" s="2" t="s">
        <v>129</v>
      </c>
      <c r="D15" s="2" t="s">
        <v>140</v>
      </c>
      <c r="E15" s="2" t="b">
        <f t="shared" si="0"/>
        <v>1</v>
      </c>
    </row>
    <row r="16" spans="1:7" hidden="1" x14ac:dyDescent="0.25">
      <c r="A16" s="2" t="s">
        <v>49</v>
      </c>
      <c r="B16" s="2" t="s">
        <v>129</v>
      </c>
      <c r="C16" s="2" t="s">
        <v>129</v>
      </c>
      <c r="D16" s="2" t="s">
        <v>140</v>
      </c>
      <c r="E16" s="2" t="b">
        <f t="shared" si="0"/>
        <v>1</v>
      </c>
    </row>
    <row r="17" spans="1:6" hidden="1" x14ac:dyDescent="0.25">
      <c r="A17" s="2" t="s">
        <v>48</v>
      </c>
      <c r="B17" s="2" t="s">
        <v>129</v>
      </c>
      <c r="C17" s="3" t="s">
        <v>134</v>
      </c>
      <c r="D17" s="3" t="s">
        <v>143</v>
      </c>
      <c r="E17" s="2" t="b">
        <f t="shared" si="0"/>
        <v>0</v>
      </c>
      <c r="F17" s="2" t="s">
        <v>135</v>
      </c>
    </row>
    <row r="18" spans="1:6" x14ac:dyDescent="0.25">
      <c r="A18" s="2" t="s">
        <v>43</v>
      </c>
      <c r="B18" s="2" t="s">
        <v>128</v>
      </c>
      <c r="C18" s="2" t="s">
        <v>128</v>
      </c>
      <c r="D18" s="2" t="s">
        <v>141</v>
      </c>
      <c r="E18" s="2" t="b">
        <f t="shared" si="0"/>
        <v>1</v>
      </c>
    </row>
    <row r="19" spans="1:6" hidden="1" x14ac:dyDescent="0.25">
      <c r="A19" s="2" t="s">
        <v>44</v>
      </c>
      <c r="B19" s="2" t="s">
        <v>129</v>
      </c>
      <c r="C19" s="2" t="s">
        <v>129</v>
      </c>
      <c r="D19" s="2" t="s">
        <v>140</v>
      </c>
      <c r="E19" s="2" t="b">
        <f t="shared" si="0"/>
        <v>1</v>
      </c>
    </row>
    <row r="20" spans="1:6" x14ac:dyDescent="0.25">
      <c r="A20" s="2" t="s">
        <v>22</v>
      </c>
      <c r="B20" s="2" t="s">
        <v>128</v>
      </c>
      <c r="C20" s="2" t="s">
        <v>128</v>
      </c>
      <c r="D20" s="2" t="s">
        <v>141</v>
      </c>
      <c r="E20" s="2" t="b">
        <f t="shared" si="0"/>
        <v>1</v>
      </c>
    </row>
    <row r="21" spans="1:6" x14ac:dyDescent="0.25">
      <c r="A21" s="2" t="s">
        <v>45</v>
      </c>
      <c r="B21" s="2" t="s">
        <v>128</v>
      </c>
      <c r="C21" s="2" t="s">
        <v>128</v>
      </c>
      <c r="D21" s="2" t="s">
        <v>141</v>
      </c>
      <c r="E21" s="2" t="b">
        <f t="shared" si="0"/>
        <v>1</v>
      </c>
    </row>
    <row r="22" spans="1:6" x14ac:dyDescent="0.25">
      <c r="A22" s="2" t="s">
        <v>59</v>
      </c>
      <c r="B22" s="2" t="s">
        <v>128</v>
      </c>
      <c r="C22" s="2" t="s">
        <v>128</v>
      </c>
      <c r="D22" s="2" t="s">
        <v>141</v>
      </c>
      <c r="E22" s="2" t="b">
        <f t="shared" si="0"/>
        <v>1</v>
      </c>
    </row>
    <row r="23" spans="1:6" x14ac:dyDescent="0.25">
      <c r="A23" s="2" t="s">
        <v>52</v>
      </c>
      <c r="B23" s="2" t="s">
        <v>128</v>
      </c>
      <c r="C23" s="2" t="s">
        <v>128</v>
      </c>
      <c r="D23" s="2" t="s">
        <v>141</v>
      </c>
      <c r="E23" s="2" t="b">
        <f t="shared" si="0"/>
        <v>1</v>
      </c>
    </row>
    <row r="24" spans="1:6" x14ac:dyDescent="0.25">
      <c r="A24" s="2" t="s">
        <v>60</v>
      </c>
      <c r="B24" s="2" t="s">
        <v>128</v>
      </c>
      <c r="C24" s="2" t="s">
        <v>128</v>
      </c>
      <c r="D24" s="2" t="s">
        <v>141</v>
      </c>
      <c r="E24" s="2" t="b">
        <f t="shared" si="0"/>
        <v>1</v>
      </c>
    </row>
    <row r="25" spans="1:6" x14ac:dyDescent="0.25">
      <c r="A25" s="2" t="s">
        <v>55</v>
      </c>
      <c r="B25" s="2" t="s">
        <v>128</v>
      </c>
      <c r="C25" s="2" t="s">
        <v>128</v>
      </c>
      <c r="D25" s="2" t="s">
        <v>141</v>
      </c>
      <c r="E25" s="2" t="b">
        <f t="shared" si="0"/>
        <v>1</v>
      </c>
    </row>
    <row r="26" spans="1:6" x14ac:dyDescent="0.25">
      <c r="A26" s="2" t="s">
        <v>56</v>
      </c>
      <c r="B26" s="2" t="s">
        <v>128</v>
      </c>
      <c r="C26" s="2" t="s">
        <v>128</v>
      </c>
      <c r="D26" s="2" t="s">
        <v>141</v>
      </c>
      <c r="E26" s="2" t="b">
        <f t="shared" si="0"/>
        <v>1</v>
      </c>
    </row>
    <row r="27" spans="1:6" hidden="1" x14ac:dyDescent="0.25">
      <c r="A27" s="2" t="s">
        <v>61</v>
      </c>
      <c r="B27" s="2" t="s">
        <v>129</v>
      </c>
      <c r="C27" s="2" t="s">
        <v>129</v>
      </c>
      <c r="D27" s="2" t="s">
        <v>140</v>
      </c>
      <c r="E27" s="2" t="b">
        <f t="shared" si="0"/>
        <v>1</v>
      </c>
    </row>
    <row r="28" spans="1:6" hidden="1" x14ac:dyDescent="0.25">
      <c r="A28" s="2" t="s">
        <v>53</v>
      </c>
      <c r="B28" s="2" t="s">
        <v>129</v>
      </c>
      <c r="C28" s="2" t="s">
        <v>129</v>
      </c>
      <c r="D28" s="2" t="s">
        <v>140</v>
      </c>
      <c r="E28" s="2" t="b">
        <f t="shared" si="0"/>
        <v>1</v>
      </c>
    </row>
    <row r="29" spans="1:6" hidden="1" x14ac:dyDescent="0.25">
      <c r="A29" s="2" t="s">
        <v>21</v>
      </c>
      <c r="B29" s="2" t="s">
        <v>129</v>
      </c>
      <c r="C29" s="2" t="s">
        <v>129</v>
      </c>
      <c r="D29" s="2" t="s">
        <v>140</v>
      </c>
      <c r="E29" s="2" t="b">
        <f t="shared" si="0"/>
        <v>1</v>
      </c>
    </row>
    <row r="30" spans="1:6" x14ac:dyDescent="0.25">
      <c r="A30" s="2" t="s">
        <v>24</v>
      </c>
      <c r="B30" s="2" t="s">
        <v>128</v>
      </c>
      <c r="C30" s="2" t="s">
        <v>128</v>
      </c>
      <c r="D30" s="2" t="s">
        <v>141</v>
      </c>
      <c r="E30" s="2" t="b">
        <f t="shared" si="0"/>
        <v>1</v>
      </c>
    </row>
    <row r="31" spans="1:6" x14ac:dyDescent="0.25">
      <c r="A31" s="2" t="s">
        <v>20</v>
      </c>
      <c r="B31" s="2" t="s">
        <v>128</v>
      </c>
      <c r="C31" s="2" t="s">
        <v>128</v>
      </c>
      <c r="D31" s="2" t="s">
        <v>141</v>
      </c>
      <c r="E31" s="2" t="b">
        <f t="shared" si="0"/>
        <v>1</v>
      </c>
    </row>
    <row r="32" spans="1:6" x14ac:dyDescent="0.25">
      <c r="A32" s="2" t="s">
        <v>25</v>
      </c>
      <c r="B32" s="2" t="s">
        <v>128</v>
      </c>
      <c r="C32" s="2" t="s">
        <v>129</v>
      </c>
      <c r="D32" s="2" t="s">
        <v>140</v>
      </c>
      <c r="E32" s="2" t="b">
        <f t="shared" si="0"/>
        <v>0</v>
      </c>
      <c r="F32" s="2" t="s">
        <v>136</v>
      </c>
    </row>
    <row r="33" spans="1:6" hidden="1" x14ac:dyDescent="0.25">
      <c r="A33" s="2" t="s">
        <v>18</v>
      </c>
      <c r="B33" s="2" t="s">
        <v>129</v>
      </c>
      <c r="C33" s="2" t="s">
        <v>129</v>
      </c>
      <c r="D33" s="2" t="s">
        <v>140</v>
      </c>
      <c r="E33" s="2" t="b">
        <f t="shared" si="0"/>
        <v>1</v>
      </c>
    </row>
    <row r="34" spans="1:6" hidden="1" x14ac:dyDescent="0.25">
      <c r="A34" s="2" t="s">
        <v>17</v>
      </c>
      <c r="B34" s="2" t="s">
        <v>129</v>
      </c>
      <c r="C34" s="3" t="s">
        <v>134</v>
      </c>
      <c r="D34" s="3" t="s">
        <v>143</v>
      </c>
      <c r="E34" s="2" t="b">
        <f t="shared" si="0"/>
        <v>0</v>
      </c>
      <c r="F34" s="2" t="s">
        <v>135</v>
      </c>
    </row>
    <row r="35" spans="1:6" hidden="1" x14ac:dyDescent="0.25">
      <c r="A35" s="2" t="s">
        <v>41</v>
      </c>
      <c r="B35" s="2" t="s">
        <v>129</v>
      </c>
      <c r="C35" s="2" t="s">
        <v>129</v>
      </c>
      <c r="D35" s="2" t="s">
        <v>140</v>
      </c>
      <c r="E35" s="2" t="b">
        <f t="shared" si="0"/>
        <v>1</v>
      </c>
    </row>
    <row r="36" spans="1:6" hidden="1" x14ac:dyDescent="0.25">
      <c r="A36" s="2" t="s">
        <v>29</v>
      </c>
      <c r="B36" s="2" t="s">
        <v>129</v>
      </c>
      <c r="C36" s="2" t="s">
        <v>129</v>
      </c>
      <c r="D36" s="2" t="s">
        <v>140</v>
      </c>
      <c r="E36" s="2" t="b">
        <f t="shared" si="0"/>
        <v>1</v>
      </c>
    </row>
    <row r="37" spans="1:6" x14ac:dyDescent="0.25">
      <c r="A37" s="2" t="s">
        <v>67</v>
      </c>
      <c r="B37" s="2" t="s">
        <v>128</v>
      </c>
      <c r="C37" s="2" t="s">
        <v>128</v>
      </c>
      <c r="D37" s="2" t="s">
        <v>141</v>
      </c>
      <c r="E37" s="2" t="b">
        <f t="shared" si="0"/>
        <v>1</v>
      </c>
    </row>
    <row r="38" spans="1:6" x14ac:dyDescent="0.25">
      <c r="A38" s="2" t="s">
        <v>66</v>
      </c>
      <c r="B38" s="2" t="s">
        <v>128</v>
      </c>
      <c r="C38" s="2" t="s">
        <v>129</v>
      </c>
      <c r="D38" s="2" t="s">
        <v>140</v>
      </c>
      <c r="E38" s="2" t="b">
        <f t="shared" si="0"/>
        <v>0</v>
      </c>
      <c r="F38" s="2" t="s">
        <v>131</v>
      </c>
    </row>
    <row r="39" spans="1:6" hidden="1" x14ac:dyDescent="0.25">
      <c r="A39" s="2" t="s">
        <v>6</v>
      </c>
      <c r="B39" s="2" t="s">
        <v>129</v>
      </c>
      <c r="C39" s="2" t="s">
        <v>129</v>
      </c>
      <c r="D39" s="2" t="s">
        <v>140</v>
      </c>
      <c r="E39" s="2" t="b">
        <f t="shared" si="0"/>
        <v>1</v>
      </c>
    </row>
    <row r="40" spans="1:6" x14ac:dyDescent="0.25">
      <c r="A40" s="2" t="s">
        <v>65</v>
      </c>
      <c r="B40" s="2" t="s">
        <v>128</v>
      </c>
      <c r="C40" s="2" t="s">
        <v>129</v>
      </c>
      <c r="D40" s="2" t="s">
        <v>140</v>
      </c>
      <c r="E40" s="2" t="b">
        <f t="shared" si="0"/>
        <v>0</v>
      </c>
      <c r="F40" s="2" t="s">
        <v>131</v>
      </c>
    </row>
    <row r="41" spans="1:6" hidden="1" x14ac:dyDescent="0.25">
      <c r="A41" s="2" t="s">
        <v>40</v>
      </c>
      <c r="B41" s="2" t="s">
        <v>129</v>
      </c>
      <c r="C41" s="2" t="s">
        <v>129</v>
      </c>
      <c r="D41" s="2" t="s">
        <v>140</v>
      </c>
      <c r="E41" s="2" t="b">
        <f t="shared" si="0"/>
        <v>1</v>
      </c>
    </row>
    <row r="42" spans="1:6" hidden="1" x14ac:dyDescent="0.25">
      <c r="A42" s="2" t="s">
        <v>8</v>
      </c>
      <c r="B42" s="2" t="s">
        <v>129</v>
      </c>
      <c r="C42" s="2" t="s">
        <v>129</v>
      </c>
      <c r="D42" s="2" t="s">
        <v>140</v>
      </c>
      <c r="E42" s="2" t="b">
        <f t="shared" si="0"/>
        <v>1</v>
      </c>
    </row>
    <row r="43" spans="1:6" x14ac:dyDescent="0.25">
      <c r="A43" s="2" t="s">
        <v>64</v>
      </c>
      <c r="B43" s="2" t="s">
        <v>128</v>
      </c>
      <c r="C43" s="2" t="s">
        <v>128</v>
      </c>
      <c r="D43" s="2" t="s">
        <v>141</v>
      </c>
      <c r="E43" s="2" t="b">
        <f t="shared" si="0"/>
        <v>1</v>
      </c>
    </row>
    <row r="44" spans="1:6" x14ac:dyDescent="0.25">
      <c r="A44" s="2" t="s">
        <v>54</v>
      </c>
      <c r="B44" s="2" t="s">
        <v>128</v>
      </c>
      <c r="C44" s="2" t="s">
        <v>129</v>
      </c>
      <c r="D44" s="2" t="s">
        <v>140</v>
      </c>
      <c r="E44" s="2" t="b">
        <f t="shared" si="0"/>
        <v>0</v>
      </c>
      <c r="F44" s="2" t="s">
        <v>131</v>
      </c>
    </row>
    <row r="45" spans="1:6" x14ac:dyDescent="0.25">
      <c r="A45" s="2" t="s">
        <v>62</v>
      </c>
      <c r="B45" s="2" t="s">
        <v>128</v>
      </c>
      <c r="C45" s="2" t="s">
        <v>129</v>
      </c>
      <c r="D45" s="2" t="s">
        <v>140</v>
      </c>
      <c r="E45" s="2" t="b">
        <f t="shared" si="0"/>
        <v>0</v>
      </c>
      <c r="F45" s="2" t="s">
        <v>131</v>
      </c>
    </row>
    <row r="46" spans="1:6" hidden="1" x14ac:dyDescent="0.25">
      <c r="A46" s="2" t="s">
        <v>47</v>
      </c>
      <c r="B46" s="2" t="s">
        <v>129</v>
      </c>
      <c r="C46" s="3" t="s">
        <v>134</v>
      </c>
      <c r="D46" s="3" t="s">
        <v>143</v>
      </c>
      <c r="E46" s="2" t="b">
        <f t="shared" si="0"/>
        <v>0</v>
      </c>
      <c r="F46" s="2" t="s">
        <v>135</v>
      </c>
    </row>
    <row r="47" spans="1:6" hidden="1" x14ac:dyDescent="0.25">
      <c r="A47" s="2" t="s">
        <v>16</v>
      </c>
      <c r="B47" s="2" t="s">
        <v>129</v>
      </c>
      <c r="C47" s="3" t="s">
        <v>134</v>
      </c>
      <c r="D47" s="3" t="s">
        <v>143</v>
      </c>
      <c r="E47" s="2" t="b">
        <f t="shared" si="0"/>
        <v>0</v>
      </c>
      <c r="F47" s="2" t="s">
        <v>135</v>
      </c>
    </row>
    <row r="48" spans="1:6" x14ac:dyDescent="0.25">
      <c r="A48" s="2" t="s">
        <v>35</v>
      </c>
      <c r="B48" s="2" t="s">
        <v>128</v>
      </c>
      <c r="C48" s="2" t="s">
        <v>128</v>
      </c>
      <c r="D48" s="2" t="s">
        <v>141</v>
      </c>
      <c r="E48" s="2" t="b">
        <f t="shared" si="0"/>
        <v>1</v>
      </c>
    </row>
    <row r="49" spans="1:6" hidden="1" x14ac:dyDescent="0.25">
      <c r="A49" s="2" t="s">
        <v>36</v>
      </c>
      <c r="B49" s="2" t="s">
        <v>129</v>
      </c>
      <c r="C49" s="2" t="s">
        <v>129</v>
      </c>
      <c r="D49" s="2" t="s">
        <v>140</v>
      </c>
      <c r="E49" s="2" t="b">
        <f t="shared" si="0"/>
        <v>1</v>
      </c>
    </row>
    <row r="50" spans="1:6" x14ac:dyDescent="0.25">
      <c r="A50" s="2" t="s">
        <v>37</v>
      </c>
      <c r="B50" s="2" t="s">
        <v>128</v>
      </c>
      <c r="C50" s="2" t="s">
        <v>128</v>
      </c>
      <c r="D50" s="2" t="s">
        <v>141</v>
      </c>
      <c r="E50" s="2" t="b">
        <f t="shared" si="0"/>
        <v>1</v>
      </c>
    </row>
    <row r="51" spans="1:6" hidden="1" x14ac:dyDescent="0.25">
      <c r="A51" s="2" t="s">
        <v>38</v>
      </c>
      <c r="B51" s="2" t="s">
        <v>129</v>
      </c>
      <c r="C51" s="3" t="s">
        <v>134</v>
      </c>
      <c r="D51" s="3" t="s">
        <v>143</v>
      </c>
      <c r="E51" s="2" t="b">
        <f t="shared" si="0"/>
        <v>0</v>
      </c>
      <c r="F51" s="2" t="s">
        <v>135</v>
      </c>
    </row>
  </sheetData>
  <autoFilter ref="A1:G51" xr:uid="{183314DF-B94F-4F67-857A-E183621DCFBD}">
    <filterColumn colId="1">
      <filters>
        <filter val="M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2025-08-22T07:37:41Z</dcterms:modified>
</cp:coreProperties>
</file>