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MAR LLAMBO\Proyectos\uso_del_tiempo_2025\intermedios\01_insumos_tamanio\"/>
    </mc:Choice>
  </mc:AlternateContent>
  <bookViews>
    <workbookView xWindow="240" yWindow="12" windowWidth="16092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S4" i="1" l="1"/>
  <c r="T4" i="1" s="1"/>
  <c r="U4" i="1" s="1"/>
  <c r="S5" i="1"/>
  <c r="T5" i="1" s="1"/>
  <c r="U5" i="1" s="1"/>
  <c r="S6" i="1"/>
  <c r="T6" i="1" s="1"/>
  <c r="U6" i="1" s="1"/>
  <c r="S7" i="1"/>
  <c r="S8" i="1"/>
  <c r="T8" i="1" s="1"/>
  <c r="U8" i="1" s="1"/>
  <c r="S9" i="1"/>
  <c r="S10" i="1"/>
  <c r="S11" i="1"/>
  <c r="T11" i="1" s="1"/>
  <c r="U11" i="1" s="1"/>
  <c r="S12" i="1"/>
  <c r="T12" i="1" s="1"/>
  <c r="U12" i="1" s="1"/>
  <c r="S13" i="1"/>
  <c r="T13" i="1" s="1"/>
  <c r="U13" i="1" s="1"/>
  <c r="S14" i="1"/>
  <c r="S15" i="1"/>
  <c r="T15" i="1" s="1"/>
  <c r="U15" i="1" s="1"/>
  <c r="S16" i="1"/>
  <c r="T16" i="1" s="1"/>
  <c r="U16" i="1" s="1"/>
  <c r="S17" i="1"/>
  <c r="S18" i="1"/>
  <c r="T18" i="1" s="1"/>
  <c r="U18" i="1" s="1"/>
  <c r="S19" i="1"/>
  <c r="T19" i="1" s="1"/>
  <c r="U19" i="1" s="1"/>
  <c r="S20" i="1"/>
  <c r="T20" i="1" s="1"/>
  <c r="U20" i="1" s="1"/>
  <c r="S21" i="1"/>
  <c r="T21" i="1" s="1"/>
  <c r="U21" i="1" s="1"/>
  <c r="S22" i="1"/>
  <c r="T22" i="1" s="1"/>
  <c r="U22" i="1" s="1"/>
  <c r="S23" i="1"/>
  <c r="S24" i="1"/>
  <c r="S25" i="1"/>
  <c r="S26" i="1"/>
  <c r="S27" i="1"/>
  <c r="T27" i="1" s="1"/>
  <c r="U27" i="1" s="1"/>
  <c r="S28" i="1"/>
  <c r="T28" i="1" s="1"/>
  <c r="U28" i="1" s="1"/>
  <c r="S3" i="1"/>
  <c r="T3" i="1" s="1"/>
  <c r="U3" i="1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3" i="1"/>
  <c r="T7" i="1"/>
  <c r="U7" i="1" s="1"/>
  <c r="T9" i="1"/>
  <c r="U9" i="1" s="1"/>
  <c r="T10" i="1"/>
  <c r="U10" i="1" s="1"/>
  <c r="T14" i="1"/>
  <c r="U14" i="1" s="1"/>
  <c r="T17" i="1"/>
  <c r="U17" i="1" s="1"/>
  <c r="T23" i="1"/>
  <c r="U23" i="1" s="1"/>
  <c r="T24" i="1"/>
  <c r="U24" i="1" s="1"/>
  <c r="T25" i="1"/>
  <c r="U25" i="1" s="1"/>
  <c r="T26" i="1"/>
  <c r="U26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" i="1"/>
</calcChain>
</file>

<file path=xl/sharedStrings.xml><?xml version="1.0" encoding="utf-8"?>
<sst xmlns="http://schemas.openxmlformats.org/spreadsheetml/2006/main" count="74" uniqueCount="73">
  <si>
    <t>dominio</t>
  </si>
  <si>
    <t>estimacion_media_mu</t>
  </si>
  <si>
    <t>error_estandar</t>
  </si>
  <si>
    <t>estimaciion_sd_sigma</t>
  </si>
  <si>
    <t>deff</t>
  </si>
  <si>
    <t>N_pobl</t>
  </si>
  <si>
    <t>upm_pobl_M</t>
  </si>
  <si>
    <t>b</t>
  </si>
  <si>
    <t>mer_delta</t>
  </si>
  <si>
    <t>rho</t>
  </si>
  <si>
    <t>conf</t>
  </si>
  <si>
    <t>tnr</t>
  </si>
  <si>
    <t>Nacional</t>
  </si>
  <si>
    <t>143127</t>
  </si>
  <si>
    <t>Azuay</t>
  </si>
  <si>
    <t>2643</t>
  </si>
  <si>
    <t>Bolivar</t>
  </si>
  <si>
    <t>1279</t>
  </si>
  <si>
    <t>Cañar</t>
  </si>
  <si>
    <t>1596</t>
  </si>
  <si>
    <t>Carchi</t>
  </si>
  <si>
    <t>1288</t>
  </si>
  <si>
    <t>Cotopaxi</t>
  </si>
  <si>
    <t>2807</t>
  </si>
  <si>
    <t>Chimborazo</t>
  </si>
  <si>
    <t>3196</t>
  </si>
  <si>
    <t>El Oro</t>
  </si>
  <si>
    <t>2862</t>
  </si>
  <si>
    <t>Esmeraldas</t>
  </si>
  <si>
    <t>3392</t>
  </si>
  <si>
    <t>Guayas</t>
  </si>
  <si>
    <t>10112</t>
  </si>
  <si>
    <t>Imbabura</t>
  </si>
  <si>
    <t>3076</t>
  </si>
  <si>
    <t>Loja</t>
  </si>
  <si>
    <t>3194</t>
  </si>
  <si>
    <t>Los Rios</t>
  </si>
  <si>
    <t>5459</t>
  </si>
  <si>
    <t>Manabi</t>
  </si>
  <si>
    <t>9198</t>
  </si>
  <si>
    <t>Morona Santiago</t>
  </si>
  <si>
    <t>975</t>
  </si>
  <si>
    <t>Napo</t>
  </si>
  <si>
    <t>701</t>
  </si>
  <si>
    <t>Pastaza</t>
  </si>
  <si>
    <t>617</t>
  </si>
  <si>
    <t>Pichincha</t>
  </si>
  <si>
    <t>7358</t>
  </si>
  <si>
    <t>Tungurahua</t>
  </si>
  <si>
    <t>2525</t>
  </si>
  <si>
    <t>Zamora Chinchipe</t>
  </si>
  <si>
    <t>669</t>
  </si>
  <si>
    <t>Sucumbios</t>
  </si>
  <si>
    <t>1250</t>
  </si>
  <si>
    <t>Orellana</t>
  </si>
  <si>
    <t>982</t>
  </si>
  <si>
    <t>Santo Domingo</t>
  </si>
  <si>
    <t>3133</t>
  </si>
  <si>
    <t>Santa Elena</t>
  </si>
  <si>
    <t>2025</t>
  </si>
  <si>
    <t>Quito</t>
  </si>
  <si>
    <t>18760</t>
  </si>
  <si>
    <t>Guayaquil</t>
  </si>
  <si>
    <t>17368</t>
  </si>
  <si>
    <t>Zonas no delimitadas</t>
  </si>
  <si>
    <t>s^2</t>
  </si>
  <si>
    <t>Z</t>
  </si>
  <si>
    <t>n0</t>
  </si>
  <si>
    <t>qnorm(z)</t>
  </si>
  <si>
    <t>n</t>
  </si>
  <si>
    <t>deff_2</t>
  </si>
  <si>
    <t>m</t>
  </si>
  <si>
    <t>delta(mer)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</si>
</sst>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topLeftCell="F1" zoomScaleNormal="100" workbookViewId="0">
      <selection activeCell="U15" sqref="U15"/>
    </sheetView>
  </sheetViews>
  <sheetFormatPr baseColWidth="10" defaultColWidth="8.88671875" defaultRowHeight="14.4" x14ac:dyDescent="0.3"/>
  <cols>
    <col min="2" max="2" width="20.21875" bestFit="1" customWidth="1"/>
    <col min="3" max="3" width="13.44140625" bestFit="1" customWidth="1"/>
    <col min="4" max="4" width="19.44140625" bestFit="1" customWidth="1"/>
    <col min="5" max="5" width="12" bestFit="1" customWidth="1"/>
    <col min="6" max="6" width="8" bestFit="1" customWidth="1"/>
    <col min="7" max="7" width="12.44140625" bestFit="1" customWidth="1"/>
    <col min="8" max="10" width="12" bestFit="1" customWidth="1"/>
    <col min="11" max="11" width="5" bestFit="1" customWidth="1"/>
    <col min="12" max="12" width="4" bestFit="1" customWidth="1"/>
    <col min="13" max="13" width="9.88671875" bestFit="1" customWidth="1"/>
    <col min="14" max="14" width="4" customWidth="1"/>
    <col min="15" max="15" width="6.44140625" bestFit="1" customWidth="1"/>
  </cols>
  <sheetData>
    <row r="1" spans="1:21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72</v>
      </c>
      <c r="N1" s="1" t="s">
        <v>71</v>
      </c>
      <c r="O1" s="1" t="s">
        <v>70</v>
      </c>
      <c r="P1" s="1" t="s">
        <v>65</v>
      </c>
      <c r="Q1" s="1" t="s">
        <v>66</v>
      </c>
      <c r="R1" s="1" t="s">
        <v>68</v>
      </c>
      <c r="S1" s="1" t="s">
        <v>67</v>
      </c>
      <c r="T1" s="1" t="s">
        <v>69</v>
      </c>
      <c r="U1" s="1" t="s">
        <v>69</v>
      </c>
    </row>
    <row r="2" spans="1:21" hidden="1" x14ac:dyDescent="0.3">
      <c r="A2" t="s">
        <v>12</v>
      </c>
      <c r="B2">
        <v>17.89368705503712</v>
      </c>
      <c r="C2">
        <v>0.23848437240592071</v>
      </c>
      <c r="D2">
        <v>19.18652096952696</v>
      </c>
      <c r="E2">
        <v>4.7756432183639657</v>
      </c>
      <c r="G2" t="s">
        <v>13</v>
      </c>
      <c r="I2">
        <v>2.6122585494978909E-2</v>
      </c>
      <c r="K2">
        <v>0.95</v>
      </c>
      <c r="L2">
        <v>0.2</v>
      </c>
      <c r="P2">
        <f>D2^2 * E2</f>
        <v>1758.0221357229104</v>
      </c>
    </row>
    <row r="3" spans="1:21" x14ac:dyDescent="0.3">
      <c r="A3" t="s">
        <v>14</v>
      </c>
      <c r="B3">
        <v>22.93438091051458</v>
      </c>
      <c r="C3">
        <v>0.93409403204278063</v>
      </c>
      <c r="D3">
        <v>24.466802692961121</v>
      </c>
      <c r="E3">
        <v>2.5586103198440862</v>
      </c>
      <c r="F3">
        <v>650535</v>
      </c>
      <c r="G3" t="s">
        <v>15</v>
      </c>
      <c r="H3">
        <v>2.8092592592592589</v>
      </c>
      <c r="I3">
        <v>7.9828808545012162E-2</v>
      </c>
      <c r="J3">
        <v>4.7647733962624922E-2</v>
      </c>
      <c r="K3">
        <v>0.95</v>
      </c>
      <c r="L3">
        <v>0.2</v>
      </c>
      <c r="M3">
        <v>0.05</v>
      </c>
      <c r="N3">
        <v>12</v>
      </c>
      <c r="O3">
        <f>1+(N3*H3-1)*J3</f>
        <v>2.5586103198440862</v>
      </c>
      <c r="P3">
        <f t="shared" ref="P3:P28" si="0">D3^2 * E3</f>
        <v>1531.6466545849037</v>
      </c>
      <c r="Q3">
        <v>0.97499999999999998</v>
      </c>
      <c r="R3" s="2">
        <v>1.959964</v>
      </c>
      <c r="S3">
        <f>((R3^2)/(M3*B3)^2)*P3</f>
        <v>4474.4609712754136</v>
      </c>
      <c r="T3">
        <f>S3/(1+(S3/F3))</f>
        <v>4443.8953044012596</v>
      </c>
      <c r="U3">
        <f>ROUNDUP(T3,0)</f>
        <v>4444</v>
      </c>
    </row>
    <row r="4" spans="1:21" x14ac:dyDescent="0.3">
      <c r="A4" t="s">
        <v>16</v>
      </c>
      <c r="B4">
        <v>20.299919607558149</v>
      </c>
      <c r="C4">
        <v>0.95301076175861399</v>
      </c>
      <c r="D4">
        <v>20.689075726575169</v>
      </c>
      <c r="E4">
        <v>2.0397494890933521</v>
      </c>
      <c r="F4">
        <v>160344</v>
      </c>
      <c r="G4" t="s">
        <v>17</v>
      </c>
      <c r="H4">
        <v>2.747008547008547</v>
      </c>
      <c r="I4">
        <v>9.2015196570109509E-2</v>
      </c>
      <c r="J4">
        <v>3.2528662020408099E-2</v>
      </c>
      <c r="K4">
        <v>0.95</v>
      </c>
      <c r="L4">
        <v>0.2</v>
      </c>
      <c r="M4">
        <v>0.05</v>
      </c>
      <c r="N4">
        <v>12</v>
      </c>
      <c r="O4">
        <f t="shared" ref="O4:O28" si="1">1+(N4*H4-1)*J4</f>
        <v>2.0397494890933521</v>
      </c>
      <c r="P4">
        <f t="shared" si="0"/>
        <v>873.0899948657318</v>
      </c>
      <c r="Q4">
        <v>0.97499999999999998</v>
      </c>
      <c r="R4" s="2">
        <v>1.959964</v>
      </c>
      <c r="S4">
        <f t="shared" ref="S4:S28" si="2">((R4^2)/(M4*B4)^2)*P4</f>
        <v>3255.5663857628929</v>
      </c>
      <c r="T4">
        <f t="shared" ref="T4:T28" si="3">S4/(1+(S4/F4))</f>
        <v>3190.7819078681418</v>
      </c>
      <c r="U4">
        <f t="shared" ref="U4:U28" si="4">ROUNDUP(T4,0)</f>
        <v>3191</v>
      </c>
    </row>
    <row r="5" spans="1:21" x14ac:dyDescent="0.3">
      <c r="A5" t="s">
        <v>18</v>
      </c>
      <c r="B5">
        <v>20.4174310813891</v>
      </c>
      <c r="C5">
        <v>1.1305796887662609</v>
      </c>
      <c r="D5">
        <v>21.327062837281989</v>
      </c>
      <c r="E5">
        <v>3.1570907575641471</v>
      </c>
      <c r="F5">
        <v>179897</v>
      </c>
      <c r="G5" t="s">
        <v>19</v>
      </c>
      <c r="H5">
        <v>2.7519788918205799</v>
      </c>
      <c r="I5">
        <v>0.10853158662069599</v>
      </c>
      <c r="J5">
        <v>6.7359100034342256E-2</v>
      </c>
      <c r="K5">
        <v>0.95</v>
      </c>
      <c r="L5">
        <v>0.2</v>
      </c>
      <c r="M5">
        <v>0.05</v>
      </c>
      <c r="N5">
        <v>12</v>
      </c>
      <c r="O5">
        <f t="shared" si="1"/>
        <v>3.1570907575641471</v>
      </c>
      <c r="P5">
        <f t="shared" si="0"/>
        <v>1435.9825549488321</v>
      </c>
      <c r="Q5">
        <v>0.97499999999999998</v>
      </c>
      <c r="R5" s="2">
        <v>1.959964</v>
      </c>
      <c r="S5">
        <f t="shared" si="2"/>
        <v>5293.0152773126483</v>
      </c>
      <c r="T5">
        <f t="shared" si="3"/>
        <v>5141.7327652187187</v>
      </c>
      <c r="U5">
        <f t="shared" si="4"/>
        <v>5142</v>
      </c>
    </row>
    <row r="6" spans="1:21" x14ac:dyDescent="0.3">
      <c r="A6" t="s">
        <v>20</v>
      </c>
      <c r="B6">
        <v>16.101410738114112</v>
      </c>
      <c r="C6">
        <v>0.92200384795779733</v>
      </c>
      <c r="D6">
        <v>18.216932022184849</v>
      </c>
      <c r="E6">
        <v>2.030442187260793</v>
      </c>
      <c r="F6">
        <v>141185</v>
      </c>
      <c r="G6" t="s">
        <v>21</v>
      </c>
      <c r="H6">
        <v>2.5425709515859771</v>
      </c>
      <c r="I6">
        <v>0.1122341123638054</v>
      </c>
      <c r="J6">
        <v>3.4917399455179902E-2</v>
      </c>
      <c r="K6">
        <v>0.95</v>
      </c>
      <c r="L6">
        <v>0.2</v>
      </c>
      <c r="M6">
        <v>0.05</v>
      </c>
      <c r="N6">
        <v>12</v>
      </c>
      <c r="O6">
        <f t="shared" si="1"/>
        <v>2.0304421872607934</v>
      </c>
      <c r="P6">
        <f t="shared" si="0"/>
        <v>673.81566573720409</v>
      </c>
      <c r="Q6">
        <v>0.97499999999999998</v>
      </c>
      <c r="R6" s="2">
        <v>1.959964</v>
      </c>
      <c r="S6">
        <f t="shared" si="2"/>
        <v>3993.6447169378325</v>
      </c>
      <c r="T6">
        <f t="shared" si="3"/>
        <v>3883.7855971187819</v>
      </c>
      <c r="U6">
        <f t="shared" si="4"/>
        <v>3884</v>
      </c>
    </row>
    <row r="7" spans="1:21" x14ac:dyDescent="0.3">
      <c r="A7" t="s">
        <v>22</v>
      </c>
      <c r="B7">
        <v>23.1880229444875</v>
      </c>
      <c r="C7">
        <v>0.62467804819723549</v>
      </c>
      <c r="D7">
        <v>22.27523192858024</v>
      </c>
      <c r="E7">
        <v>1.414686690405903</v>
      </c>
      <c r="F7">
        <v>372007</v>
      </c>
      <c r="G7" t="s">
        <v>23</v>
      </c>
      <c r="H7">
        <v>2.6560846560846558</v>
      </c>
      <c r="I7">
        <v>5.2801783808724898E-2</v>
      </c>
      <c r="J7">
        <v>1.3432011051707909E-2</v>
      </c>
      <c r="K7">
        <v>0.95</v>
      </c>
      <c r="L7">
        <v>0.2</v>
      </c>
      <c r="M7">
        <v>0.05</v>
      </c>
      <c r="N7">
        <v>12</v>
      </c>
      <c r="O7">
        <f t="shared" si="1"/>
        <v>1.4146866904059028</v>
      </c>
      <c r="P7">
        <f t="shared" si="0"/>
        <v>701.94767000200522</v>
      </c>
      <c r="Q7">
        <v>0.97499999999999998</v>
      </c>
      <c r="R7" s="2">
        <v>1.959964</v>
      </c>
      <c r="S7">
        <f t="shared" si="2"/>
        <v>2006.0117575607508</v>
      </c>
      <c r="T7">
        <f t="shared" si="3"/>
        <v>1995.252551209715</v>
      </c>
      <c r="U7">
        <f t="shared" si="4"/>
        <v>1996</v>
      </c>
    </row>
    <row r="8" spans="1:21" x14ac:dyDescent="0.3">
      <c r="A8" t="s">
        <v>24</v>
      </c>
      <c r="B8">
        <v>24.0866479308965</v>
      </c>
      <c r="C8">
        <v>0.69419599801600551</v>
      </c>
      <c r="D8">
        <v>22.52335420400205</v>
      </c>
      <c r="E8">
        <v>1.64630418985045</v>
      </c>
      <c r="F8">
        <v>383538</v>
      </c>
      <c r="G8" t="s">
        <v>25</v>
      </c>
      <c r="H8">
        <v>2.7301886792452832</v>
      </c>
      <c r="I8">
        <v>5.6488730188398971E-2</v>
      </c>
      <c r="J8">
        <v>2.0348177534794971E-2</v>
      </c>
      <c r="K8">
        <v>0.95</v>
      </c>
      <c r="L8">
        <v>0.2</v>
      </c>
      <c r="M8">
        <v>0.05</v>
      </c>
      <c r="N8">
        <v>12</v>
      </c>
      <c r="O8">
        <f t="shared" si="1"/>
        <v>1.64630418985045</v>
      </c>
      <c r="P8">
        <f t="shared" si="0"/>
        <v>835.17255961258331</v>
      </c>
      <c r="Q8">
        <v>0.97499999999999998</v>
      </c>
      <c r="R8" s="2">
        <v>1.959964</v>
      </c>
      <c r="S8">
        <f t="shared" si="2"/>
        <v>2211.9722157562132</v>
      </c>
      <c r="T8">
        <f t="shared" si="3"/>
        <v>2199.2882975820321</v>
      </c>
      <c r="U8">
        <f t="shared" si="4"/>
        <v>2200</v>
      </c>
    </row>
    <row r="9" spans="1:21" x14ac:dyDescent="0.3">
      <c r="A9" t="s">
        <v>26</v>
      </c>
      <c r="B9">
        <v>15.71273958473132</v>
      </c>
      <c r="C9">
        <v>0.53518714909206733</v>
      </c>
      <c r="D9">
        <v>17.107880756287958</v>
      </c>
      <c r="E9">
        <v>1.2824506050574509</v>
      </c>
      <c r="F9">
        <v>571662</v>
      </c>
      <c r="G9" t="s">
        <v>27</v>
      </c>
      <c r="H9">
        <v>2.64639175257732</v>
      </c>
      <c r="I9">
        <v>6.6759001927313405E-2</v>
      </c>
      <c r="J9">
        <v>9.1833842899285163E-3</v>
      </c>
      <c r="K9">
        <v>0.95</v>
      </c>
      <c r="L9">
        <v>0.2</v>
      </c>
      <c r="M9">
        <v>0.05</v>
      </c>
      <c r="N9">
        <v>12</v>
      </c>
      <c r="O9">
        <f t="shared" si="1"/>
        <v>1.2824506050574509</v>
      </c>
      <c r="P9">
        <f t="shared" si="0"/>
        <v>375.34710955204366</v>
      </c>
      <c r="Q9">
        <v>0.97499999999999998</v>
      </c>
      <c r="R9" s="2">
        <v>1.959964</v>
      </c>
      <c r="S9">
        <f t="shared" si="2"/>
        <v>2336.0677315757284</v>
      </c>
      <c r="T9">
        <f t="shared" si="3"/>
        <v>2326.560360813879</v>
      </c>
      <c r="U9">
        <f t="shared" si="4"/>
        <v>2327</v>
      </c>
    </row>
    <row r="10" spans="1:21" x14ac:dyDescent="0.3">
      <c r="A10" t="s">
        <v>28</v>
      </c>
      <c r="B10">
        <v>13.177692539659329</v>
      </c>
      <c r="C10">
        <v>0.56381162197554313</v>
      </c>
      <c r="D10">
        <v>15.37696910759006</v>
      </c>
      <c r="E10">
        <v>1.241593979374721</v>
      </c>
      <c r="F10">
        <v>413507</v>
      </c>
      <c r="G10" t="s">
        <v>29</v>
      </c>
      <c r="H10">
        <v>2.5518672199170118</v>
      </c>
      <c r="I10">
        <v>8.3859201885782719E-2</v>
      </c>
      <c r="J10">
        <v>8.1557849879966074E-3</v>
      </c>
      <c r="K10">
        <v>0.95</v>
      </c>
      <c r="L10">
        <v>0.2</v>
      </c>
      <c r="M10">
        <v>0.05</v>
      </c>
      <c r="N10">
        <v>12</v>
      </c>
      <c r="O10">
        <f t="shared" si="1"/>
        <v>1.241593979374721</v>
      </c>
      <c r="P10">
        <f t="shared" si="0"/>
        <v>293.57636018271813</v>
      </c>
      <c r="Q10">
        <v>0.97499999999999998</v>
      </c>
      <c r="R10" s="2">
        <v>1.959964</v>
      </c>
      <c r="S10">
        <f t="shared" si="2"/>
        <v>2597.7569839849575</v>
      </c>
      <c r="T10">
        <f t="shared" si="3"/>
        <v>2581.5390935749656</v>
      </c>
      <c r="U10">
        <f t="shared" si="4"/>
        <v>2582</v>
      </c>
    </row>
    <row r="11" spans="1:21" x14ac:dyDescent="0.3">
      <c r="A11" t="s">
        <v>30</v>
      </c>
      <c r="B11">
        <v>16.214308944433679</v>
      </c>
      <c r="C11">
        <v>0.64285922670861184</v>
      </c>
      <c r="D11">
        <v>18.323434772080471</v>
      </c>
      <c r="E11">
        <v>2.255666921217923</v>
      </c>
      <c r="F11">
        <v>3499795</v>
      </c>
      <c r="G11" t="s">
        <v>31</v>
      </c>
      <c r="H11">
        <v>2.6639654240950841</v>
      </c>
      <c r="I11">
        <v>7.7709391665528524E-2</v>
      </c>
      <c r="J11">
        <v>4.0547783031949468E-2</v>
      </c>
      <c r="K11">
        <v>0.95</v>
      </c>
      <c r="L11">
        <v>0.2</v>
      </c>
      <c r="M11">
        <v>0.05</v>
      </c>
      <c r="N11">
        <v>12</v>
      </c>
      <c r="O11">
        <f t="shared" si="1"/>
        <v>2.255666921217923</v>
      </c>
      <c r="P11">
        <f t="shared" si="0"/>
        <v>757.33624810398715</v>
      </c>
      <c r="Q11">
        <v>0.97499999999999998</v>
      </c>
      <c r="R11" s="2">
        <v>1.959964</v>
      </c>
      <c r="S11">
        <f t="shared" si="2"/>
        <v>4426.3732900725754</v>
      </c>
      <c r="T11">
        <f t="shared" si="3"/>
        <v>4420.7820963619242</v>
      </c>
      <c r="U11">
        <f t="shared" si="4"/>
        <v>4421</v>
      </c>
    </row>
    <row r="12" spans="1:21" x14ac:dyDescent="0.3">
      <c r="A12" t="s">
        <v>32</v>
      </c>
      <c r="B12">
        <v>16.341293736602651</v>
      </c>
      <c r="C12">
        <v>0.76203435663862806</v>
      </c>
      <c r="D12">
        <v>16.4699204823267</v>
      </c>
      <c r="E12">
        <v>1.848508007727842</v>
      </c>
      <c r="F12">
        <v>383971</v>
      </c>
      <c r="G12" t="s">
        <v>33</v>
      </c>
      <c r="H12">
        <v>2.8306878306878311</v>
      </c>
      <c r="I12">
        <v>9.1399577235812365E-2</v>
      </c>
      <c r="J12">
        <v>2.5737123007633141E-2</v>
      </c>
      <c r="K12">
        <v>0.95</v>
      </c>
      <c r="L12">
        <v>0.2</v>
      </c>
      <c r="M12">
        <v>0.05</v>
      </c>
      <c r="N12">
        <v>12</v>
      </c>
      <c r="O12">
        <f t="shared" si="1"/>
        <v>1.848508007727842</v>
      </c>
      <c r="P12">
        <f t="shared" si="0"/>
        <v>501.42310402564988</v>
      </c>
      <c r="Q12">
        <v>0.97499999999999998</v>
      </c>
      <c r="R12" s="2">
        <v>1.959964</v>
      </c>
      <c r="S12">
        <f t="shared" si="2"/>
        <v>2885.2778926115543</v>
      </c>
      <c r="T12">
        <f t="shared" si="3"/>
        <v>2863.758716128385</v>
      </c>
      <c r="U12">
        <f t="shared" si="4"/>
        <v>2864</v>
      </c>
    </row>
    <row r="13" spans="1:21" x14ac:dyDescent="0.3">
      <c r="A13" t="s">
        <v>34</v>
      </c>
      <c r="B13">
        <v>18.332295134660381</v>
      </c>
      <c r="C13">
        <v>0.77269337391989601</v>
      </c>
      <c r="D13">
        <v>20.337123193828539</v>
      </c>
      <c r="E13">
        <v>2.3086021949057631</v>
      </c>
      <c r="F13">
        <v>393264</v>
      </c>
      <c r="G13" t="s">
        <v>35</v>
      </c>
      <c r="H13">
        <v>2.7553380782918149</v>
      </c>
      <c r="I13">
        <v>8.2612624429093506E-2</v>
      </c>
      <c r="J13">
        <v>4.0812121727915582E-2</v>
      </c>
      <c r="K13">
        <v>0.95</v>
      </c>
      <c r="L13">
        <v>0.2</v>
      </c>
      <c r="M13">
        <v>0.05</v>
      </c>
      <c r="N13">
        <v>12</v>
      </c>
      <c r="O13">
        <f t="shared" si="1"/>
        <v>2.3086021949057631</v>
      </c>
      <c r="P13">
        <f t="shared" si="0"/>
        <v>954.83458913839968</v>
      </c>
      <c r="Q13">
        <v>0.97499999999999998</v>
      </c>
      <c r="R13" s="2">
        <v>1.959964</v>
      </c>
      <c r="S13">
        <f t="shared" si="2"/>
        <v>4365.6673669367183</v>
      </c>
      <c r="T13">
        <f t="shared" si="3"/>
        <v>4317.7357030723406</v>
      </c>
      <c r="U13">
        <f t="shared" si="4"/>
        <v>4318</v>
      </c>
    </row>
    <row r="14" spans="1:21" x14ac:dyDescent="0.3">
      <c r="A14" t="s">
        <v>36</v>
      </c>
      <c r="B14">
        <v>17.377551635250089</v>
      </c>
      <c r="C14">
        <v>0.69097549982537376</v>
      </c>
      <c r="D14">
        <v>19.807407359231171</v>
      </c>
      <c r="E14">
        <v>1.8327907788506841</v>
      </c>
      <c r="F14">
        <v>700733</v>
      </c>
      <c r="G14" t="s">
        <v>37</v>
      </c>
      <c r="H14">
        <v>2.6929274843330351</v>
      </c>
      <c r="I14">
        <v>7.7934568003845378E-2</v>
      </c>
      <c r="J14">
        <v>2.6593879183973639E-2</v>
      </c>
      <c r="K14">
        <v>0.95</v>
      </c>
      <c r="L14">
        <v>0.2</v>
      </c>
      <c r="M14">
        <v>0.05</v>
      </c>
      <c r="N14">
        <v>12</v>
      </c>
      <c r="O14">
        <f t="shared" si="1"/>
        <v>1.8327907788506841</v>
      </c>
      <c r="P14">
        <f t="shared" si="0"/>
        <v>719.06501263586904</v>
      </c>
      <c r="Q14">
        <v>0.97499999999999998</v>
      </c>
      <c r="R14" s="2">
        <v>1.959964</v>
      </c>
      <c r="S14">
        <f t="shared" si="2"/>
        <v>3658.8715469891113</v>
      </c>
      <c r="T14">
        <f t="shared" si="3"/>
        <v>3639.8660167748499</v>
      </c>
      <c r="U14">
        <f t="shared" si="4"/>
        <v>3640</v>
      </c>
    </row>
    <row r="15" spans="1:21" x14ac:dyDescent="0.3">
      <c r="A15" t="s">
        <v>38</v>
      </c>
      <c r="B15">
        <v>13.593736834425471</v>
      </c>
      <c r="C15">
        <v>0.53243272473980907</v>
      </c>
      <c r="D15">
        <v>14.49908159613849</v>
      </c>
      <c r="E15">
        <v>1.593597337160555</v>
      </c>
      <c r="F15">
        <v>1269197</v>
      </c>
      <c r="G15" t="s">
        <v>39</v>
      </c>
      <c r="H15">
        <v>2.780092592592593</v>
      </c>
      <c r="I15">
        <v>7.6768305374813536E-2</v>
      </c>
      <c r="J15">
        <v>1.834292200667809E-2</v>
      </c>
      <c r="K15">
        <v>0.95</v>
      </c>
      <c r="L15">
        <v>0.2</v>
      </c>
      <c r="M15">
        <v>0.05</v>
      </c>
      <c r="N15">
        <v>12</v>
      </c>
      <c r="O15">
        <f t="shared" si="1"/>
        <v>1.593597337160555</v>
      </c>
      <c r="P15">
        <f t="shared" si="0"/>
        <v>335.01139806965523</v>
      </c>
      <c r="Q15">
        <v>0.97499999999999998</v>
      </c>
      <c r="R15" s="2">
        <v>1.959964</v>
      </c>
      <c r="S15">
        <f t="shared" si="2"/>
        <v>2785.7237538911445</v>
      </c>
      <c r="T15">
        <f t="shared" si="3"/>
        <v>2779.6228401852636</v>
      </c>
      <c r="U15">
        <f t="shared" si="4"/>
        <v>2780</v>
      </c>
    </row>
    <row r="16" spans="1:21" x14ac:dyDescent="0.3">
      <c r="A16" t="s">
        <v>40</v>
      </c>
      <c r="B16">
        <v>18.09866075811679</v>
      </c>
      <c r="C16">
        <v>0.83848594486795702</v>
      </c>
      <c r="D16">
        <v>19.032053104082792</v>
      </c>
      <c r="E16">
        <v>1.6348941651760101</v>
      </c>
      <c r="F16">
        <v>135131</v>
      </c>
      <c r="G16" t="s">
        <v>41</v>
      </c>
      <c r="H16">
        <v>2.4858569051580699</v>
      </c>
      <c r="I16">
        <v>9.0804091744973892E-2</v>
      </c>
      <c r="J16">
        <v>2.2021780647012289E-2</v>
      </c>
      <c r="K16">
        <v>0.95</v>
      </c>
      <c r="L16">
        <v>0.2</v>
      </c>
      <c r="M16">
        <v>0.05</v>
      </c>
      <c r="N16">
        <v>12</v>
      </c>
      <c r="O16">
        <f t="shared" si="1"/>
        <v>1.6348941651760098</v>
      </c>
      <c r="P16">
        <f t="shared" si="0"/>
        <v>592.18980376917466</v>
      </c>
      <c r="Q16">
        <v>0.97499999999999998</v>
      </c>
      <c r="R16" s="2">
        <v>1.959964</v>
      </c>
      <c r="S16">
        <f t="shared" si="2"/>
        <v>2777.9487315951765</v>
      </c>
      <c r="T16">
        <f t="shared" si="3"/>
        <v>2721.9915277563564</v>
      </c>
      <c r="U16">
        <f t="shared" si="4"/>
        <v>2722</v>
      </c>
    </row>
    <row r="17" spans="1:21" x14ac:dyDescent="0.3">
      <c r="A17" t="s">
        <v>42</v>
      </c>
      <c r="B17">
        <v>15.489525088645239</v>
      </c>
      <c r="C17">
        <v>0.76860021715529248</v>
      </c>
      <c r="D17">
        <v>15.08719532812197</v>
      </c>
      <c r="E17">
        <v>1.2510450345139761</v>
      </c>
      <c r="F17">
        <v>97910</v>
      </c>
      <c r="G17" t="s">
        <v>43</v>
      </c>
      <c r="H17">
        <v>2.7478005865102642</v>
      </c>
      <c r="I17">
        <v>9.7256463126083659E-2</v>
      </c>
      <c r="J17">
        <v>7.8516331990521743E-3</v>
      </c>
      <c r="K17">
        <v>0.95</v>
      </c>
      <c r="L17">
        <v>0.2</v>
      </c>
      <c r="M17">
        <v>0.05</v>
      </c>
      <c r="N17">
        <v>12</v>
      </c>
      <c r="O17">
        <f t="shared" si="1"/>
        <v>1.2510450345139761</v>
      </c>
      <c r="P17">
        <f t="shared" si="0"/>
        <v>284.76720296102047</v>
      </c>
      <c r="Q17">
        <v>0.97499999999999998</v>
      </c>
      <c r="R17" s="2">
        <v>1.959964</v>
      </c>
      <c r="S17">
        <f t="shared" si="2"/>
        <v>1823.7694850781788</v>
      </c>
      <c r="T17">
        <f t="shared" si="3"/>
        <v>1790.4193454827837</v>
      </c>
      <c r="U17">
        <f t="shared" si="4"/>
        <v>1791</v>
      </c>
    </row>
    <row r="18" spans="1:21" x14ac:dyDescent="0.3">
      <c r="A18" t="s">
        <v>44</v>
      </c>
      <c r="B18">
        <v>20.68352471537003</v>
      </c>
      <c r="C18">
        <v>0.76197890844156868</v>
      </c>
      <c r="D18">
        <v>20.623011215898959</v>
      </c>
      <c r="E18">
        <v>1.602999613031785</v>
      </c>
      <c r="F18">
        <v>81925</v>
      </c>
      <c r="G18" t="s">
        <v>45</v>
      </c>
      <c r="H18">
        <v>2.6597796143250689</v>
      </c>
      <c r="I18">
        <v>7.2206197014170567E-2</v>
      </c>
      <c r="J18">
        <v>1.9503596144572571E-2</v>
      </c>
      <c r="K18">
        <v>0.95</v>
      </c>
      <c r="L18">
        <v>0.2</v>
      </c>
      <c r="M18">
        <v>0.05</v>
      </c>
      <c r="N18">
        <v>12</v>
      </c>
      <c r="O18">
        <f t="shared" si="1"/>
        <v>1.602999613031785</v>
      </c>
      <c r="P18">
        <f t="shared" si="0"/>
        <v>681.76950777167758</v>
      </c>
      <c r="Q18">
        <v>0.97499999999999998</v>
      </c>
      <c r="R18" s="2">
        <v>1.959964</v>
      </c>
      <c r="S18">
        <f t="shared" si="2"/>
        <v>2448.7511584586368</v>
      </c>
      <c r="T18">
        <f t="shared" si="3"/>
        <v>2377.6818726473307</v>
      </c>
      <c r="U18">
        <f t="shared" si="4"/>
        <v>2378</v>
      </c>
    </row>
    <row r="19" spans="1:21" x14ac:dyDescent="0.3">
      <c r="A19" t="s">
        <v>46</v>
      </c>
      <c r="B19">
        <v>19.665680500894961</v>
      </c>
      <c r="C19">
        <v>0.54010548466199404</v>
      </c>
      <c r="D19">
        <v>19.735982698536439</v>
      </c>
      <c r="E19">
        <v>1.7963873966203689</v>
      </c>
      <c r="F19">
        <v>2569809</v>
      </c>
      <c r="G19" t="s">
        <v>47</v>
      </c>
      <c r="H19">
        <v>2.6022610483042139</v>
      </c>
      <c r="I19">
        <v>5.3830161122028423E-2</v>
      </c>
      <c r="J19">
        <v>2.6346772871089691E-2</v>
      </c>
      <c r="K19">
        <v>0.95</v>
      </c>
      <c r="L19">
        <v>0.2</v>
      </c>
      <c r="M19">
        <v>0.05</v>
      </c>
      <c r="N19">
        <v>12</v>
      </c>
      <c r="O19">
        <f t="shared" si="1"/>
        <v>1.7963873966203687</v>
      </c>
      <c r="P19">
        <f t="shared" si="0"/>
        <v>699.70908196143489</v>
      </c>
      <c r="Q19">
        <v>0.97499999999999998</v>
      </c>
      <c r="R19" s="2">
        <v>1.959964</v>
      </c>
      <c r="S19">
        <f t="shared" si="2"/>
        <v>2780.0700107941052</v>
      </c>
      <c r="T19">
        <f t="shared" si="3"/>
        <v>2777.0657263730086</v>
      </c>
      <c r="U19">
        <f t="shared" si="4"/>
        <v>2778</v>
      </c>
    </row>
    <row r="20" spans="1:21" x14ac:dyDescent="0.3">
      <c r="A20" t="s">
        <v>48</v>
      </c>
      <c r="B20">
        <v>22.887066350343851</v>
      </c>
      <c r="C20">
        <v>0.70650983600212469</v>
      </c>
      <c r="D20">
        <v>21.52697886906947</v>
      </c>
      <c r="E20">
        <v>2.2761249371738201</v>
      </c>
      <c r="F20">
        <v>460204</v>
      </c>
      <c r="G20" t="s">
        <v>49</v>
      </c>
      <c r="H20">
        <v>2.6680497925311202</v>
      </c>
      <c r="I20">
        <v>6.0504009442143299E-2</v>
      </c>
      <c r="J20">
        <v>4.1143292288814803E-2</v>
      </c>
      <c r="K20">
        <v>0.95</v>
      </c>
      <c r="L20">
        <v>0.2</v>
      </c>
      <c r="M20">
        <v>0.05</v>
      </c>
      <c r="N20">
        <v>12</v>
      </c>
      <c r="O20">
        <f t="shared" si="1"/>
        <v>2.2761249371738201</v>
      </c>
      <c r="P20">
        <f t="shared" si="0"/>
        <v>1054.7809218041034</v>
      </c>
      <c r="Q20">
        <v>0.97499999999999998</v>
      </c>
      <c r="R20" s="2">
        <v>1.959964</v>
      </c>
      <c r="S20">
        <f t="shared" si="2"/>
        <v>3094.1273797925969</v>
      </c>
      <c r="T20">
        <f t="shared" si="3"/>
        <v>3073.4633112876659</v>
      </c>
      <c r="U20">
        <f t="shared" si="4"/>
        <v>3074</v>
      </c>
    </row>
    <row r="21" spans="1:21" x14ac:dyDescent="0.3">
      <c r="A21" t="s">
        <v>50</v>
      </c>
      <c r="B21">
        <v>16.31674719142536</v>
      </c>
      <c r="C21">
        <v>0.60236472094348936</v>
      </c>
      <c r="D21">
        <v>18.14915760766111</v>
      </c>
      <c r="E21">
        <v>1.621949321511768</v>
      </c>
      <c r="F21">
        <v>84633</v>
      </c>
      <c r="G21" t="s">
        <v>51</v>
      </c>
      <c r="H21">
        <v>2.8129649309245481</v>
      </c>
      <c r="I21">
        <v>7.2357243707843716E-2</v>
      </c>
      <c r="J21">
        <v>1.8987584321531761E-2</v>
      </c>
      <c r="K21">
        <v>0.95</v>
      </c>
      <c r="L21">
        <v>0.2</v>
      </c>
      <c r="M21">
        <v>0.05</v>
      </c>
      <c r="N21">
        <v>12</v>
      </c>
      <c r="O21">
        <f t="shared" si="1"/>
        <v>1.6219493215117677</v>
      </c>
      <c r="P21">
        <f t="shared" si="0"/>
        <v>534.25700418481074</v>
      </c>
      <c r="Q21">
        <v>0.97499999999999998</v>
      </c>
      <c r="R21" s="2">
        <v>1.959964</v>
      </c>
      <c r="S21">
        <f t="shared" si="2"/>
        <v>3083.4665063349125</v>
      </c>
      <c r="T21">
        <f t="shared" si="3"/>
        <v>2975.0744783112737</v>
      </c>
      <c r="U21">
        <f t="shared" si="4"/>
        <v>2976</v>
      </c>
    </row>
    <row r="22" spans="1:21" x14ac:dyDescent="0.3">
      <c r="A22" t="s">
        <v>52</v>
      </c>
      <c r="B22">
        <v>14.72700403034578</v>
      </c>
      <c r="C22">
        <v>0.76982589868962648</v>
      </c>
      <c r="D22">
        <v>17.24371918372043</v>
      </c>
      <c r="E22">
        <v>2.1374609382730378</v>
      </c>
      <c r="F22">
        <v>151407</v>
      </c>
      <c r="G22" t="s">
        <v>53</v>
      </c>
      <c r="H22">
        <v>2.57037037037037</v>
      </c>
      <c r="I22">
        <v>0.10245524197064</v>
      </c>
      <c r="J22">
        <v>3.8112987507287192E-2</v>
      </c>
      <c r="K22">
        <v>0.95</v>
      </c>
      <c r="L22">
        <v>0.2</v>
      </c>
      <c r="M22">
        <v>0.05</v>
      </c>
      <c r="N22">
        <v>12</v>
      </c>
      <c r="O22">
        <f t="shared" si="1"/>
        <v>2.1374609382730378</v>
      </c>
      <c r="P22">
        <f t="shared" si="0"/>
        <v>635.56514228352319</v>
      </c>
      <c r="Q22">
        <v>0.97499999999999998</v>
      </c>
      <c r="R22" s="2">
        <v>1.959964</v>
      </c>
      <c r="S22">
        <f t="shared" si="2"/>
        <v>4502.8495769489018</v>
      </c>
      <c r="T22">
        <f t="shared" si="3"/>
        <v>4372.8022812350928</v>
      </c>
      <c r="U22">
        <f t="shared" si="4"/>
        <v>4373</v>
      </c>
    </row>
    <row r="23" spans="1:21" x14ac:dyDescent="0.3">
      <c r="A23" t="s">
        <v>54</v>
      </c>
      <c r="B23">
        <v>14.148591578061909</v>
      </c>
      <c r="C23">
        <v>0.85052124203085666</v>
      </c>
      <c r="D23">
        <v>16.560277342086529</v>
      </c>
      <c r="E23">
        <v>1.243863133295704</v>
      </c>
      <c r="F23">
        <v>133421</v>
      </c>
      <c r="G23" t="s">
        <v>55</v>
      </c>
      <c r="H23">
        <v>2.819935691318328</v>
      </c>
      <c r="I23">
        <v>0.1178224436816226</v>
      </c>
      <c r="J23">
        <v>7.4259702785630013E-3</v>
      </c>
      <c r="K23">
        <v>0.95</v>
      </c>
      <c r="L23">
        <v>0.2</v>
      </c>
      <c r="M23">
        <v>0.05</v>
      </c>
      <c r="N23">
        <v>12</v>
      </c>
      <c r="O23">
        <f t="shared" si="1"/>
        <v>1.243863133295704</v>
      </c>
      <c r="P23">
        <f t="shared" si="0"/>
        <v>341.12049063840118</v>
      </c>
      <c r="Q23">
        <v>0.97499999999999998</v>
      </c>
      <c r="R23" s="2">
        <v>1.959964</v>
      </c>
      <c r="S23">
        <f t="shared" si="2"/>
        <v>2618.409497465017</v>
      </c>
      <c r="T23">
        <f t="shared" si="3"/>
        <v>2568.0118345984874</v>
      </c>
      <c r="U23">
        <f t="shared" si="4"/>
        <v>2569</v>
      </c>
    </row>
    <row r="24" spans="1:21" x14ac:dyDescent="0.3">
      <c r="A24" t="s">
        <v>56</v>
      </c>
      <c r="B24">
        <v>13.67807759859388</v>
      </c>
      <c r="C24">
        <v>0.38588078075777948</v>
      </c>
      <c r="D24">
        <v>14.826141703650929</v>
      </c>
      <c r="E24">
        <v>1.026710846168881</v>
      </c>
      <c r="F24">
        <v>386283</v>
      </c>
      <c r="G24" t="s">
        <v>57</v>
      </c>
      <c r="H24">
        <v>2.56830122591944</v>
      </c>
      <c r="I24">
        <v>5.5294782825548443E-2</v>
      </c>
      <c r="J24">
        <v>8.957475281864707E-4</v>
      </c>
      <c r="K24">
        <v>0.95</v>
      </c>
      <c r="L24">
        <v>0.2</v>
      </c>
      <c r="M24">
        <v>0.05</v>
      </c>
      <c r="N24">
        <v>12</v>
      </c>
      <c r="O24">
        <f t="shared" si="1"/>
        <v>1.026710846168881</v>
      </c>
      <c r="P24">
        <f t="shared" si="0"/>
        <v>225.68590851939305</v>
      </c>
      <c r="Q24">
        <v>0.97499999999999998</v>
      </c>
      <c r="R24" s="2">
        <v>1.959964</v>
      </c>
      <c r="S24">
        <f t="shared" si="2"/>
        <v>1853.5764241259453</v>
      </c>
      <c r="T24">
        <f t="shared" si="3"/>
        <v>1844.7245256737851</v>
      </c>
      <c r="U24">
        <f t="shared" si="4"/>
        <v>1845</v>
      </c>
    </row>
    <row r="25" spans="1:21" x14ac:dyDescent="0.3">
      <c r="A25" t="s">
        <v>58</v>
      </c>
      <c r="B25">
        <v>14.449233905019449</v>
      </c>
      <c r="C25">
        <v>0.68014608948127353</v>
      </c>
      <c r="D25">
        <v>16.74336450663483</v>
      </c>
      <c r="E25">
        <v>1.303475419877751</v>
      </c>
      <c r="F25">
        <v>298639</v>
      </c>
      <c r="G25" t="s">
        <v>59</v>
      </c>
      <c r="H25">
        <v>2.8164665523156089</v>
      </c>
      <c r="I25">
        <v>9.2260001059308872E-2</v>
      </c>
      <c r="J25">
        <v>9.2529768207064902E-3</v>
      </c>
      <c r="K25">
        <v>0.95</v>
      </c>
      <c r="L25">
        <v>0.2</v>
      </c>
      <c r="M25">
        <v>0.05</v>
      </c>
      <c r="N25">
        <v>12</v>
      </c>
      <c r="O25">
        <f t="shared" si="1"/>
        <v>1.303475419877751</v>
      </c>
      <c r="P25">
        <f t="shared" si="0"/>
        <v>365.41663159741853</v>
      </c>
      <c r="Q25">
        <v>0.97499999999999998</v>
      </c>
      <c r="R25" s="2">
        <v>1.959964</v>
      </c>
      <c r="S25">
        <f t="shared" si="2"/>
        <v>2689.3965732248635</v>
      </c>
      <c r="T25">
        <f t="shared" si="3"/>
        <v>2665.3933461466081</v>
      </c>
      <c r="U25">
        <f t="shared" si="4"/>
        <v>2666</v>
      </c>
    </row>
    <row r="26" spans="1:21" x14ac:dyDescent="0.3">
      <c r="A26" t="s">
        <v>60</v>
      </c>
      <c r="B26">
        <v>18.993506151162581</v>
      </c>
      <c r="C26">
        <v>1.1357251182248911</v>
      </c>
      <c r="D26">
        <v>18.307301564903948</v>
      </c>
      <c r="E26">
        <v>1.9489892633240611</v>
      </c>
      <c r="F26">
        <v>2237351</v>
      </c>
      <c r="G26" t="s">
        <v>61</v>
      </c>
      <c r="H26">
        <v>2.488114104595879</v>
      </c>
      <c r="I26">
        <v>0.1171990686714013</v>
      </c>
      <c r="J26">
        <v>3.2885508548381723E-2</v>
      </c>
      <c r="K26">
        <v>0.95</v>
      </c>
      <c r="L26">
        <v>0.2</v>
      </c>
      <c r="M26">
        <v>0.05</v>
      </c>
      <c r="N26">
        <v>12</v>
      </c>
      <c r="O26">
        <f t="shared" si="1"/>
        <v>1.9489892633240613</v>
      </c>
      <c r="P26">
        <f t="shared" si="0"/>
        <v>653.2179608814464</v>
      </c>
      <c r="Q26">
        <v>0.97499999999999998</v>
      </c>
      <c r="R26" s="2">
        <v>1.959964</v>
      </c>
      <c r="S26">
        <f t="shared" si="2"/>
        <v>2782.3003751145925</v>
      </c>
      <c r="T26">
        <f t="shared" si="3"/>
        <v>2778.8446899658265</v>
      </c>
      <c r="U26">
        <f t="shared" si="4"/>
        <v>2779</v>
      </c>
    </row>
    <row r="27" spans="1:21" x14ac:dyDescent="0.3">
      <c r="A27" t="s">
        <v>62</v>
      </c>
      <c r="B27">
        <v>16.960968287651809</v>
      </c>
      <c r="C27">
        <v>0.98690645700885837</v>
      </c>
      <c r="D27">
        <v>18.543383194285649</v>
      </c>
      <c r="E27">
        <v>1.9875037893912439</v>
      </c>
      <c r="F27">
        <v>2203432</v>
      </c>
      <c r="G27" t="s">
        <v>63</v>
      </c>
      <c r="H27">
        <v>2.670278637770898</v>
      </c>
      <c r="I27">
        <v>0.1140463576684846</v>
      </c>
      <c r="J27">
        <v>3.1810484090293391E-2</v>
      </c>
      <c r="K27">
        <v>0.95</v>
      </c>
      <c r="L27">
        <v>0.2</v>
      </c>
      <c r="M27">
        <v>0.05</v>
      </c>
      <c r="N27">
        <v>12</v>
      </c>
      <c r="O27">
        <f t="shared" si="1"/>
        <v>1.9875037893912442</v>
      </c>
      <c r="P27">
        <f t="shared" si="0"/>
        <v>683.4172103355379</v>
      </c>
      <c r="Q27">
        <v>0.97499999999999998</v>
      </c>
      <c r="R27" s="2">
        <v>1.959964</v>
      </c>
      <c r="S27">
        <f t="shared" si="2"/>
        <v>3650.4029545611079</v>
      </c>
      <c r="T27">
        <f t="shared" si="3"/>
        <v>3644.3653722248837</v>
      </c>
      <c r="U27">
        <f t="shared" si="4"/>
        <v>3645</v>
      </c>
    </row>
    <row r="28" spans="1:21" x14ac:dyDescent="0.3">
      <c r="A28" t="s">
        <v>64</v>
      </c>
      <c r="B28">
        <v>12.40049019607843</v>
      </c>
      <c r="C28">
        <v>1.057973554170617</v>
      </c>
      <c r="D28">
        <v>14.181656984275721</v>
      </c>
      <c r="E28">
        <v>0.76682371185455156</v>
      </c>
      <c r="I28">
        <v>0.16722146732797549</v>
      </c>
      <c r="K28">
        <v>0.95</v>
      </c>
      <c r="L28">
        <v>0.2</v>
      </c>
      <c r="M28">
        <v>0.05</v>
      </c>
      <c r="N28">
        <v>12</v>
      </c>
      <c r="O28">
        <f t="shared" si="1"/>
        <v>1</v>
      </c>
      <c r="P28">
        <f t="shared" si="0"/>
        <v>154.22312086154992</v>
      </c>
      <c r="Q28">
        <v>0.97499999999999998</v>
      </c>
      <c r="R28" s="2">
        <v>1.959964</v>
      </c>
      <c r="S28">
        <f t="shared" si="2"/>
        <v>1541.0898526651038</v>
      </c>
      <c r="T28" t="e">
        <f t="shared" si="3"/>
        <v>#DIV/0!</v>
      </c>
      <c r="U28" t="e">
        <f t="shared" si="4"/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INEC Omar Llambo</cp:lastModifiedBy>
  <dcterms:created xsi:type="dcterms:W3CDTF">2025-05-07T17:55:00Z</dcterms:created>
  <dcterms:modified xsi:type="dcterms:W3CDTF">2025-05-07T21:07:54Z</dcterms:modified>
</cp:coreProperties>
</file>