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C:\Users\Ohm\Desktop\Home\NIDA\2021_1st\BADS 7105\AB Testing\"/>
    </mc:Choice>
  </mc:AlternateContent>
  <xr:revisionPtr revIDLastSave="0" documentId="13_ncr:1_{007C6A84-4145-4B48-969B-1316627287F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orm Responses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6" i="1" l="1"/>
  <c r="H12" i="1"/>
  <c r="G12" i="1"/>
  <c r="J18" i="1"/>
  <c r="J19" i="1"/>
  <c r="J17" i="1"/>
  <c r="J11" i="1"/>
  <c r="J10" i="1"/>
  <c r="G5" i="1"/>
  <c r="I18" i="1"/>
  <c r="I19" i="1"/>
  <c r="I17" i="1"/>
  <c r="I11" i="1"/>
  <c r="I10" i="1"/>
  <c r="H17" i="1"/>
  <c r="H18" i="1"/>
  <c r="H19" i="1"/>
  <c r="G18" i="1"/>
  <c r="G19" i="1"/>
  <c r="G17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2" i="1"/>
  <c r="G11" i="1"/>
  <c r="H11" i="1"/>
  <c r="H10" i="1"/>
  <c r="G10" i="1"/>
  <c r="G7" i="1"/>
  <c r="G6" i="1"/>
</calcChain>
</file>

<file path=xl/sharedStrings.xml><?xml version="1.0" encoding="utf-8"?>
<sst xmlns="http://schemas.openxmlformats.org/spreadsheetml/2006/main" count="159" uniqueCount="12">
  <si>
    <t>Which poster stimulate your interest to view the advertised movie better?</t>
  </si>
  <si>
    <t>What is your gender?</t>
  </si>
  <si>
    <t>What is your age range?</t>
  </si>
  <si>
    <t>Poster A</t>
  </si>
  <si>
    <t>Male</t>
  </si>
  <si>
    <t>25-34 years old</t>
  </si>
  <si>
    <t>Poster B</t>
  </si>
  <si>
    <t>&gt;35 years old</t>
  </si>
  <si>
    <t>Female</t>
  </si>
  <si>
    <t>18-24 years old</t>
  </si>
  <si>
    <t>Count</t>
  </si>
  <si>
    <t>more than 35 years 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</si>
</sst>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sz val="10"/>
      <color theme="1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/>
    <xf numFmtId="9" fontId="0" fillId="0" borderId="0" xfId="1" applyFont="1" applyAlignme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v>Gender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5CE1-4647-9D16-E57671A346C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CE1-4647-9D16-E57671A346C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'Form Responses 1'!$F$10:$F$11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'Form Responses 1'!$J$10:$J$11</c:f>
              <c:numCache>
                <c:formatCode>0%</c:formatCode>
                <c:ptCount val="2"/>
                <c:pt idx="0">
                  <c:v>0.45833333333333331</c:v>
                </c:pt>
                <c:pt idx="1">
                  <c:v>0.54166666666666663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E1-4647-9D16-E57671A346C3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v>Age range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6DA-4AD2-AEBB-26B7BBCE902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6DA-4AD2-AEBB-26B7BBCE902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76DA-4AD2-AEBB-26B7BBCE902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'Form Responses 1'!$F$17:$F$19</c:f>
              <c:strCache>
                <c:ptCount val="3"/>
                <c:pt idx="0">
                  <c:v>25-34 years old</c:v>
                </c:pt>
                <c:pt idx="1">
                  <c:v>more than 35 years old</c:v>
                </c:pt>
                <c:pt idx="2">
                  <c:v>18-24 years old</c:v>
                </c:pt>
              </c:strCache>
            </c:strRef>
          </c:cat>
          <c:val>
            <c:numRef>
              <c:f>'Form Responses 1'!$J$17:$J$19</c:f>
              <c:numCache>
                <c:formatCode>0%</c:formatCode>
                <c:ptCount val="3"/>
                <c:pt idx="0">
                  <c:v>0.6875</c:v>
                </c:pt>
                <c:pt idx="1">
                  <c:v>0.27083333333333331</c:v>
                </c:pt>
                <c:pt idx="2">
                  <c:v>4.1666666666666664E-2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6DA-4AD2-AEBB-26B7BBCE9021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By Gender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'Form Responses 1'!$G$9</c:f>
              <c:strCache>
                <c:ptCount val="1"/>
                <c:pt idx="0">
                  <c:v>Poster 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'Form Responses 1'!$F$10:$F$11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'Form Responses 1'!$G$10:$G$11</c:f>
              <c:numCache>
                <c:formatCode>General</c:formatCode>
                <c:ptCount val="2"/>
                <c:pt idx="0">
                  <c:v>15</c:v>
                </c:pt>
                <c:pt idx="1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31-423D-B2FF-3324365591B3}"/>
            </c:ext>
          </c:extLst>
        </c:ser>
        <c:ser>
          <c:idx val="1"/>
          <c:order val="1"/>
          <c:tx>
            <c:strRef>
              <c:f>'Form Responses 1'!$H$9</c:f>
              <c:strCache>
                <c:ptCount val="1"/>
                <c:pt idx="0">
                  <c:v>Poster 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'Form Responses 1'!$F$10:$F$11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'Form Responses 1'!$H$10:$H$11</c:f>
              <c:numCache>
                <c:formatCode>General</c:formatCode>
                <c:ptCount val="2"/>
                <c:pt idx="0">
                  <c:v>7</c:v>
                </c:pt>
                <c:pt idx="1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31-423D-B2FF-3324365591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5955807"/>
        <c:axId val="255951647"/>
      </c:barChart>
      <c:catAx>
        <c:axId val="255955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951647"/>
        <c:crosses val="autoZero"/>
        <c:auto val="1"/>
        <c:lblAlgn val="ctr"/>
        <c:lblOffset val="100"/>
        <c:noMultiLvlLbl val="0"/>
      </c:catAx>
      <c:valAx>
        <c:axId val="255951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955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By 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'Form Responses 1'!$G$16</c:f>
              <c:strCache>
                <c:ptCount val="1"/>
                <c:pt idx="0">
                  <c:v>Poster 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'Form Responses 1'!$F$17:$F$19</c:f>
              <c:strCache>
                <c:ptCount val="3"/>
                <c:pt idx="0">
                  <c:v>25-34 years old</c:v>
                </c:pt>
                <c:pt idx="1">
                  <c:v>more than 35 years old</c:v>
                </c:pt>
                <c:pt idx="2">
                  <c:v>18-24 years old</c:v>
                </c:pt>
              </c:strCache>
            </c:strRef>
          </c:cat>
          <c:val>
            <c:numRef>
              <c:f>'Form Responses 1'!$G$17:$G$19</c:f>
              <c:numCache>
                <c:formatCode>General</c:formatCode>
                <c:ptCount val="3"/>
                <c:pt idx="0">
                  <c:v>19</c:v>
                </c:pt>
                <c:pt idx="1">
                  <c:v>8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08-4B45-AD18-536D884B6EE9}"/>
            </c:ext>
          </c:extLst>
        </c:ser>
        <c:ser>
          <c:idx val="1"/>
          <c:order val="1"/>
          <c:tx>
            <c:strRef>
              <c:f>'Form Responses 1'!$H$16</c:f>
              <c:strCache>
                <c:ptCount val="1"/>
                <c:pt idx="0">
                  <c:v>Poster 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'Form Responses 1'!$F$17:$F$19</c:f>
              <c:strCache>
                <c:ptCount val="3"/>
                <c:pt idx="0">
                  <c:v>25-34 years old</c:v>
                </c:pt>
                <c:pt idx="1">
                  <c:v>more than 35 years old</c:v>
                </c:pt>
                <c:pt idx="2">
                  <c:v>18-24 years old</c:v>
                </c:pt>
              </c:strCache>
            </c:strRef>
          </c:cat>
          <c:val>
            <c:numRef>
              <c:f>'Form Responses 1'!$H$17:$H$19</c:f>
              <c:numCache>
                <c:formatCode>General</c:formatCode>
                <c:ptCount val="3"/>
                <c:pt idx="0">
                  <c:v>14</c:v>
                </c:pt>
                <c:pt idx="1">
                  <c:v>5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08-4B45-AD18-536D884B6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5955807"/>
        <c:axId val="255951647"/>
      </c:barChart>
      <c:catAx>
        <c:axId val="255955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951647"/>
        <c:crosses val="autoZero"/>
        <c:auto val="1"/>
        <c:lblAlgn val="ctr"/>
        <c:lblOffset val="100"/>
        <c:noMultiLvlLbl val="0"/>
      </c:catAx>
      <c:valAx>
        <c:axId val="255951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955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Poster A v Poster 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Poster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747-4E60-B9B7-B8EE28BE308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'Form Responses 1'!$F$6:$F$7</c:f>
              <c:strCache>
                <c:ptCount val="2"/>
                <c:pt idx="0">
                  <c:v>Poster A</c:v>
                </c:pt>
                <c:pt idx="1">
                  <c:v>Poster B</c:v>
                </c:pt>
              </c:strCache>
            </c:strRef>
          </c:cat>
          <c:val>
            <c:numRef>
              <c:f>'Form Responses 1'!$G$6:$G$7</c:f>
              <c:numCache>
                <c:formatCode>General</c:formatCode>
                <c:ptCount val="2"/>
                <c:pt idx="0">
                  <c:v>28</c:v>
                </c:pt>
                <c:pt idx="1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47-4E60-B9B7-B8EE28BE30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5955807"/>
        <c:axId val="255951647"/>
      </c:barChart>
      <c:catAx>
        <c:axId val="255955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951647"/>
        <c:crosses val="autoZero"/>
        <c:auto val="1"/>
        <c:lblAlgn val="ctr"/>
        <c:lblOffset val="100"/>
        <c:noMultiLvlLbl val="0"/>
      </c:catAx>
      <c:valAx>
        <c:axId val="255951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955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7" Type="http://schemas.openxmlformats.org/officeDocument/2006/relationships/chart" Target="../charts/chart5.xml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6" Type="http://schemas.openxmlformats.org/officeDocument/2006/relationships/chart" Target="../charts/chart4.xml"/><Relationship Id="rId5" Type="http://schemas.openxmlformats.org/officeDocument/2006/relationships/chart" Target="../charts/chart3.xml"/><Relationship Id="rId4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20</xdr:row>
      <xdr:rowOff>4762</xdr:rowOff>
    </xdr:from>
    <xdr:to>
      <xdr:col>8</xdr:col>
      <xdr:colOff>257175</xdr:colOff>
      <xdr:row>33</xdr:row>
      <xdr:rowOff>147637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BE2420D-F774-4F1C-9CA5-A136C79667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85725</xdr:colOff>
      <xdr:row>14</xdr:row>
      <xdr:rowOff>161925</xdr:rowOff>
    </xdr:from>
    <xdr:to>
      <xdr:col>11</xdr:col>
      <xdr:colOff>38100</xdr:colOff>
      <xdr:row>19</xdr:row>
      <xdr:rowOff>76200</xdr:rowOff>
    </xdr:to>
    <xdr:pic>
      <xdr:nvPicPr>
        <xdr:cNvPr id="5" name="Graphic 4" descr="Man">
          <a:extLst>
            <a:ext uri="{FF2B5EF4-FFF2-40B4-BE49-F238E27FC236}">
              <a16:creationId xmlns:a16="http://schemas.microsoft.com/office/drawing/2014/main" id="{EFBF261B-B834-4A14-A94D-E76F7757DE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4468475" y="2962275"/>
          <a:ext cx="914400" cy="914400"/>
        </a:xfrm>
        <a:prstGeom prst="rect">
          <a:avLst/>
        </a:prstGeom>
      </xdr:spPr>
    </xdr:pic>
    <xdr:clientData/>
  </xdr:twoCellAnchor>
  <xdr:twoCellAnchor>
    <xdr:from>
      <xdr:col>8</xdr:col>
      <xdr:colOff>161925</xdr:colOff>
      <xdr:row>19</xdr:row>
      <xdr:rowOff>190500</xdr:rowOff>
    </xdr:from>
    <xdr:to>
      <xdr:col>11</xdr:col>
      <xdr:colOff>895350</xdr:colOff>
      <xdr:row>33</xdr:row>
      <xdr:rowOff>133350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A0F6663-ADC4-4516-A8EE-D76A29C603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133350</xdr:colOff>
      <xdr:row>14</xdr:row>
      <xdr:rowOff>166687</xdr:rowOff>
    </xdr:from>
    <xdr:to>
      <xdr:col>16</xdr:col>
      <xdr:colOff>857250</xdr:colOff>
      <xdr:row>28</xdr:row>
      <xdr:rowOff>109537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A0A3F3E-1553-4528-B6D7-44F978FEB2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304800</xdr:colOff>
      <xdr:row>29</xdr:row>
      <xdr:rowOff>19050</xdr:rowOff>
    </xdr:from>
    <xdr:to>
      <xdr:col>17</xdr:col>
      <xdr:colOff>66675</xdr:colOff>
      <xdr:row>42</xdr:row>
      <xdr:rowOff>161925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BD4E19E-12F0-416E-8612-B3C3F28777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1247775</xdr:colOff>
      <xdr:row>34</xdr:row>
      <xdr:rowOff>76200</xdr:rowOff>
    </xdr:from>
    <xdr:to>
      <xdr:col>10</xdr:col>
      <xdr:colOff>66675</xdr:colOff>
      <xdr:row>48</xdr:row>
      <xdr:rowOff>19050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830DCA4-7E28-4A41-A935-47CD82AB6E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49"/>
  <sheetViews>
    <sheetView tabSelected="1" topLeftCell="D1" workbookViewId="0">
      <pane ySplit="1" topLeftCell="A2" activePane="bottomLeft" state="frozen"/>
      <selection pane="bottomLeft" activeCell="M7" sqref="M7"/>
    </sheetView>
  </sheetViews>
  <sheetFormatPr defaultColWidth="14.42578125" defaultRowHeight="15.75" customHeight="1" x14ac:dyDescent="0.2"/>
  <cols>
    <col min="1" max="10" width="21.5703125" customWidth="1"/>
  </cols>
  <sheetData>
    <row r="1" spans="1:13" x14ac:dyDescent="0.2">
      <c r="A1" s="1" t="s">
        <v>0</v>
      </c>
      <c r="B1" s="1" t="s">
        <v>1</v>
      </c>
      <c r="C1" s="1" t="s">
        <v>2</v>
      </c>
      <c r="D1" s="1"/>
    </row>
    <row r="2" spans="1:13" x14ac:dyDescent="0.2">
      <c r="A2" s="2" t="s">
        <v>3</v>
      </c>
      <c r="B2" s="2" t="s">
        <v>4</v>
      </c>
      <c r="C2" s="2" t="s">
        <v>5</v>
      </c>
      <c r="D2" s="2" t="str">
        <f>SUBSTITUTE(C2,"&gt;","more than ")</f>
        <v>25-34 years old</v>
      </c>
    </row>
    <row r="3" spans="1:13" x14ac:dyDescent="0.2">
      <c r="A3" s="2" t="s">
        <v>6</v>
      </c>
      <c r="B3" s="2" t="s">
        <v>4</v>
      </c>
      <c r="C3" s="2" t="s">
        <v>5</v>
      </c>
      <c r="D3" s="2" t="str">
        <f t="shared" ref="D3:D49" si="0">SUBSTITUTE(C3,"&gt;","more than ")</f>
        <v>25-34 years old</v>
      </c>
    </row>
    <row r="4" spans="1:13" x14ac:dyDescent="0.2">
      <c r="A4" s="2" t="s">
        <v>3</v>
      </c>
      <c r="B4" s="2" t="s">
        <v>4</v>
      </c>
      <c r="C4" s="2" t="s">
        <v>7</v>
      </c>
      <c r="D4" s="2" t="str">
        <f t="shared" si="0"/>
        <v>more than 35 years old</v>
      </c>
      <c r="F4" s="2" t="s">
        <v>10</v>
      </c>
    </row>
    <row r="5" spans="1:13" x14ac:dyDescent="0.2">
      <c r="A5" s="2" t="s">
        <v>6</v>
      </c>
      <c r="B5" s="2" t="s">
        <v>4</v>
      </c>
      <c r="C5" s="2" t="s">
        <v>5</v>
      </c>
      <c r="D5" s="2" t="str">
        <f t="shared" si="0"/>
        <v>25-34 years old</v>
      </c>
      <c r="G5">
        <f>SUM(G6:G7)</f>
        <v>48</v>
      </c>
    </row>
    <row r="6" spans="1:13" x14ac:dyDescent="0.2">
      <c r="A6" s="2" t="s">
        <v>3</v>
      </c>
      <c r="B6" s="2" t="s">
        <v>8</v>
      </c>
      <c r="C6" s="2" t="s">
        <v>5</v>
      </c>
      <c r="D6" s="2" t="str">
        <f t="shared" si="0"/>
        <v>25-34 years old</v>
      </c>
      <c r="F6" s="2" t="s">
        <v>3</v>
      </c>
      <c r="G6">
        <f>COUNTIF($A$2:$A$49,F6)</f>
        <v>28</v>
      </c>
      <c r="M6">
        <f>G10*G12/I10</f>
        <v>19.09090909090909</v>
      </c>
    </row>
    <row r="7" spans="1:13" x14ac:dyDescent="0.2">
      <c r="A7" s="2" t="s">
        <v>6</v>
      </c>
      <c r="B7" s="2" t="s">
        <v>4</v>
      </c>
      <c r="C7" s="2" t="s">
        <v>5</v>
      </c>
      <c r="D7" s="2" t="str">
        <f t="shared" si="0"/>
        <v>25-34 years old</v>
      </c>
      <c r="F7" s="2" t="s">
        <v>6</v>
      </c>
      <c r="G7">
        <f>COUNTIF($A$2:$A$49,F7)</f>
        <v>20</v>
      </c>
    </row>
    <row r="8" spans="1:13" x14ac:dyDescent="0.2">
      <c r="A8" s="2" t="s">
        <v>6</v>
      </c>
      <c r="B8" s="2" t="s">
        <v>8</v>
      </c>
      <c r="C8" s="2" t="s">
        <v>5</v>
      </c>
      <c r="D8" s="2" t="str">
        <f t="shared" si="0"/>
        <v>25-34 years old</v>
      </c>
    </row>
    <row r="9" spans="1:13" x14ac:dyDescent="0.2">
      <c r="A9" s="2" t="s">
        <v>3</v>
      </c>
      <c r="B9" s="2" t="s">
        <v>4</v>
      </c>
      <c r="C9" s="2" t="s">
        <v>5</v>
      </c>
      <c r="D9" s="2" t="str">
        <f t="shared" si="0"/>
        <v>25-34 years old</v>
      </c>
      <c r="G9" s="2" t="s">
        <v>3</v>
      </c>
      <c r="H9" s="2" t="s">
        <v>6</v>
      </c>
    </row>
    <row r="10" spans="1:13" x14ac:dyDescent="0.2">
      <c r="A10" s="2" t="s">
        <v>3</v>
      </c>
      <c r="B10" s="2" t="s">
        <v>4</v>
      </c>
      <c r="C10" s="2" t="s">
        <v>5</v>
      </c>
      <c r="D10" s="2" t="str">
        <f t="shared" si="0"/>
        <v>25-34 years old</v>
      </c>
      <c r="F10" s="2" t="s">
        <v>4</v>
      </c>
      <c r="G10">
        <f>COUNTIFS($A$2:$A$49,G$9,$B$2:$B$49,$F10)</f>
        <v>15</v>
      </c>
      <c r="H10">
        <f>COUNTIFS($A$2:$A$49,H$9,$B$2:$B$49,$F10)</f>
        <v>7</v>
      </c>
      <c r="I10">
        <f>SUM(G10:H10)</f>
        <v>22</v>
      </c>
      <c r="J10" s="3">
        <f>I10/$G$5</f>
        <v>0.45833333333333331</v>
      </c>
    </row>
    <row r="11" spans="1:13" x14ac:dyDescent="0.2">
      <c r="A11" s="2" t="s">
        <v>3</v>
      </c>
      <c r="B11" s="2" t="s">
        <v>4</v>
      </c>
      <c r="C11" s="2" t="s">
        <v>5</v>
      </c>
      <c r="D11" s="2" t="str">
        <f t="shared" si="0"/>
        <v>25-34 years old</v>
      </c>
      <c r="F11" s="2" t="s">
        <v>8</v>
      </c>
      <c r="G11">
        <f>COUNTIFS($A$2:$A$49,G$9,$B$2:$B$49,$F11)</f>
        <v>13</v>
      </c>
      <c r="H11">
        <f>COUNTIFS($A$2:$A$49,H$9,$B$2:$B$49,$F11)</f>
        <v>13</v>
      </c>
      <c r="I11">
        <f>SUM(G11:H11)</f>
        <v>26</v>
      </c>
      <c r="J11" s="3">
        <f>I11/$G$5</f>
        <v>0.54166666666666663</v>
      </c>
    </row>
    <row r="12" spans="1:13" x14ac:dyDescent="0.2">
      <c r="A12" s="2" t="s">
        <v>3</v>
      </c>
      <c r="B12" s="2" t="s">
        <v>8</v>
      </c>
      <c r="C12" s="2" t="s">
        <v>7</v>
      </c>
      <c r="D12" s="2" t="str">
        <f t="shared" si="0"/>
        <v>more than 35 years old</v>
      </c>
      <c r="G12">
        <f>SUM(G10:G11)</f>
        <v>28</v>
      </c>
      <c r="H12">
        <f>SUM(H10:H11)</f>
        <v>20</v>
      </c>
    </row>
    <row r="13" spans="1:13" x14ac:dyDescent="0.2">
      <c r="A13" s="2" t="s">
        <v>3</v>
      </c>
      <c r="B13" s="2" t="s">
        <v>4</v>
      </c>
      <c r="C13" s="2" t="s">
        <v>5</v>
      </c>
      <c r="D13" s="2" t="str">
        <f t="shared" si="0"/>
        <v>25-34 years old</v>
      </c>
    </row>
    <row r="14" spans="1:13" x14ac:dyDescent="0.2">
      <c r="A14" s="2" t="s">
        <v>6</v>
      </c>
      <c r="B14" s="2" t="s">
        <v>4</v>
      </c>
      <c r="C14" s="2" t="s">
        <v>5</v>
      </c>
      <c r="D14" s="2" t="str">
        <f t="shared" si="0"/>
        <v>25-34 years old</v>
      </c>
    </row>
    <row r="15" spans="1:13" x14ac:dyDescent="0.2">
      <c r="A15" s="2" t="s">
        <v>3</v>
      </c>
      <c r="B15" s="2" t="s">
        <v>4</v>
      </c>
      <c r="C15" s="2" t="s">
        <v>5</v>
      </c>
      <c r="D15" s="2" t="str">
        <f t="shared" si="0"/>
        <v>25-34 years old</v>
      </c>
    </row>
    <row r="16" spans="1:13" x14ac:dyDescent="0.2">
      <c r="A16" s="2" t="s">
        <v>3</v>
      </c>
      <c r="B16" s="2" t="s">
        <v>8</v>
      </c>
      <c r="C16" s="2" t="s">
        <v>7</v>
      </c>
      <c r="D16" s="2" t="str">
        <f t="shared" si="0"/>
        <v>more than 35 years old</v>
      </c>
      <c r="G16" s="2" t="s">
        <v>3</v>
      </c>
      <c r="H16" s="2" t="s">
        <v>6</v>
      </c>
    </row>
    <row r="17" spans="1:10" x14ac:dyDescent="0.2">
      <c r="A17" s="2" t="s">
        <v>3</v>
      </c>
      <c r="B17" s="2" t="s">
        <v>8</v>
      </c>
      <c r="C17" s="2" t="s">
        <v>5</v>
      </c>
      <c r="D17" s="2" t="str">
        <f t="shared" si="0"/>
        <v>25-34 years old</v>
      </c>
      <c r="F17" s="2" t="s">
        <v>5</v>
      </c>
      <c r="G17">
        <f>COUNTIFS($A$2:$A$49,G$9,$D$2:$D$49,$F17)</f>
        <v>19</v>
      </c>
      <c r="H17">
        <f>COUNTIFS($A$2:$A$49,H$9,$D$2:$D$49,$F17)</f>
        <v>14</v>
      </c>
      <c r="I17">
        <f>SUM(G17:H17)</f>
        <v>33</v>
      </c>
      <c r="J17" s="3">
        <f>I17/$G$5</f>
        <v>0.6875</v>
      </c>
    </row>
    <row r="18" spans="1:10" x14ac:dyDescent="0.2">
      <c r="A18" s="2" t="s">
        <v>3</v>
      </c>
      <c r="B18" s="2" t="s">
        <v>8</v>
      </c>
      <c r="C18" s="2" t="s">
        <v>5</v>
      </c>
      <c r="D18" s="2" t="str">
        <f t="shared" si="0"/>
        <v>25-34 years old</v>
      </c>
      <c r="F18" s="2" t="s">
        <v>11</v>
      </c>
      <c r="G18">
        <f>COUNTIFS($A$2:$A$49,G$9,$D$2:$D$49,$F18)</f>
        <v>8</v>
      </c>
      <c r="H18">
        <f>COUNTIFS($A$2:$A$49,H$9,$D$2:$D$49,$F18)</f>
        <v>5</v>
      </c>
      <c r="I18">
        <f t="shared" ref="I18:I19" si="1">SUM(G18:H18)</f>
        <v>13</v>
      </c>
      <c r="J18" s="3">
        <f t="shared" ref="J18:J19" si="2">I18/$G$5</f>
        <v>0.27083333333333331</v>
      </c>
    </row>
    <row r="19" spans="1:10" x14ac:dyDescent="0.2">
      <c r="A19" s="2" t="s">
        <v>6</v>
      </c>
      <c r="B19" s="2" t="s">
        <v>4</v>
      </c>
      <c r="C19" s="2" t="s">
        <v>5</v>
      </c>
      <c r="D19" s="2" t="str">
        <f t="shared" si="0"/>
        <v>25-34 years old</v>
      </c>
      <c r="F19" s="2" t="s">
        <v>9</v>
      </c>
      <c r="G19">
        <f>COUNTIFS($A$2:$A$49,G$9,$D$2:$D$49,$F19)</f>
        <v>1</v>
      </c>
      <c r="H19">
        <f>COUNTIFS($A$2:$A$49,H$9,$D$2:$D$49,$F19)</f>
        <v>1</v>
      </c>
      <c r="I19">
        <f t="shared" si="1"/>
        <v>2</v>
      </c>
      <c r="J19" s="3">
        <f t="shared" si="2"/>
        <v>4.1666666666666664E-2</v>
      </c>
    </row>
    <row r="20" spans="1:10" x14ac:dyDescent="0.2">
      <c r="A20" s="2" t="s">
        <v>3</v>
      </c>
      <c r="B20" s="2" t="s">
        <v>4</v>
      </c>
      <c r="C20" s="2" t="s">
        <v>5</v>
      </c>
      <c r="D20" s="2" t="str">
        <f t="shared" si="0"/>
        <v>25-34 years old</v>
      </c>
    </row>
    <row r="21" spans="1:10" x14ac:dyDescent="0.2">
      <c r="A21" s="2" t="s">
        <v>3</v>
      </c>
      <c r="B21" s="2" t="s">
        <v>4</v>
      </c>
      <c r="C21" s="2" t="s">
        <v>5</v>
      </c>
      <c r="D21" s="2" t="str">
        <f t="shared" si="0"/>
        <v>25-34 years old</v>
      </c>
    </row>
    <row r="22" spans="1:10" x14ac:dyDescent="0.2">
      <c r="A22" s="2" t="s">
        <v>6</v>
      </c>
      <c r="B22" s="2" t="s">
        <v>4</v>
      </c>
      <c r="C22" s="2" t="s">
        <v>5</v>
      </c>
      <c r="D22" s="2" t="str">
        <f t="shared" si="0"/>
        <v>25-34 years old</v>
      </c>
    </row>
    <row r="23" spans="1:10" x14ac:dyDescent="0.2">
      <c r="A23" s="2" t="s">
        <v>3</v>
      </c>
      <c r="B23" s="2" t="s">
        <v>4</v>
      </c>
      <c r="C23" s="2" t="s">
        <v>5</v>
      </c>
      <c r="D23" s="2" t="str">
        <f t="shared" si="0"/>
        <v>25-34 years old</v>
      </c>
    </row>
    <row r="24" spans="1:10" x14ac:dyDescent="0.2">
      <c r="A24" s="2" t="s">
        <v>3</v>
      </c>
      <c r="B24" s="2" t="s">
        <v>8</v>
      </c>
      <c r="C24" s="2" t="s">
        <v>5</v>
      </c>
      <c r="D24" s="2" t="str">
        <f t="shared" si="0"/>
        <v>25-34 years old</v>
      </c>
    </row>
    <row r="25" spans="1:10" x14ac:dyDescent="0.2">
      <c r="A25" s="2" t="s">
        <v>6</v>
      </c>
      <c r="B25" s="2" t="s">
        <v>4</v>
      </c>
      <c r="C25" s="2" t="s">
        <v>5</v>
      </c>
      <c r="D25" s="2" t="str">
        <f t="shared" si="0"/>
        <v>25-34 years old</v>
      </c>
    </row>
    <row r="26" spans="1:10" x14ac:dyDescent="0.2">
      <c r="A26" s="2" t="s">
        <v>3</v>
      </c>
      <c r="B26" s="2" t="s">
        <v>4</v>
      </c>
      <c r="C26" s="2" t="s">
        <v>5</v>
      </c>
      <c r="D26" s="2" t="str">
        <f t="shared" si="0"/>
        <v>25-34 years old</v>
      </c>
    </row>
    <row r="27" spans="1:10" x14ac:dyDescent="0.2">
      <c r="A27" s="2" t="s">
        <v>3</v>
      </c>
      <c r="B27" s="2" t="s">
        <v>8</v>
      </c>
      <c r="C27" s="2" t="s">
        <v>7</v>
      </c>
      <c r="D27" s="2" t="str">
        <f t="shared" si="0"/>
        <v>more than 35 years old</v>
      </c>
    </row>
    <row r="28" spans="1:10" x14ac:dyDescent="0.2">
      <c r="A28" s="2" t="s">
        <v>6</v>
      </c>
      <c r="B28" s="2" t="s">
        <v>8</v>
      </c>
      <c r="C28" s="2" t="s">
        <v>7</v>
      </c>
      <c r="D28" s="2" t="str">
        <f t="shared" si="0"/>
        <v>more than 35 years old</v>
      </c>
    </row>
    <row r="29" spans="1:10" x14ac:dyDescent="0.2">
      <c r="A29" s="2" t="s">
        <v>3</v>
      </c>
      <c r="B29" s="2" t="s">
        <v>8</v>
      </c>
      <c r="C29" s="2" t="s">
        <v>5</v>
      </c>
      <c r="D29" s="2" t="str">
        <f t="shared" si="0"/>
        <v>25-34 years old</v>
      </c>
    </row>
    <row r="30" spans="1:10" x14ac:dyDescent="0.2">
      <c r="A30" s="2" t="s">
        <v>6</v>
      </c>
      <c r="B30" s="2" t="s">
        <v>8</v>
      </c>
      <c r="C30" s="2" t="s">
        <v>7</v>
      </c>
      <c r="D30" s="2" t="str">
        <f t="shared" si="0"/>
        <v>more than 35 years old</v>
      </c>
    </row>
    <row r="31" spans="1:10" x14ac:dyDescent="0.2">
      <c r="A31" s="2" t="s">
        <v>6</v>
      </c>
      <c r="B31" s="2" t="s">
        <v>8</v>
      </c>
      <c r="C31" s="2" t="s">
        <v>5</v>
      </c>
      <c r="D31" s="2" t="str">
        <f t="shared" si="0"/>
        <v>25-34 years old</v>
      </c>
    </row>
    <row r="32" spans="1:10" x14ac:dyDescent="0.2">
      <c r="A32" s="2" t="s">
        <v>6</v>
      </c>
      <c r="B32" s="2" t="s">
        <v>8</v>
      </c>
      <c r="C32" s="2" t="s">
        <v>9</v>
      </c>
      <c r="D32" s="2" t="str">
        <f t="shared" si="0"/>
        <v>18-24 years old</v>
      </c>
    </row>
    <row r="33" spans="1:4" x14ac:dyDescent="0.2">
      <c r="A33" s="2" t="s">
        <v>6</v>
      </c>
      <c r="B33" s="2" t="s">
        <v>8</v>
      </c>
      <c r="C33" s="2" t="s">
        <v>7</v>
      </c>
      <c r="D33" s="2" t="str">
        <f t="shared" si="0"/>
        <v>more than 35 years old</v>
      </c>
    </row>
    <row r="34" spans="1:4" x14ac:dyDescent="0.2">
      <c r="A34" s="2" t="s">
        <v>3</v>
      </c>
      <c r="B34" s="2" t="s">
        <v>8</v>
      </c>
      <c r="C34" s="2" t="s">
        <v>7</v>
      </c>
      <c r="D34" s="2" t="str">
        <f t="shared" si="0"/>
        <v>more than 35 years old</v>
      </c>
    </row>
    <row r="35" spans="1:4" x14ac:dyDescent="0.2">
      <c r="A35" s="2" t="s">
        <v>6</v>
      </c>
      <c r="B35" s="2" t="s">
        <v>8</v>
      </c>
      <c r="C35" s="2" t="s">
        <v>7</v>
      </c>
      <c r="D35" s="2" t="str">
        <f t="shared" si="0"/>
        <v>more than 35 years old</v>
      </c>
    </row>
    <row r="36" spans="1:4" x14ac:dyDescent="0.2">
      <c r="A36" s="2" t="s">
        <v>3</v>
      </c>
      <c r="B36" s="2" t="s">
        <v>4</v>
      </c>
      <c r="C36" s="2" t="s">
        <v>9</v>
      </c>
      <c r="D36" s="2" t="str">
        <f t="shared" si="0"/>
        <v>18-24 years old</v>
      </c>
    </row>
    <row r="37" spans="1:4" x14ac:dyDescent="0.2">
      <c r="A37" s="2" t="s">
        <v>6</v>
      </c>
      <c r="B37" s="2" t="s">
        <v>8</v>
      </c>
      <c r="C37" s="2" t="s">
        <v>5</v>
      </c>
      <c r="D37" s="2" t="str">
        <f t="shared" si="0"/>
        <v>25-34 years old</v>
      </c>
    </row>
    <row r="38" spans="1:4" x14ac:dyDescent="0.2">
      <c r="A38" s="2" t="s">
        <v>6</v>
      </c>
      <c r="B38" s="2" t="s">
        <v>8</v>
      </c>
      <c r="C38" s="2" t="s">
        <v>5</v>
      </c>
      <c r="D38" s="2" t="str">
        <f t="shared" si="0"/>
        <v>25-34 years old</v>
      </c>
    </row>
    <row r="39" spans="1:4" x14ac:dyDescent="0.2">
      <c r="A39" s="2" t="s">
        <v>6</v>
      </c>
      <c r="B39" s="2" t="s">
        <v>8</v>
      </c>
      <c r="C39" s="2" t="s">
        <v>5</v>
      </c>
      <c r="D39" s="2" t="str">
        <f t="shared" si="0"/>
        <v>25-34 years old</v>
      </c>
    </row>
    <row r="40" spans="1:4" x14ac:dyDescent="0.2">
      <c r="A40" s="2" t="s">
        <v>6</v>
      </c>
      <c r="B40" s="2" t="s">
        <v>8</v>
      </c>
      <c r="C40" s="2" t="s">
        <v>5</v>
      </c>
      <c r="D40" s="2" t="str">
        <f t="shared" si="0"/>
        <v>25-34 years old</v>
      </c>
    </row>
    <row r="41" spans="1:4" x14ac:dyDescent="0.2">
      <c r="A41" s="2" t="s">
        <v>6</v>
      </c>
      <c r="B41" s="2" t="s">
        <v>8</v>
      </c>
      <c r="C41" s="2" t="s">
        <v>5</v>
      </c>
      <c r="D41" s="2" t="str">
        <f t="shared" si="0"/>
        <v>25-34 years old</v>
      </c>
    </row>
    <row r="42" spans="1:4" x14ac:dyDescent="0.2">
      <c r="A42" s="2" t="s">
        <v>6</v>
      </c>
      <c r="B42" s="2" t="s">
        <v>8</v>
      </c>
      <c r="C42" s="2" t="s">
        <v>7</v>
      </c>
      <c r="D42" s="2" t="str">
        <f t="shared" si="0"/>
        <v>more than 35 years old</v>
      </c>
    </row>
    <row r="43" spans="1:4" x14ac:dyDescent="0.2">
      <c r="A43" s="2" t="s">
        <v>3</v>
      </c>
      <c r="B43" s="2" t="s">
        <v>8</v>
      </c>
      <c r="C43" s="2" t="s">
        <v>5</v>
      </c>
      <c r="D43" s="2" t="str">
        <f t="shared" si="0"/>
        <v>25-34 years old</v>
      </c>
    </row>
    <row r="44" spans="1:4" x14ac:dyDescent="0.2">
      <c r="A44" s="2" t="s">
        <v>3</v>
      </c>
      <c r="B44" s="2" t="s">
        <v>8</v>
      </c>
      <c r="C44" s="2" t="s">
        <v>5</v>
      </c>
      <c r="D44" s="2" t="str">
        <f t="shared" si="0"/>
        <v>25-34 years old</v>
      </c>
    </row>
    <row r="45" spans="1:4" x14ac:dyDescent="0.2">
      <c r="A45" s="2" t="s">
        <v>3</v>
      </c>
      <c r="B45" s="2" t="s">
        <v>8</v>
      </c>
      <c r="C45" s="2" t="s">
        <v>7</v>
      </c>
      <c r="D45" s="2" t="str">
        <f t="shared" si="0"/>
        <v>more than 35 years old</v>
      </c>
    </row>
    <row r="46" spans="1:4" x14ac:dyDescent="0.2">
      <c r="A46" s="2" t="s">
        <v>3</v>
      </c>
      <c r="B46" s="2" t="s">
        <v>4</v>
      </c>
      <c r="C46" s="2" t="s">
        <v>7</v>
      </c>
      <c r="D46" s="2" t="str">
        <f t="shared" si="0"/>
        <v>more than 35 years old</v>
      </c>
    </row>
    <row r="47" spans="1:4" x14ac:dyDescent="0.2">
      <c r="A47" s="2" t="s">
        <v>3</v>
      </c>
      <c r="B47" s="2" t="s">
        <v>4</v>
      </c>
      <c r="C47" s="2" t="s">
        <v>5</v>
      </c>
      <c r="D47" s="2" t="str">
        <f t="shared" si="0"/>
        <v>25-34 years old</v>
      </c>
    </row>
    <row r="48" spans="1:4" x14ac:dyDescent="0.2">
      <c r="A48" s="2" t="s">
        <v>3</v>
      </c>
      <c r="B48" s="2" t="s">
        <v>4</v>
      </c>
      <c r="C48" s="2" t="s">
        <v>7</v>
      </c>
      <c r="D48" s="2" t="str">
        <f t="shared" si="0"/>
        <v>more than 35 years old</v>
      </c>
    </row>
    <row r="49" spans="1:4" x14ac:dyDescent="0.2">
      <c r="A49" s="2" t="s">
        <v>3</v>
      </c>
      <c r="B49" s="2" t="s">
        <v>8</v>
      </c>
      <c r="C49" s="2" t="s">
        <v>5</v>
      </c>
      <c r="D49" s="2" t="str">
        <f t="shared" si="0"/>
        <v>25-34 years old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85601D1084F864198BB5A0153992B70" ma:contentTypeVersion="10" ma:contentTypeDescription="Create a new document." ma:contentTypeScope="" ma:versionID="fd6fef87bfda4faa80fb16b5bf7ecef4">
  <xsd:schema xmlns:xsd="http://www.w3.org/2001/XMLSchema" xmlns:xs="http://www.w3.org/2001/XMLSchema" xmlns:p="http://schemas.microsoft.com/office/2006/metadata/properties" xmlns:ns2="33f7d08a-664c-4c8b-b451-46df9080d073" targetNamespace="http://schemas.microsoft.com/office/2006/metadata/properties" ma:root="true" ma:fieldsID="e17dad20bcbba52d7a9cab6913a62bbf" ns2:_="">
    <xsd:import namespace="33f7d08a-664c-4c8b-b451-46df9080d07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3f7d08a-664c-4c8b-b451-46df9080d07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Length (seconds)" ma:internalName="MediaLengthInSeconds" ma:readOnly="true">
      <xsd:simpleType>
        <xsd:restriction base="dms:Unknown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E265039-5C89-4DBA-92E2-AD6DBBB6A2F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F16B7A3-174C-4791-85CC-C96BA270BD5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3f7d08a-664c-4c8b-b451-46df9080d0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DDBDAAF-B924-4EAA-86CA-3E9478ACB21E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 Responses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Ohm</cp:lastModifiedBy>
  <dcterms:modified xsi:type="dcterms:W3CDTF">2021-10-31T12:27:40Z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0x010100C85601D1084F864198BB5A0153992B70</vt:lpwstr>
  </property>
  <property fmtid="{D5CDD505-2E9C-101B-9397-08002B2CF9AE}" pid="3" name="WorkbookGuid">
    <vt:lpwstr>0327b200-5adf-4a27-93c0-9bb8d9e61dd2</vt:lpwstr>
  </property>
</Properties>
</file>