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UX_v2024_relay_board_3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<sst xmlns="http://schemas.openxmlformats.org/spreadsheetml/2006/main" count="82" uniqueCount="76">
  <si>
    <t xml:space="preserve">Source:</t>
  </si>
  <si>
    <t xml:space="preserve">/home/arnaud/projects/ohmpi/MUX_board/2024.0.0/relay_board_32_new/MUX_v2024_relay_board_32.kicad_sch</t>
  </si>
  <si>
    <t xml:space="preserve">Date:</t>
  </si>
  <si>
    <t xml:space="preserve">Mon 11 Dec 2023 10:51:44 CET</t>
  </si>
  <si>
    <t xml:space="preserve">Tool:</t>
  </si>
  <si>
    <t xml:space="preserve">Eeschema 7.0.9-7.0.9~ubuntu22.04.1</t>
  </si>
  <si>
    <t xml:space="preserve">Generator:</t>
  </si>
  <si>
    <t xml:space="preserve">/usr/share/kicad/plugins/bom_csv_grouped_by_value_with_fp.py</t>
  </si>
  <si>
    <t xml:space="preserve">Component Count:</t>
  </si>
  <si>
    <t xml:space="preserve">Ref</t>
  </si>
  <si>
    <t xml:space="preserve">Qnty</t>
  </si>
  <si>
    <t xml:space="preserve">Component</t>
  </si>
  <si>
    <t xml:space="preserve">Description</t>
  </si>
  <si>
    <t xml:space="preserve">Vendor</t>
  </si>
  <si>
    <t xml:space="preserve">Alternative vendor</t>
  </si>
  <si>
    <t xml:space="preserve">unit price</t>
  </si>
  <si>
    <t xml:space="preserve">total price</t>
  </si>
  <si>
    <t xml:space="preserve">Total price ZVN</t>
  </si>
  <si>
    <t xml:space="preserve">C1, C2</t>
  </si>
  <si>
    <t xml:space="preserve">100nF</t>
  </si>
  <si>
    <t xml:space="preserve">Unpolarized capacitor, small symbol</t>
  </si>
  <si>
    <t xml:space="preserve">https://www.mouser.be/ProductDetail/KEMET/C320C104K1R5TA7303?qs=c4UyoTs%2FLq1th4mcyOeTmA%3D%3D</t>
  </si>
  <si>
    <t xml:space="preserve">C3, C4</t>
  </si>
  <si>
    <t xml:space="preserve">10uF</t>
  </si>
  <si>
    <t xml:space="preserve">Polarized capacitor, small symbol</t>
  </si>
  <si>
    <t xml:space="preserve">https://www.mouser.be/ProductDetail/Panasonic/ECA-1JHG100B?qs=sGAEpiMZZMsh%252B1woXyUXjwqc6mjIxHHVIg82xUwbopY%3D</t>
  </si>
  <si>
    <t xml:space="preserve">D1, D2, D3, D4, D5, D6, D7, D8, D9, D10, D11, D12, D13, D14, D15, D16, D17, D18, D19, D20, D21, D22, D23, D24, D25, D26, D27, D28, D29, D30, D31, D32</t>
  </si>
  <si>
    <t xml:space="preserve">1N_E4007</t>
  </si>
  <si>
    <t xml:space="preserve">1000V 1A General Purpose Rectifier Diode, DO-41</t>
  </si>
  <si>
    <t xml:space="preserve">https://eu.mouser.com/ProductDetail/Diodes-Incorporated/1N4007-T?qs=e%2FRqmsgwm9iVtgJYUW23AA%3D%3D</t>
  </si>
  <si>
    <t xml:space="preserve">J1</t>
  </si>
  <si>
    <t xml:space="preserve">Relays Pwr</t>
  </si>
  <si>
    <t xml:space="preserve">Generic screw terminal, single row, 01x02, script generated (kicad-library-utils/schlib/autogen/connector/)</t>
  </si>
  <si>
    <t xml:space="preserve">https://eu.mouser.com/ProductDetail/TE-Connectivity/282837-2?qs=A%252Bip%252BNCYi6O2H0NGWOeAxg%3D%3D</t>
  </si>
  <si>
    <t xml:space="preserve">J2</t>
  </si>
  <si>
    <t xml:space="preserve">I2C</t>
  </si>
  <si>
    <t xml:space="preserve">Generic connector, double row, 02x03, odd/even pin numbering scheme (row 1 odd numbers, row 2 even numbers), script generated (kicad-library-utils/schlib/autogen/connector/)</t>
  </si>
  <si>
    <t xml:space="preserve">https://eu.mouser.com/ProductDetail/Wurth-Elektronik/61200621621?qs=PhR8RmCirEbjX8n1RKw4Jw%3D%3D</t>
  </si>
  <si>
    <t xml:space="preserve">J3</t>
  </si>
  <si>
    <t xml:space="preserve">Screw_Terminal_01x04</t>
  </si>
  <si>
    <t xml:space="preserve">Generic screw terminal, single row, 01x04, script generated (kicad-library-utils/schlib/autogen/connector/)</t>
  </si>
  <si>
    <t xml:space="preserve">J4</t>
  </si>
  <si>
    <t xml:space="preserve">Conn_02x08_Odd_Even</t>
  </si>
  <si>
    <t xml:space="preserve">Generic connector, double row, 02x08, odd/even pin numbering scheme (row 1 odd numbers, row 2 even numbers), script generated (kicad-library-utils/schlib/autogen/connector/)</t>
  </si>
  <si>
    <t xml:space="preserve">https://eu.mouser.com/ProductDetail/Wurth-Elektronik/61201621621?qs=ZtY9WdtwX55qFf4n3EFuaA%3D%3D</t>
  </si>
  <si>
    <t xml:space="preserve">J5</t>
  </si>
  <si>
    <t xml:space="preserve">Screw_Terminal_01x16</t>
  </si>
  <si>
    <t xml:space="preserve">Generic screw terminal, single row, 01x16, script generated (kicad-library-utils/schlib/autogen/connector/)</t>
  </si>
  <si>
    <t xml:space="preserve">JP1</t>
  </si>
  <si>
    <t xml:space="preserve">Addr 2</t>
  </si>
  <si>
    <t xml:space="preserve">Jumper, 3-pole, both open</t>
  </si>
  <si>
    <t xml:space="preserve">https://eu.mouser.com/ProductDetail/TE-Connectivity/4-103321-5?qs=5TwgZeq9E7HSYLqaljJYrw%3D%3D</t>
  </si>
  <si>
    <t xml:space="preserve">JP2</t>
  </si>
  <si>
    <t xml:space="preserve">Addr 1</t>
  </si>
  <si>
    <t xml:space="preserve">K1, K2, K3, K4, K5, K6, K7, K8, K9, K10, K11, K12, K13, K14, K15, K16, K17, K18, K19, K20, K21, K22, K23, K24, K25, K26, K27, K28, K29, K30, K31, K32</t>
  </si>
  <si>
    <t xml:space="preserve">G5LE-1A DC12</t>
  </si>
  <si>
    <t xml:space="preserve">Omron G5LE relay, Miniature Single Pole, SPDT, 10A</t>
  </si>
  <si>
    <t xml:space="preserve">https://eu.mouser.com/ProductDetail/Omron-Electronics/G5LE-1A-DC12?qs=sGAEpiMZZMsqIr59i2oRcj2o81oJCrqXrP4H3ZdDYK4%3D</t>
  </si>
  <si>
    <t xml:space="preserve">Q1, Q2, Q3, Q4, Q5, Q6, Q7, Q8, Q9, Q10, Q11, Q12, Q13, Q14, Q15, Q16, Q17, Q18, Q19, Q20, Q21, Q22, Q23, Q24, Q25, Q26, Q27, Q28, Q29, Q30, Q31, Q32</t>
  </si>
  <si>
    <t xml:space="preserve">STP16NF06</t>
  </si>
  <si>
    <t xml:space="preserve">30A Id, 50V Vds, N-Channel Power MOSFET, TO-220</t>
  </si>
  <si>
    <t xml:space="preserve">https://eu.mouser.com/ProductDetail/STMicroelectronics/STP16NF06?qs=FOlmdCx%252BAA3QgI0ylnH1gA%3D%3D</t>
  </si>
  <si>
    <t xml:space="preserve">ZVN4206A</t>
  </si>
  <si>
    <t xml:space="preserve">https://eu.mouser.com/ProductDetail/Diodes-Incorporated/ZVN4206AVSTZ?qs=%2F4dsY8i%2FUxLhPG5M4pjuJg%3D%3D</t>
  </si>
  <si>
    <t xml:space="preserve">R1, R2, R3, R4, R5, R6, R7, R8, R9, R10, R11, R12, R13, R14, R15, R16, R17, R18, R19, R20, R21, R22, R23, R24, R25, R26, R27, R28, R29, R30, R31, R32, R33, R34</t>
  </si>
  <si>
    <t xml:space="preserve">100k</t>
  </si>
  <si>
    <t xml:space="preserve">Resistor</t>
  </si>
  <si>
    <t xml:space="preserve">https://eu.mouser.com/ProductDetail/Vishay-Beyschlag/MBA02040C1003FRP00?qs=mzRxyRlhVdt9crF7Zyf%2F5Q%3D%3D</t>
  </si>
  <si>
    <t xml:space="preserve">U1, U2</t>
  </si>
  <si>
    <t xml:space="preserve">MCP23017_SP</t>
  </si>
  <si>
    <t xml:space="preserve">16-bit I/O expander, I2C, interrupts, w pull-ups, SPDIP-28</t>
  </si>
  <si>
    <t xml:space="preserve">https://eu.mouser.com/ProductDetail/Microchip-Technology/MCP23017-E-SP?qs=usxtMOJb1RyESXZDw7ia5A%3D%3D</t>
  </si>
  <si>
    <t xml:space="preserve">Jumpers 2 pins</t>
  </si>
  <si>
    <t xml:space="preserve">https://eu.mouser.com/ProductDetail/TE-Connectivity/1-881545-2?qs=G55MHhPmvtILJr8pg2%2FD4w%3D%3D</t>
  </si>
  <si>
    <t xml:space="preserve">2.54mm Pitch Vertical 28 Way, Through Hole Turned Pin IC Dip Socket, 3A</t>
  </si>
  <si>
    <t xml:space="preserve">https://befr.rs-online.com/web/p/dil-sockets/1831575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</si>
</sst>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€-80C];[RED]\-#,##0.00\ [$€-80C]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Times New Roman"/>
      <family val="1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ouser.be/ProductDetail/KEMET/C320C104K1R5TA7303?qs=c4UyoTs%2FLq1th4mcyOeTmA%3D%3D" TargetMode="External"/><Relationship Id="rId2" Type="http://schemas.openxmlformats.org/officeDocument/2006/relationships/hyperlink" Target="https://www.mouser.be/ProductDetail/Panasonic/ECA-1JHG100B?qs=sGAEpiMZZMsh%252B1woXyUXjwqc6mjIxHHVIg82xUwbopY%3D" TargetMode="External"/><Relationship Id="rId3" Type="http://schemas.openxmlformats.org/officeDocument/2006/relationships/hyperlink" Target="https://eu.mouser.com/ProductDetail/Diodes-Incorporated/1N4007-T?qs=e%2FRqmsgwm9iVtgJYUW23AA%3D%3D" TargetMode="External"/><Relationship Id="rId4" Type="http://schemas.openxmlformats.org/officeDocument/2006/relationships/hyperlink" Target="https://eu.mouser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4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G15" activeCellId="0" sqref="G15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38.01"/>
    <col collapsed="false" customWidth="true" hidden="false" outlineLevel="0" max="2" min="2" style="0" width="21.82"/>
    <col collapsed="false" customWidth="true" hidden="false" outlineLevel="0" max="3" min="3" style="0" width="20.18"/>
    <col collapsed="false" customWidth="true" hidden="false" outlineLevel="0" max="4" min="4" style="0" width="77.25"/>
    <col collapsed="false" customWidth="true" hidden="false" outlineLevel="0" max="5" min="5" style="0" width="7.13"/>
    <col collapsed="false" customWidth="true" hidden="false" outlineLevel="0" max="6" min="6" style="0" width="5.3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</row>
    <row r="3" customFormat="false" ht="12.8" hidden="false" customHeight="false" outlineLevel="0" collapsed="false">
      <c r="A3" s="0" t="s">
        <v>4</v>
      </c>
      <c r="B3" s="0" t="s">
        <v>5</v>
      </c>
    </row>
    <row r="4" customFormat="false" ht="12.8" hidden="false" customHeight="false" outlineLevel="0" collapsed="false">
      <c r="A4" s="0" t="s">
        <v>6</v>
      </c>
      <c r="B4" s="0" t="s">
        <v>7</v>
      </c>
    </row>
    <row r="5" customFormat="false" ht="12.8" hidden="false" customHeight="false" outlineLevel="0" collapsed="false">
      <c r="A5" s="0" t="s">
        <v>8</v>
      </c>
      <c r="B5" s="0" t="n">
        <v>153</v>
      </c>
    </row>
    <row r="6" customFormat="false" ht="12.8" hidden="false" customHeight="false" outlineLevel="0" collapsed="false">
      <c r="A6" s="0" t="s">
        <v>9</v>
      </c>
      <c r="B6" s="0" t="s">
        <v>10</v>
      </c>
      <c r="C6" s="0" t="s">
        <v>11</v>
      </c>
      <c r="D6" s="0" t="s">
        <v>12</v>
      </c>
      <c r="E6" s="0" t="s">
        <v>13</v>
      </c>
      <c r="F6" s="0" t="s">
        <v>14</v>
      </c>
      <c r="G6" s="0" t="s">
        <v>15</v>
      </c>
      <c r="H6" s="0" t="s">
        <v>16</v>
      </c>
      <c r="I6" s="0" t="s">
        <v>17</v>
      </c>
    </row>
    <row r="7" customFormat="false" ht="12.8" hidden="false" customHeight="false" outlineLevel="0" collapsed="false">
      <c r="A7" s="0" t="s">
        <v>18</v>
      </c>
      <c r="B7" s="0" t="n">
        <v>2</v>
      </c>
      <c r="C7" s="0" t="s">
        <v>19</v>
      </c>
      <c r="D7" s="0" t="s">
        <v>20</v>
      </c>
      <c r="E7" s="1" t="s">
        <v>21</v>
      </c>
      <c r="G7" s="2" t="n">
        <v>0.22</v>
      </c>
      <c r="H7" s="2" t="n">
        <f aca="false">G7*B7</f>
        <v>0.44</v>
      </c>
      <c r="I7" s="2" t="n">
        <f aca="false">G7*B7</f>
        <v>0.44</v>
      </c>
    </row>
    <row r="8" customFormat="false" ht="12.8" hidden="false" customHeight="false" outlineLevel="0" collapsed="false">
      <c r="A8" s="0" t="s">
        <v>22</v>
      </c>
      <c r="B8" s="0" t="n">
        <v>2</v>
      </c>
      <c r="C8" s="0" t="s">
        <v>23</v>
      </c>
      <c r="D8" s="0" t="s">
        <v>24</v>
      </c>
      <c r="E8" s="1" t="s">
        <v>25</v>
      </c>
      <c r="G8" s="2" t="n">
        <v>0.24</v>
      </c>
      <c r="H8" s="2" t="n">
        <f aca="false">G8*B8</f>
        <v>0.48</v>
      </c>
      <c r="I8" s="2" t="n">
        <f aca="false">G8*B8</f>
        <v>0.48</v>
      </c>
    </row>
    <row r="9" customFormat="false" ht="12.8" hidden="false" customHeight="false" outlineLevel="0" collapsed="false">
      <c r="A9" s="0" t="s">
        <v>26</v>
      </c>
      <c r="B9" s="0" t="n">
        <v>32</v>
      </c>
      <c r="C9" s="0" t="s">
        <v>27</v>
      </c>
      <c r="D9" s="0" t="s">
        <v>28</v>
      </c>
      <c r="E9" s="3" t="s">
        <v>29</v>
      </c>
      <c r="G9" s="2" t="n">
        <v>0.13</v>
      </c>
      <c r="H9" s="2" t="n">
        <f aca="false">G9*B9</f>
        <v>4.16</v>
      </c>
      <c r="I9" s="2" t="n">
        <f aca="false">G9*B9</f>
        <v>4.16</v>
      </c>
    </row>
    <row r="10" customFormat="false" ht="12.8" hidden="false" customHeight="false" outlineLevel="0" collapsed="false">
      <c r="A10" s="0" t="s">
        <v>30</v>
      </c>
      <c r="B10" s="0" t="n">
        <v>1</v>
      </c>
      <c r="C10" s="0" t="s">
        <v>31</v>
      </c>
      <c r="D10" s="0" t="s">
        <v>32</v>
      </c>
      <c r="F10" s="4" t="s">
        <v>33</v>
      </c>
      <c r="G10" s="2" t="n">
        <v>0.55</v>
      </c>
      <c r="H10" s="2" t="n">
        <f aca="false">1*G10</f>
        <v>0.55</v>
      </c>
      <c r="I10" s="2" t="n">
        <f aca="false">G10*B10</f>
        <v>0.55</v>
      </c>
    </row>
    <row r="11" customFormat="false" ht="12.8" hidden="false" customHeight="false" outlineLevel="0" collapsed="false">
      <c r="A11" s="0" t="s">
        <v>34</v>
      </c>
      <c r="B11" s="0" t="n">
        <v>1</v>
      </c>
      <c r="C11" s="0" t="s">
        <v>35</v>
      </c>
      <c r="D11" s="0" t="s">
        <v>36</v>
      </c>
      <c r="F11" s="0" t="s">
        <v>37</v>
      </c>
      <c r="G11" s="2" t="n">
        <v>0.44</v>
      </c>
      <c r="H11" s="2" t="n">
        <f aca="false">G11*B11</f>
        <v>0.44</v>
      </c>
      <c r="I11" s="2" t="n">
        <f aca="false">G11*B11</f>
        <v>0.44</v>
      </c>
    </row>
    <row r="12" customFormat="false" ht="12.8" hidden="false" customHeight="false" outlineLevel="0" collapsed="false">
      <c r="A12" s="0" t="s">
        <v>38</v>
      </c>
      <c r="B12" s="0" t="n">
        <v>1</v>
      </c>
      <c r="C12" s="0" t="s">
        <v>39</v>
      </c>
      <c r="D12" s="0" t="s">
        <v>40</v>
      </c>
      <c r="F12" s="0" t="s">
        <v>33</v>
      </c>
      <c r="G12" s="2" t="n">
        <v>0.55</v>
      </c>
      <c r="H12" s="2" t="n">
        <f aca="false">2*G12</f>
        <v>1.1</v>
      </c>
      <c r="I12" s="2" t="n">
        <f aca="false">G12*B12</f>
        <v>0.55</v>
      </c>
    </row>
    <row r="13" customFormat="false" ht="12.8" hidden="false" customHeight="false" outlineLevel="0" collapsed="false">
      <c r="A13" s="0" t="s">
        <v>41</v>
      </c>
      <c r="B13" s="0" t="n">
        <v>1</v>
      </c>
      <c r="C13" s="0" t="s">
        <v>42</v>
      </c>
      <c r="D13" s="0" t="s">
        <v>43</v>
      </c>
      <c r="E13" s="3" t="s">
        <v>44</v>
      </c>
      <c r="G13" s="2" t="n">
        <v>0.58</v>
      </c>
      <c r="H13" s="2" t="n">
        <f aca="false">G13*B13</f>
        <v>0.58</v>
      </c>
      <c r="I13" s="2" t="n">
        <f aca="false">G13*B13</f>
        <v>0.58</v>
      </c>
    </row>
    <row r="14" customFormat="false" ht="12.8" hidden="false" customHeight="false" outlineLevel="0" collapsed="false">
      <c r="A14" s="0" t="s">
        <v>45</v>
      </c>
      <c r="B14" s="0" t="n">
        <v>1</v>
      </c>
      <c r="C14" s="0" t="s">
        <v>46</v>
      </c>
      <c r="D14" s="0" t="s">
        <v>47</v>
      </c>
      <c r="F14" s="4" t="s">
        <v>33</v>
      </c>
      <c r="G14" s="2" t="n">
        <v>0.55</v>
      </c>
      <c r="H14" s="2" t="n">
        <f aca="false">8*G14</f>
        <v>4.4</v>
      </c>
      <c r="I14" s="2" t="n">
        <f aca="false">G14*B14</f>
        <v>0.55</v>
      </c>
    </row>
    <row r="15" customFormat="false" ht="12.8" hidden="false" customHeight="false" outlineLevel="0" collapsed="false">
      <c r="A15" s="0" t="s">
        <v>48</v>
      </c>
      <c r="B15" s="0" t="n">
        <v>1</v>
      </c>
      <c r="C15" s="0" t="s">
        <v>49</v>
      </c>
      <c r="D15" s="0" t="s">
        <v>50</v>
      </c>
      <c r="E15" s="0" t="s">
        <v>51</v>
      </c>
      <c r="G15" s="2" t="n">
        <v>0.17</v>
      </c>
      <c r="H15" s="2" t="n">
        <f aca="false">G15*B15</f>
        <v>0.17</v>
      </c>
      <c r="I15" s="2" t="n">
        <f aca="false">G15*B15</f>
        <v>0.17</v>
      </c>
    </row>
    <row r="16" customFormat="false" ht="12.8" hidden="false" customHeight="false" outlineLevel="0" collapsed="false">
      <c r="A16" s="0" t="s">
        <v>52</v>
      </c>
      <c r="B16" s="0" t="n">
        <v>1</v>
      </c>
      <c r="C16" s="0" t="s">
        <v>53</v>
      </c>
      <c r="D16" s="0" t="s">
        <v>50</v>
      </c>
      <c r="E16" s="0" t="s">
        <v>51</v>
      </c>
      <c r="G16" s="2" t="n">
        <v>0.17</v>
      </c>
      <c r="H16" s="2" t="n">
        <f aca="false">G16*B16</f>
        <v>0.17</v>
      </c>
      <c r="I16" s="2" t="n">
        <f aca="false">G16*B16</f>
        <v>0.17</v>
      </c>
    </row>
    <row r="17" customFormat="false" ht="12.8" hidden="false" customHeight="false" outlineLevel="0" collapsed="false">
      <c r="A17" s="0" t="s">
        <v>54</v>
      </c>
      <c r="B17" s="0" t="n">
        <v>32</v>
      </c>
      <c r="C17" s="0" t="s">
        <v>55</v>
      </c>
      <c r="D17" s="0" t="s">
        <v>56</v>
      </c>
      <c r="E17" s="0" t="s">
        <v>57</v>
      </c>
      <c r="G17" s="2" t="n">
        <v>1.18</v>
      </c>
      <c r="H17" s="2" t="n">
        <f aca="false">G17*B17</f>
        <v>37.76</v>
      </c>
      <c r="I17" s="2" t="n">
        <f aca="false">G17*B17</f>
        <v>37.76</v>
      </c>
    </row>
    <row r="18" s="4" customFormat="true" ht="12.8" hidden="false" customHeight="false" outlineLevel="0" collapsed="false">
      <c r="A18" s="4" t="s">
        <v>58</v>
      </c>
      <c r="B18" s="4" t="n">
        <v>32</v>
      </c>
      <c r="C18" s="4" t="s">
        <v>59</v>
      </c>
      <c r="D18" s="4" t="s">
        <v>60</v>
      </c>
      <c r="E18" s="4" t="s">
        <v>61</v>
      </c>
      <c r="G18" s="2" t="n">
        <v>1.08</v>
      </c>
      <c r="H18" s="2" t="n">
        <f aca="false">G18*B18</f>
        <v>34.56</v>
      </c>
      <c r="I18" s="2"/>
    </row>
    <row r="19" customFormat="false" ht="12.8" hidden="false" customHeight="false" outlineLevel="0" collapsed="false">
      <c r="A19" s="0" t="s">
        <v>58</v>
      </c>
      <c r="B19" s="0" t="n">
        <v>32</v>
      </c>
      <c r="C19" s="0" t="s">
        <v>62</v>
      </c>
      <c r="D19" s="0" t="s">
        <v>60</v>
      </c>
      <c r="E19" s="0" t="s">
        <v>63</v>
      </c>
      <c r="G19" s="2" t="n">
        <v>0.6</v>
      </c>
      <c r="H19" s="2"/>
      <c r="I19" s="2" t="n">
        <f aca="false">G19*B19</f>
        <v>19.2</v>
      </c>
    </row>
    <row r="20" customFormat="false" ht="12.8" hidden="false" customHeight="false" outlineLevel="0" collapsed="false">
      <c r="A20" s="0" t="s">
        <v>64</v>
      </c>
      <c r="B20" s="0" t="n">
        <v>34</v>
      </c>
      <c r="C20" s="0" t="s">
        <v>65</v>
      </c>
      <c r="D20" s="0" t="s">
        <v>66</v>
      </c>
      <c r="E20" s="0" t="s">
        <v>67</v>
      </c>
      <c r="G20" s="2" t="n">
        <v>0.1</v>
      </c>
      <c r="H20" s="2" t="n">
        <f aca="false">G20*B20</f>
        <v>3.4</v>
      </c>
      <c r="I20" s="2" t="n">
        <f aca="false">G20*B20</f>
        <v>3.4</v>
      </c>
    </row>
    <row r="21" customFormat="false" ht="12.8" hidden="false" customHeight="false" outlineLevel="0" collapsed="false">
      <c r="A21" s="0" t="s">
        <v>68</v>
      </c>
      <c r="B21" s="0" t="n">
        <v>2</v>
      </c>
      <c r="C21" s="0" t="s">
        <v>69</v>
      </c>
      <c r="D21" s="0" t="s">
        <v>70</v>
      </c>
      <c r="E21" s="0" t="s">
        <v>71</v>
      </c>
      <c r="G21" s="2" t="n">
        <v>1.53</v>
      </c>
      <c r="H21" s="2" t="n">
        <f aca="false">G21*B21</f>
        <v>3.06</v>
      </c>
      <c r="I21" s="2" t="n">
        <f aca="false">G21*B21</f>
        <v>3.06</v>
      </c>
    </row>
    <row r="22" customFormat="false" ht="12.8" hidden="false" customHeight="false" outlineLevel="0" collapsed="false">
      <c r="B22" s="0" t="n">
        <v>2</v>
      </c>
      <c r="C22" s="0" t="s">
        <v>72</v>
      </c>
      <c r="E22" s="0" t="s">
        <v>73</v>
      </c>
      <c r="G22" s="2" t="n">
        <v>0.3</v>
      </c>
      <c r="H22" s="2" t="n">
        <f aca="false">G22*B22</f>
        <v>0.6</v>
      </c>
      <c r="I22" s="2" t="n">
        <f aca="false">G22*B22</f>
        <v>0.6</v>
      </c>
    </row>
    <row r="23" customFormat="false" ht="12.8" hidden="false" customHeight="false" outlineLevel="0" collapsed="false">
      <c r="B23" s="0" t="n">
        <v>2</v>
      </c>
      <c r="C23" s="0" t="s">
        <v>74</v>
      </c>
      <c r="E23" s="0" t="s">
        <v>75</v>
      </c>
      <c r="G23" s="2" t="n">
        <v>0.75</v>
      </c>
      <c r="H23" s="2" t="n">
        <f aca="false">G23*B23</f>
        <v>1.5</v>
      </c>
      <c r="I23" s="2" t="n">
        <f aca="false">G23*B23</f>
        <v>1.5</v>
      </c>
    </row>
    <row r="24" customFormat="false" ht="12.8" hidden="false" customHeight="false" outlineLevel="0" collapsed="false">
      <c r="G24" s="2"/>
      <c r="H24" s="2" t="n">
        <f aca="false">SUM(H7:H21)</f>
        <v>91.27</v>
      </c>
      <c r="I24" s="2" t="n">
        <f aca="false">SUM(I7:I21)</f>
        <v>71.51</v>
      </c>
    </row>
  </sheetData>
  <hyperlinks>
    <hyperlink ref="E7" r:id="rId1" display="https://www.mouser.be/ProductDetail/KEMET/C320C104K1R5TA7303?qs=c4UyoTs%2FLq1th4mcyOeTmA%3D%3D"/>
    <hyperlink ref="E8" r:id="rId2" display="https://www.mouser.be/ProductDetail/Panasonic/ECA-1JHG100B?qs=sGAEpiMZZMsh%252B1woXyUXjwqc6mjIxHHVIg82xUwbopY%3D"/>
    <hyperlink ref="E9" r:id="rId3" display="https://eu.mouser.com/ProductDetail/Diodes-Incorporated/1N4007-T?qs=e%2FRqmsgwm9iVtgJYUW23AA%3D%3D"/>
    <hyperlink ref="E13" r:id="rId4" display="https://eu.mouser.com/ProductDetail/Wurth-Elektronik/61201621621?qs=ZtY9WdtwX55qFf4n3EFuaA%3D%3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2023-12-13T12:55:02Z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