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anapoomphatthanaphan/Downloads/"/>
    </mc:Choice>
  </mc:AlternateContent>
  <xr:revisionPtr revIDLastSave="0" documentId="13_ncr:1_{208D9B06-FD60-4146-AE80-859DD009230C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Cart" sheetId="1" r:id="rId1"/>
    <sheet name="C4.5" sheetId="2" r:id="rId2"/>
    <sheet name="training Dataset" sheetId="4" r:id="rId3"/>
  </sheets>
  <definedNames>
    <definedName name="_xlnm._FilterDatabase" localSheetId="2" hidden="1">'training Dataset'!$F$6:$J$16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1" i="1"/>
  <c r="L30" i="1"/>
  <c r="J30" i="1"/>
  <c r="J31" i="1"/>
  <c r="J32" i="1"/>
  <c r="H30" i="1"/>
  <c r="H31" i="1"/>
  <c r="H32" i="1"/>
  <c r="F32" i="1"/>
  <c r="F31" i="1"/>
  <c r="F30" i="1"/>
  <c r="N14" i="1"/>
  <c r="M14" i="1"/>
  <c r="L14" i="1"/>
  <c r="N12" i="1"/>
  <c r="M12" i="1"/>
  <c r="L12" i="1"/>
  <c r="H23" i="2"/>
  <c r="K23" i="2" s="1"/>
  <c r="M23" i="2" s="1"/>
  <c r="I23" i="2"/>
  <c r="H24" i="2"/>
  <c r="I24" i="2"/>
  <c r="J24" i="2" s="1"/>
  <c r="K24" i="2" l="1"/>
  <c r="M24" i="2" s="1"/>
  <c r="G30" i="1"/>
  <c r="G31" i="1"/>
  <c r="K30" i="1"/>
  <c r="I30" i="1"/>
  <c r="L35" i="2" l="1"/>
  <c r="L34" i="2"/>
  <c r="L33" i="2"/>
  <c r="G32" i="1" l="1"/>
  <c r="K31" i="1"/>
  <c r="I31" i="1"/>
  <c r="K32" i="1"/>
  <c r="I32" i="1"/>
  <c r="M32" i="1" l="1"/>
  <c r="N32" i="1" s="1"/>
  <c r="M31" i="1"/>
  <c r="N31" i="1" s="1"/>
  <c r="M30" i="1"/>
  <c r="N30" i="1" s="1"/>
  <c r="I35" i="2" l="1"/>
  <c r="H35" i="2"/>
  <c r="I34" i="2"/>
  <c r="J34" i="2" s="1"/>
  <c r="H34" i="2"/>
  <c r="I33" i="2"/>
  <c r="J33" i="2" s="1"/>
  <c r="K33" i="2" s="1"/>
  <c r="H30" i="2"/>
  <c r="K35" i="2" l="1"/>
  <c r="M35" i="2" s="1"/>
  <c r="K34" i="2"/>
  <c r="M34" i="2" s="1"/>
  <c r="L36" i="2"/>
  <c r="M33" i="2"/>
  <c r="M36" i="2" l="1"/>
  <c r="L25" i="2" l="1"/>
  <c r="I22" i="2"/>
  <c r="J22" i="2" s="1"/>
  <c r="H22" i="2"/>
  <c r="H18" i="2"/>
  <c r="H17" i="2"/>
  <c r="J10" i="1"/>
  <c r="K10" i="1" s="1"/>
  <c r="H10" i="1"/>
  <c r="I10" i="1" s="1"/>
  <c r="G10" i="1"/>
  <c r="L10" i="1" s="1"/>
  <c r="K22" i="2" l="1"/>
  <c r="M22" i="2" s="1"/>
  <c r="H19" i="2"/>
  <c r="J37" i="2" s="1"/>
  <c r="M10" i="1"/>
  <c r="N10" i="1" s="1"/>
  <c r="M25" i="2" l="1"/>
  <c r="J26" i="2" s="1"/>
</calcChain>
</file>

<file path=xl/sharedStrings.xml><?xml version="1.0" encoding="utf-8"?>
<sst xmlns="http://schemas.openxmlformats.org/spreadsheetml/2006/main" count="157" uniqueCount="64">
  <si>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</si>
  <si>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</si>
  <si>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</si>
  <si>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</si>
  <si>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</si>
  <si>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</si>
  <si>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</si>
  <si>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</si>
  <si>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</si>
  <si>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</si>
  <si>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</si>
  <si>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</si>
  <si>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</si>
  <si>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</si>
  <si>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</si>
  <si>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</si>
  <si>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</si>
  <si>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</si>
  <si>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</si>
  <si>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</si>
  <si>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</si>
  <si>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</si>
  <si>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</si>
  <si>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</si>
  <si>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Savings</t>
  </si>
  <si>
    <t>Low</t>
  </si>
  <si>
    <t>Medium</t>
  </si>
  <si>
    <t>High</t>
  </si>
  <si>
    <t>None</t>
  </si>
  <si>
    <t>Pj</t>
  </si>
  <si>
    <t>-  (Pj* log(Pj)</t>
  </si>
  <si>
    <t>-5/8 * log(5/8)</t>
  </si>
  <si>
    <t>-3/8 * log(3/8)</t>
  </si>
  <si>
    <t>Total Entropy</t>
  </si>
  <si>
    <t>Percent</t>
  </si>
  <si>
    <t xml:space="preserve">Good 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</si>
  <si>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</si>
  <si>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</si>
  <si>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</si>
  <si>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</si>
  <si>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</si>
  <si>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Assets</t>
  </si>
  <si>
    <t>Customer</t>
  </si>
  <si>
    <t>Income</t>
  </si>
  <si>
    <t>Credit Risk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</si>
  <si>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</si>
  <si>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</si>
  <si>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</si>
  <si>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</si>
  <si>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</si>
  <si>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</si>
  <si>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</si>
  <si>
    <t>3/3</t>
  </si>
  <si>
    <t>0/3</t>
  </si>
  <si>
    <t>2/5</t>
  </si>
  <si>
    <t>3/5</t>
  </si>
  <si>
    <t>|3/3-2/5|+|0/3-3/5|</t>
  </si>
  <si>
    <t>2/8</t>
  </si>
  <si>
    <t>6/8</t>
  </si>
  <si>
    <t>1/2</t>
  </si>
  <si>
    <t>4/6</t>
  </si>
  <si>
    <t>2/6</t>
  </si>
  <si>
    <t>2*2/8*6/8</t>
  </si>
  <si>
    <t>|1/2-4/6|+|1/2-2/6|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</si>
</sst>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4" xfId="0" applyFill="1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64" fontId="0" fillId="0" borderId="2" xfId="0" quotePrefix="1" applyNumberForma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164" fontId="0" fillId="0" borderId="5" xfId="0" quotePrefix="1" applyNumberFormat="1" applyBorder="1" applyAlignment="1">
      <alignment horizontal="center"/>
    </xf>
    <xf numFmtId="164" fontId="0" fillId="0" borderId="6" xfId="0" quotePrefix="1" applyNumberFormat="1" applyBorder="1" applyAlignment="1">
      <alignment horizontal="center"/>
    </xf>
    <xf numFmtId="0" fontId="0" fillId="0" borderId="11" xfId="0" quotePrefix="1" applyBorder="1" applyAlignment="1">
      <alignment horizontal="center"/>
    </xf>
    <xf numFmtId="164" fontId="0" fillId="0" borderId="10" xfId="0" quotePrefix="1" applyNumberFormat="1" applyBorder="1" applyAlignment="1">
      <alignment horizontal="center"/>
    </xf>
    <xf numFmtId="164" fontId="0" fillId="0" borderId="11" xfId="0" quotePrefix="1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165" fontId="0" fillId="0" borderId="11" xfId="0" quotePrefix="1" applyNumberFormat="1" applyBorder="1" applyAlignment="1">
      <alignment horizontal="center"/>
    </xf>
    <xf numFmtId="16" fontId="0" fillId="0" borderId="5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939800</xdr:colOff>
          <xdr:row>18</xdr:row>
          <xdr:rowOff>177800</xdr:rowOff>
        </xdr:from>
        <xdr:to>
          <xdr:col>12</xdr:col>
          <xdr:colOff>1371600</xdr:colOff>
          <xdr:row>24</xdr:row>
          <xdr:rowOff>139700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203200</xdr:colOff>
          <xdr:row>1</xdr:row>
          <xdr:rowOff>12700</xdr:rowOff>
        </xdr:from>
        <xdr:to>
          <xdr:col>11</xdr:col>
          <xdr:colOff>101600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N32"/>
  <sheetViews>
    <sheetView tabSelected="1" topLeftCell="C1" workbookViewId="0">
      <selection activeCell="T17" sqref="T17"/>
    </sheetView>
  </sheetViews>
  <sheetFormatPr baseColWidth="10" defaultColWidth="8.83203125" defaultRowHeight="15" x14ac:dyDescent="0.2"/>
  <cols>
    <col min="5" max="5" width="14" customWidth="1"/>
    <col min="6" max="6" width="12.1640625" bestFit="1" customWidth="1"/>
    <col min="9" max="9" width="10.6640625" customWidth="1"/>
    <col min="10" max="10" width="11.5" customWidth="1"/>
    <col min="12" max="12" width="12.5" customWidth="1"/>
    <col min="13" max="13" width="21.83203125" customWidth="1"/>
    <col min="14" max="14" width="15.1640625" bestFit="1" customWidth="1"/>
  </cols>
  <sheetData>
    <row r="6" spans="5:14" ht="16" thickBot="1" x14ac:dyDescent="0.25"/>
    <row r="7" spans="5:14" ht="16" thickBot="1" x14ac:dyDescent="0.25">
      <c r="E7" s="15"/>
      <c r="F7" s="13"/>
      <c r="G7" s="67"/>
      <c r="H7" s="62" t="s">
        <v>7</v>
      </c>
      <c r="I7" s="63"/>
      <c r="J7" s="64" t="s">
        <v>8</v>
      </c>
      <c r="K7" s="65"/>
      <c r="L7" s="15"/>
      <c r="M7" s="15"/>
      <c r="N7" s="15"/>
    </row>
    <row r="8" spans="5:14" ht="16" thickBot="1" x14ac:dyDescent="0.25">
      <c r="E8" s="21" t="s">
        <v>1</v>
      </c>
      <c r="F8" s="28" t="s">
        <v>4</v>
      </c>
      <c r="G8" s="29" t="s">
        <v>5</v>
      </c>
      <c r="H8" s="19" t="s">
        <v>14</v>
      </c>
      <c r="I8" s="20" t="s">
        <v>15</v>
      </c>
      <c r="J8" s="19" t="s">
        <v>14</v>
      </c>
      <c r="K8" s="20" t="s">
        <v>15</v>
      </c>
      <c r="L8" s="21" t="s">
        <v>10</v>
      </c>
      <c r="M8" s="21" t="s">
        <v>47</v>
      </c>
      <c r="N8" s="21" t="s">
        <v>16</v>
      </c>
    </row>
    <row r="9" spans="5:14" x14ac:dyDescent="0.2">
      <c r="E9" s="68" t="s">
        <v>17</v>
      </c>
      <c r="F9" s="6" t="s">
        <v>2</v>
      </c>
      <c r="G9" s="7" t="s">
        <v>3</v>
      </c>
      <c r="H9" s="6" t="s">
        <v>6</v>
      </c>
      <c r="I9" s="7" t="s">
        <v>12</v>
      </c>
      <c r="J9" s="6" t="s">
        <v>9</v>
      </c>
      <c r="K9" s="7" t="s">
        <v>13</v>
      </c>
      <c r="L9" s="77" t="s">
        <v>11</v>
      </c>
      <c r="M9" s="77" t="s">
        <v>46</v>
      </c>
      <c r="N9" s="11" t="s">
        <v>48</v>
      </c>
    </row>
    <row r="10" spans="5:14" ht="16" thickBot="1" x14ac:dyDescent="0.25">
      <c r="E10" s="68"/>
      <c r="F10" s="37">
        <v>0.375</v>
      </c>
      <c r="G10" s="36">
        <f>1-F10</f>
        <v>0.625</v>
      </c>
      <c r="H10" s="37">
        <f>1/3</f>
        <v>0.33333333333333331</v>
      </c>
      <c r="I10" s="36">
        <f>1-H10</f>
        <v>0.66666666666666674</v>
      </c>
      <c r="J10" s="37">
        <f>4/5</f>
        <v>0.8</v>
      </c>
      <c r="K10" s="36">
        <f>1-J10</f>
        <v>0.19999999999999996</v>
      </c>
      <c r="L10" s="66">
        <f>2*F10*G10</f>
        <v>0.46875</v>
      </c>
      <c r="M10" s="66">
        <f>ABS(H10-J10)+ABS(I10-K10)</f>
        <v>0.93333333333333357</v>
      </c>
      <c r="N10" s="66">
        <f>L10*M10</f>
        <v>0.43750000000000011</v>
      </c>
    </row>
    <row r="11" spans="5:14" x14ac:dyDescent="0.2">
      <c r="E11" s="69" t="s">
        <v>18</v>
      </c>
      <c r="F11" s="73" t="s">
        <v>2</v>
      </c>
      <c r="G11" s="74" t="s">
        <v>3</v>
      </c>
      <c r="H11" s="73" t="s">
        <v>52</v>
      </c>
      <c r="I11" s="74" t="s">
        <v>53</v>
      </c>
      <c r="J11" s="73" t="s">
        <v>54</v>
      </c>
      <c r="K11" s="74" t="s">
        <v>55</v>
      </c>
      <c r="L11" s="78" t="s">
        <v>11</v>
      </c>
      <c r="M11" s="81" t="s">
        <v>56</v>
      </c>
      <c r="N11" s="80" t="s">
        <v>0</v>
      </c>
    </row>
    <row r="12" spans="5:14" ht="16" thickBot="1" x14ac:dyDescent="0.25">
      <c r="E12" s="70"/>
      <c r="F12" s="75">
        <v>0.375</v>
      </c>
      <c r="G12" s="76">
        <v>0.625</v>
      </c>
      <c r="H12" s="75">
        <v>1</v>
      </c>
      <c r="I12" s="76">
        <v>0</v>
      </c>
      <c r="J12" s="75">
        <v>0.4</v>
      </c>
      <c r="K12" s="76">
        <v>0.6</v>
      </c>
      <c r="L12" s="79">
        <f>2*F12*G12</f>
        <v>0.46875</v>
      </c>
      <c r="M12" s="82">
        <f>ABS(H12-J12)+ABS(I12-K12)</f>
        <v>1.2</v>
      </c>
      <c r="N12" s="66">
        <f>L12*M12</f>
        <v>0.5625</v>
      </c>
    </row>
    <row r="13" spans="5:14" x14ac:dyDescent="0.2">
      <c r="E13" s="71" t="s">
        <v>19</v>
      </c>
      <c r="F13" s="73" t="s">
        <v>57</v>
      </c>
      <c r="G13" s="74" t="s">
        <v>58</v>
      </c>
      <c r="H13" s="73" t="s">
        <v>59</v>
      </c>
      <c r="I13" s="74" t="s">
        <v>59</v>
      </c>
      <c r="J13" s="73" t="s">
        <v>60</v>
      </c>
      <c r="K13" s="74" t="s">
        <v>61</v>
      </c>
      <c r="L13" s="78" t="s">
        <v>62</v>
      </c>
      <c r="M13" s="81" t="s">
        <v>63</v>
      </c>
      <c r="N13" s="80" t="s">
        <v>0</v>
      </c>
    </row>
    <row r="14" spans="5:14" ht="16" thickBot="1" x14ac:dyDescent="0.25">
      <c r="E14" s="72"/>
      <c r="F14" s="9">
        <v>0.25</v>
      </c>
      <c r="G14" s="10">
        <v>0.75</v>
      </c>
      <c r="H14" s="9">
        <v>0.5</v>
      </c>
      <c r="I14" s="10">
        <v>0.5</v>
      </c>
      <c r="J14" s="9">
        <v>0.66666666666666663</v>
      </c>
      <c r="K14" s="10">
        <v>0.33333333333333331</v>
      </c>
      <c r="L14" s="12">
        <f>2*F14*G14</f>
        <v>0.375</v>
      </c>
      <c r="M14" s="12">
        <f>ABS(H14-J14)+ABS(I14-K14)</f>
        <v>0.33333333333333331</v>
      </c>
      <c r="N14" s="12">
        <f>L14*M14</f>
        <v>0.125</v>
      </c>
    </row>
    <row r="17" spans="5:14" x14ac:dyDescent="0.2">
      <c r="F17" t="s">
        <v>20</v>
      </c>
    </row>
    <row r="22" spans="5:14" x14ac:dyDescent="0.2">
      <c r="G22" t="s">
        <v>0</v>
      </c>
    </row>
    <row r="26" spans="5:14" ht="16" thickBot="1" x14ac:dyDescent="0.25"/>
    <row r="27" spans="5:14" ht="16" thickBot="1" x14ac:dyDescent="0.25">
      <c r="E27" s="13"/>
      <c r="F27" s="13"/>
      <c r="G27" s="14"/>
      <c r="H27" s="62" t="s">
        <v>7</v>
      </c>
      <c r="I27" s="63"/>
      <c r="J27" s="64" t="s">
        <v>8</v>
      </c>
      <c r="K27" s="65"/>
      <c r="L27" s="14"/>
      <c r="M27" s="14"/>
      <c r="N27" s="15"/>
    </row>
    <row r="28" spans="5:14" ht="16" thickBot="1" x14ac:dyDescent="0.25">
      <c r="E28" s="17" t="s">
        <v>1</v>
      </c>
      <c r="F28" s="28" t="s">
        <v>4</v>
      </c>
      <c r="G28" s="29" t="s">
        <v>5</v>
      </c>
      <c r="H28" s="19" t="s">
        <v>14</v>
      </c>
      <c r="I28" s="20" t="s">
        <v>15</v>
      </c>
      <c r="J28" s="19" t="s">
        <v>14</v>
      </c>
      <c r="K28" s="20" t="s">
        <v>15</v>
      </c>
      <c r="L28" s="18" t="s">
        <v>10</v>
      </c>
      <c r="M28" s="18" t="s">
        <v>47</v>
      </c>
      <c r="N28" s="21" t="s">
        <v>16</v>
      </c>
    </row>
    <row r="29" spans="5:14" ht="16" thickBot="1" x14ac:dyDescent="0.25">
      <c r="E29" s="4" t="s">
        <v>49</v>
      </c>
      <c r="F29" s="83"/>
      <c r="G29" s="7" t="s">
        <v>0</v>
      </c>
      <c r="H29" s="6" t="s">
        <v>0</v>
      </c>
      <c r="I29" s="7" t="s">
        <v>0</v>
      </c>
      <c r="J29" s="6" t="s">
        <v>0</v>
      </c>
      <c r="K29" s="7" t="s">
        <v>0</v>
      </c>
      <c r="L29" s="1" t="s">
        <v>0</v>
      </c>
      <c r="M29" s="1" t="s">
        <v>0</v>
      </c>
      <c r="N29" s="11" t="s">
        <v>48</v>
      </c>
    </row>
    <row r="30" spans="5:14" ht="16" thickBot="1" x14ac:dyDescent="0.25">
      <c r="E30" s="5"/>
      <c r="F30" s="9">
        <f>2/8</f>
        <v>0.25</v>
      </c>
      <c r="G30" s="26">
        <f t="shared" ref="G30:G31" si="0">1-F30</f>
        <v>0.75</v>
      </c>
      <c r="H30" s="9">
        <f>0/2</f>
        <v>0</v>
      </c>
      <c r="I30" s="26">
        <f>1-H30</f>
        <v>1</v>
      </c>
      <c r="J30" s="9">
        <f>5/6</f>
        <v>0.83333333333333337</v>
      </c>
      <c r="K30" s="26">
        <f>1-J30</f>
        <v>0.16666666666666663</v>
      </c>
      <c r="L30" s="8">
        <f>F30*G30</f>
        <v>0.1875</v>
      </c>
      <c r="M30" s="8">
        <f>ABS(H30-J30)+ABS(I30-K30)</f>
        <v>1.6666666666666667</v>
      </c>
      <c r="N30" s="12">
        <f>L30*M30</f>
        <v>0.3125</v>
      </c>
    </row>
    <row r="31" spans="5:14" ht="16" thickBot="1" x14ac:dyDescent="0.25">
      <c r="E31" s="23" t="s">
        <v>50</v>
      </c>
      <c r="F31" s="25">
        <f>4/8</f>
        <v>0.5</v>
      </c>
      <c r="G31" s="26">
        <f t="shared" si="0"/>
        <v>0.5</v>
      </c>
      <c r="H31" s="25">
        <f>3/4</f>
        <v>0.75</v>
      </c>
      <c r="I31" s="26">
        <f>1-H31</f>
        <v>0.25</v>
      </c>
      <c r="J31" s="25">
        <f>2/4</f>
        <v>0.5</v>
      </c>
      <c r="K31" s="26">
        <f>1-J31</f>
        <v>0.5</v>
      </c>
      <c r="L31" s="24">
        <f>F31*G31</f>
        <v>0.25</v>
      </c>
      <c r="M31" s="24">
        <f>ABS(H31-J31)+ABS(I31-K31)</f>
        <v>0.5</v>
      </c>
      <c r="N31" s="27">
        <f>L31*M31</f>
        <v>0.125</v>
      </c>
    </row>
    <row r="32" spans="5:14" ht="16" thickBot="1" x14ac:dyDescent="0.25">
      <c r="E32" s="5" t="s">
        <v>51</v>
      </c>
      <c r="F32" s="25">
        <f>2/8</f>
        <v>0.25</v>
      </c>
      <c r="G32" s="26">
        <f>1-F32</f>
        <v>0.75</v>
      </c>
      <c r="H32" s="25">
        <f>2/2</f>
        <v>1</v>
      </c>
      <c r="I32" s="26">
        <f>1-H32</f>
        <v>0</v>
      </c>
      <c r="J32" s="25">
        <f>3/6</f>
        <v>0.5</v>
      </c>
      <c r="K32" s="26">
        <f>1-J32</f>
        <v>0.5</v>
      </c>
      <c r="L32" s="24">
        <f>F32*G32</f>
        <v>0.1875</v>
      </c>
      <c r="M32" s="24">
        <f>ABS(H32-J32)+ABS(I32-K32)</f>
        <v>1</v>
      </c>
      <c r="N32" s="27">
        <f>L32*M32</f>
        <v>0.1875</v>
      </c>
    </row>
  </sheetData>
  <mergeCells count="4">
    <mergeCell ref="H7:I7"/>
    <mergeCell ref="J7:K7"/>
    <mergeCell ref="H27:I27"/>
    <mergeCell ref="J27:K2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939800</xdr:colOff>
                <xdr:row>18</xdr:row>
                <xdr:rowOff>177800</xdr:rowOff>
              </from>
              <to>
                <xdr:col>12</xdr:col>
                <xdr:colOff>1371600</xdr:colOff>
                <xdr:row>24</xdr:row>
                <xdr:rowOff>139700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P37"/>
  <sheetViews>
    <sheetView topLeftCell="B1" workbookViewId="0">
      <selection activeCell="G23" sqref="G23"/>
    </sheetView>
  </sheetViews>
  <sheetFormatPr baseColWidth="10" defaultColWidth="8.83203125" defaultRowHeight="15" x14ac:dyDescent="0.2"/>
  <cols>
    <col min="5" max="5" width="19.5" customWidth="1"/>
    <col min="6" max="6" width="14" customWidth="1"/>
    <col min="7" max="7" width="9.83203125" customWidth="1"/>
    <col min="8" max="8" width="13" customWidth="1"/>
    <col min="9" max="9" width="12.5" customWidth="1"/>
    <col min="10" max="10" width="12.6640625" customWidth="1"/>
    <col min="13" max="13" width="14.83203125" customWidth="1"/>
  </cols>
  <sheetData>
    <row r="7" spans="4:13" x14ac:dyDescent="0.2">
      <c r="D7" s="31" t="s">
        <v>21</v>
      </c>
      <c r="E7" s="30" t="s">
        <v>23</v>
      </c>
    </row>
    <row r="8" spans="4:13" x14ac:dyDescent="0.2">
      <c r="D8" s="31"/>
      <c r="I8" t="s">
        <v>0</v>
      </c>
    </row>
    <row r="9" spans="4:13" x14ac:dyDescent="0.2">
      <c r="D9" s="31" t="s">
        <v>22</v>
      </c>
      <c r="E9" s="31" t="s">
        <v>38</v>
      </c>
    </row>
    <row r="10" spans="4:13" x14ac:dyDescent="0.2">
      <c r="L10" t="s">
        <v>0</v>
      </c>
      <c r="M10" t="s">
        <v>0</v>
      </c>
    </row>
    <row r="11" spans="4:13" x14ac:dyDescent="0.2">
      <c r="E11" t="s">
        <v>0</v>
      </c>
    </row>
    <row r="12" spans="4:13" x14ac:dyDescent="0.2">
      <c r="F12" s="32" t="s">
        <v>1</v>
      </c>
    </row>
    <row r="13" spans="4:13" x14ac:dyDescent="0.2">
      <c r="F13" s="32" t="s">
        <v>28</v>
      </c>
      <c r="G13" s="2" t="s">
        <v>29</v>
      </c>
      <c r="H13" s="1" t="s">
        <v>30</v>
      </c>
      <c r="J13" t="s">
        <v>0</v>
      </c>
    </row>
    <row r="14" spans="4:13" x14ac:dyDescent="0.2">
      <c r="F14" s="32"/>
      <c r="G14" s="1" t="s">
        <v>3</v>
      </c>
      <c r="H14" s="1" t="s">
        <v>31</v>
      </c>
    </row>
    <row r="15" spans="4:13" x14ac:dyDescent="0.2">
      <c r="F15" s="32"/>
      <c r="G15" s="1" t="s">
        <v>2</v>
      </c>
      <c r="H15" s="1" t="s">
        <v>32</v>
      </c>
    </row>
    <row r="16" spans="4:13" x14ac:dyDescent="0.2">
      <c r="F16" s="32" t="s">
        <v>33</v>
      </c>
      <c r="G16" s="2"/>
      <c r="H16" s="2"/>
    </row>
    <row r="17" spans="6:16" x14ac:dyDescent="0.2">
      <c r="F17" s="32"/>
      <c r="G17" s="22">
        <v>0.625</v>
      </c>
      <c r="H17" s="22">
        <f>-G17*LOG(G17,2)</f>
        <v>0.42379494069539858</v>
      </c>
      <c r="L17" t="s">
        <v>0</v>
      </c>
    </row>
    <row r="18" spans="6:16" x14ac:dyDescent="0.2">
      <c r="F18" s="32"/>
      <c r="G18" s="22">
        <v>0.375</v>
      </c>
      <c r="H18" s="22">
        <f>-G18*LOG(G18,2)</f>
        <v>0.53063906222956636</v>
      </c>
    </row>
    <row r="19" spans="6:16" ht="16" thickBot="1" x14ac:dyDescent="0.25">
      <c r="F19" s="32" t="s">
        <v>33</v>
      </c>
      <c r="G19" s="2"/>
      <c r="H19" s="22">
        <f>SUM(H17:H18)</f>
        <v>0.95443400292496494</v>
      </c>
    </row>
    <row r="20" spans="6:16" x14ac:dyDescent="0.2">
      <c r="F20" s="3"/>
      <c r="G20" s="41"/>
      <c r="H20" s="42" t="s">
        <v>30</v>
      </c>
      <c r="I20" s="41"/>
      <c r="J20" s="42" t="s">
        <v>30</v>
      </c>
      <c r="K20" s="43" t="s">
        <v>36</v>
      </c>
      <c r="L20" s="56" t="s">
        <v>34</v>
      </c>
      <c r="M20" s="44" t="s">
        <v>37</v>
      </c>
    </row>
    <row r="21" spans="6:16" ht="16" thickBot="1" x14ac:dyDescent="0.25">
      <c r="F21" s="38" t="s">
        <v>24</v>
      </c>
      <c r="G21" s="57" t="s">
        <v>14</v>
      </c>
      <c r="H21" s="46" t="s">
        <v>35</v>
      </c>
      <c r="I21" s="45" t="s">
        <v>15</v>
      </c>
      <c r="J21" s="46" t="s">
        <v>15</v>
      </c>
      <c r="K21" s="47"/>
      <c r="L21" s="47"/>
      <c r="M21" s="46"/>
      <c r="P21" t="s">
        <v>0</v>
      </c>
    </row>
    <row r="22" spans="6:16" x14ac:dyDescent="0.2">
      <c r="F22" s="4" t="s">
        <v>25</v>
      </c>
      <c r="G22" s="37">
        <v>0.33333333333333331</v>
      </c>
      <c r="H22" s="36">
        <f>-G22*LOG(G22,2)</f>
        <v>0.52832083357371873</v>
      </c>
      <c r="I22" s="37">
        <f>1-G22</f>
        <v>0.66666666666666674</v>
      </c>
      <c r="J22" s="36">
        <f>-I22*LOG(I22,2)</f>
        <v>0.38997500048077077</v>
      </c>
      <c r="K22" s="22">
        <f>H22+J22</f>
        <v>0.91829583405448956</v>
      </c>
      <c r="L22" s="22">
        <v>0.375</v>
      </c>
      <c r="M22" s="36">
        <f>K22*L22</f>
        <v>0.34436093777043358</v>
      </c>
    </row>
    <row r="23" spans="6:16" x14ac:dyDescent="0.2">
      <c r="F23" s="4" t="s">
        <v>26</v>
      </c>
      <c r="G23" s="37">
        <v>1</v>
      </c>
      <c r="H23" s="36">
        <f>-G23*LOG(G23,2)</f>
        <v>0</v>
      </c>
      <c r="I23" s="37">
        <f>1-G23</f>
        <v>0</v>
      </c>
      <c r="J23" s="36">
        <v>0</v>
      </c>
      <c r="K23" s="22">
        <f>H23+J23</f>
        <v>0</v>
      </c>
      <c r="L23" s="22">
        <v>0.375</v>
      </c>
      <c r="M23" s="36">
        <f>K23*L23</f>
        <v>0</v>
      </c>
    </row>
    <row r="24" spans="6:16" ht="16" thickBot="1" x14ac:dyDescent="0.25">
      <c r="F24" s="5" t="s">
        <v>27</v>
      </c>
      <c r="G24" s="37">
        <v>0.5</v>
      </c>
      <c r="H24" s="36">
        <f>-G24*LOG(G24,2)</f>
        <v>0.5</v>
      </c>
      <c r="I24" s="37">
        <f>1-G24</f>
        <v>0.5</v>
      </c>
      <c r="J24" s="36">
        <f>-I24*LOG(I24,2)</f>
        <v>0.5</v>
      </c>
      <c r="K24" s="22">
        <f>H24+J24</f>
        <v>1</v>
      </c>
      <c r="L24" s="22">
        <v>0.25</v>
      </c>
      <c r="M24" s="36">
        <f>K24*L24</f>
        <v>0.25</v>
      </c>
    </row>
    <row r="25" spans="6:16" ht="16" thickBot="1" x14ac:dyDescent="0.25">
      <c r="F25" s="48" t="s">
        <v>39</v>
      </c>
      <c r="G25" s="23"/>
      <c r="H25" s="49"/>
      <c r="I25" s="23"/>
      <c r="J25" s="49"/>
      <c r="K25" s="50"/>
      <c r="L25" s="24">
        <f>SUM(L22:L24)</f>
        <v>1</v>
      </c>
      <c r="M25" s="55">
        <f>SUM(M22:M24)</f>
        <v>0.59436093777043353</v>
      </c>
    </row>
    <row r="26" spans="6:16" ht="16" thickBot="1" x14ac:dyDescent="0.25">
      <c r="F26" s="51" t="s">
        <v>40</v>
      </c>
      <c r="G26" s="52"/>
      <c r="H26" s="52"/>
      <c r="I26" s="53" t="s">
        <v>0</v>
      </c>
      <c r="J26" s="58">
        <f>H19-M25</f>
        <v>0.36007306515453141</v>
      </c>
      <c r="K26" s="52"/>
      <c r="L26" s="52"/>
      <c r="M26" s="54"/>
    </row>
    <row r="30" spans="6:16" ht="16" thickBot="1" x14ac:dyDescent="0.25">
      <c r="F30" s="32" t="s">
        <v>33</v>
      </c>
      <c r="G30" s="2"/>
      <c r="H30" s="22">
        <f>SUM(H28:H29)</f>
        <v>0</v>
      </c>
    </row>
    <row r="31" spans="6:16" x14ac:dyDescent="0.2">
      <c r="F31" s="3"/>
      <c r="G31" s="41"/>
      <c r="H31" s="42" t="s">
        <v>30</v>
      </c>
      <c r="I31" s="41"/>
      <c r="J31" s="42" t="s">
        <v>30</v>
      </c>
      <c r="K31" s="43" t="s">
        <v>36</v>
      </c>
      <c r="L31" s="56" t="s">
        <v>34</v>
      </c>
      <c r="M31" s="44" t="s">
        <v>37</v>
      </c>
    </row>
    <row r="32" spans="6:16" ht="16" thickBot="1" x14ac:dyDescent="0.25">
      <c r="F32" s="38" t="s">
        <v>41</v>
      </c>
      <c r="G32" s="57" t="s">
        <v>14</v>
      </c>
      <c r="H32" s="46" t="s">
        <v>35</v>
      </c>
      <c r="I32" s="45" t="s">
        <v>15</v>
      </c>
      <c r="J32" s="46" t="s">
        <v>15</v>
      </c>
      <c r="K32" s="47"/>
      <c r="L32" s="47"/>
      <c r="M32" s="46"/>
    </row>
    <row r="33" spans="6:13" x14ac:dyDescent="0.2">
      <c r="F33" s="4" t="s">
        <v>25</v>
      </c>
      <c r="G33" s="37" t="s">
        <v>0</v>
      </c>
      <c r="H33" s="36">
        <v>0</v>
      </c>
      <c r="I33" s="37" t="e">
        <f>1-G33</f>
        <v>#VALUE!</v>
      </c>
      <c r="J33" s="36" t="e">
        <f>-I33*LOG(I33,2)</f>
        <v>#VALUE!</v>
      </c>
      <c r="K33" s="22" t="e">
        <f>H33+J33</f>
        <v>#VALUE!</v>
      </c>
      <c r="L33" s="22">
        <f>2/8</f>
        <v>0.25</v>
      </c>
      <c r="M33" s="36" t="e">
        <f>K33*L33</f>
        <v>#VALUE!</v>
      </c>
    </row>
    <row r="34" spans="6:13" x14ac:dyDescent="0.2">
      <c r="F34" s="4" t="s">
        <v>26</v>
      </c>
      <c r="G34" s="37" t="s">
        <v>0</v>
      </c>
      <c r="H34" s="36" t="e">
        <f>-G34*LOG(G34,2)</f>
        <v>#VALUE!</v>
      </c>
      <c r="I34" s="37" t="e">
        <f>1-G34</f>
        <v>#VALUE!</v>
      </c>
      <c r="J34" s="36" t="e">
        <f>-I34*LOG(I34,2)</f>
        <v>#VALUE!</v>
      </c>
      <c r="K34" s="22" t="e">
        <f>H34+J34</f>
        <v>#VALUE!</v>
      </c>
      <c r="L34" s="22">
        <f>4/8</f>
        <v>0.5</v>
      </c>
      <c r="M34" s="36" t="e">
        <f>K34*L34</f>
        <v>#VALUE!</v>
      </c>
    </row>
    <row r="35" spans="6:13" ht="16" thickBot="1" x14ac:dyDescent="0.25">
      <c r="F35" s="5" t="s">
        <v>27</v>
      </c>
      <c r="G35" s="37" t="s">
        <v>0</v>
      </c>
      <c r="H35" s="36" t="e">
        <f>-G35*LOG(G35,2)</f>
        <v>#VALUE!</v>
      </c>
      <c r="I35" s="37" t="e">
        <f>1-G35</f>
        <v>#VALUE!</v>
      </c>
      <c r="J35" s="36">
        <v>0</v>
      </c>
      <c r="K35" s="22" t="e">
        <f>H35+J35</f>
        <v>#VALUE!</v>
      </c>
      <c r="L35" s="22">
        <f>2/8</f>
        <v>0.25</v>
      </c>
      <c r="M35" s="36" t="e">
        <f>K35*L35</f>
        <v>#VALUE!</v>
      </c>
    </row>
    <row r="36" spans="6:13" ht="16" thickBot="1" x14ac:dyDescent="0.25">
      <c r="F36" s="48" t="s">
        <v>39</v>
      </c>
      <c r="G36" s="23"/>
      <c r="H36" s="49"/>
      <c r="I36" s="23"/>
      <c r="J36" s="49"/>
      <c r="K36" s="50"/>
      <c r="L36" s="24">
        <f>SUM(L33:L35)</f>
        <v>1</v>
      </c>
      <c r="M36" s="55" t="e">
        <f>SUM(M33:M35)</f>
        <v>#VALUE!</v>
      </c>
    </row>
    <row r="37" spans="6:13" ht="16" thickBot="1" x14ac:dyDescent="0.25">
      <c r="F37" s="51" t="s">
        <v>40</v>
      </c>
      <c r="G37" s="52"/>
      <c r="H37" s="52"/>
      <c r="I37" s="53" t="s">
        <v>0</v>
      </c>
      <c r="J37" s="58" t="e">
        <f>H19-M36</f>
        <v>#VALUE!</v>
      </c>
      <c r="K37" s="52"/>
      <c r="L37" s="52"/>
      <c r="M37" s="5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6</xdr:col>
                <xdr:colOff>203200</xdr:colOff>
                <xdr:row>1</xdr:row>
                <xdr:rowOff>12700</xdr:rowOff>
              </from>
              <to>
                <xdr:col>11</xdr:col>
                <xdr:colOff>101600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C5:J20"/>
  <sheetViews>
    <sheetView topLeftCell="D1" workbookViewId="0">
      <selection activeCell="G6" sqref="G6"/>
    </sheetView>
  </sheetViews>
  <sheetFormatPr baseColWidth="10" defaultColWidth="8.83203125" defaultRowHeight="15" x14ac:dyDescent="0.2"/>
  <cols>
    <col min="6" max="6" width="20.5" customWidth="1"/>
    <col min="7" max="8" width="13.1640625" customWidth="1"/>
    <col min="9" max="9" width="11.5" customWidth="1"/>
    <col min="10" max="10" width="16.1640625" customWidth="1"/>
  </cols>
  <sheetData>
    <row r="5" spans="3:10" ht="16" thickBot="1" x14ac:dyDescent="0.25"/>
    <row r="6" spans="3:10" ht="20" thickBot="1" x14ac:dyDescent="0.3">
      <c r="F6" s="59" t="s">
        <v>42</v>
      </c>
      <c r="G6" s="60" t="s">
        <v>24</v>
      </c>
      <c r="H6" s="60" t="s">
        <v>41</v>
      </c>
      <c r="I6" s="60" t="s">
        <v>43</v>
      </c>
      <c r="J6" s="61" t="s">
        <v>44</v>
      </c>
    </row>
    <row r="7" spans="3:10" x14ac:dyDescent="0.2">
      <c r="F7" s="16">
        <v>1</v>
      </c>
      <c r="G7" s="33" t="s">
        <v>26</v>
      </c>
      <c r="H7" s="33" t="s">
        <v>27</v>
      </c>
      <c r="I7" s="33">
        <v>75</v>
      </c>
      <c r="J7" s="34" t="s">
        <v>14</v>
      </c>
    </row>
    <row r="8" spans="3:10" hidden="1" x14ac:dyDescent="0.2">
      <c r="F8" s="16">
        <v>2</v>
      </c>
      <c r="G8" s="2" t="s">
        <v>25</v>
      </c>
      <c r="H8" s="2" t="s">
        <v>25</v>
      </c>
      <c r="I8" s="2">
        <v>50</v>
      </c>
      <c r="J8" s="35" t="s">
        <v>15</v>
      </c>
    </row>
    <row r="9" spans="3:10" x14ac:dyDescent="0.2">
      <c r="F9" s="16">
        <v>3</v>
      </c>
      <c r="G9" s="2" t="s">
        <v>27</v>
      </c>
      <c r="H9" s="2" t="s">
        <v>26</v>
      </c>
      <c r="I9" s="2">
        <v>25</v>
      </c>
      <c r="J9" s="35" t="s">
        <v>15</v>
      </c>
    </row>
    <row r="10" spans="3:10" x14ac:dyDescent="0.2">
      <c r="F10" s="16">
        <v>4</v>
      </c>
      <c r="G10" s="2" t="s">
        <v>26</v>
      </c>
      <c r="H10" s="2" t="s">
        <v>26</v>
      </c>
      <c r="I10" s="2">
        <v>50</v>
      </c>
      <c r="J10" s="35" t="s">
        <v>14</v>
      </c>
    </row>
    <row r="11" spans="3:10" x14ac:dyDescent="0.2">
      <c r="F11" s="16">
        <v>5</v>
      </c>
      <c r="G11" s="2" t="s">
        <v>25</v>
      </c>
      <c r="H11" s="2" t="s">
        <v>26</v>
      </c>
      <c r="I11" s="2">
        <v>100</v>
      </c>
      <c r="J11" s="35" t="s">
        <v>14</v>
      </c>
    </row>
    <row r="12" spans="3:10" x14ac:dyDescent="0.2">
      <c r="F12" s="16">
        <v>6</v>
      </c>
      <c r="G12" s="2" t="s">
        <v>27</v>
      </c>
      <c r="H12" s="2" t="s">
        <v>27</v>
      </c>
      <c r="I12" s="2">
        <v>25</v>
      </c>
      <c r="J12" s="35" t="s">
        <v>14</v>
      </c>
    </row>
    <row r="13" spans="3:10" hidden="1" x14ac:dyDescent="0.2">
      <c r="F13" s="16">
        <v>7</v>
      </c>
      <c r="G13" s="2" t="s">
        <v>25</v>
      </c>
      <c r="H13" s="2" t="s">
        <v>25</v>
      </c>
      <c r="I13" s="2">
        <v>25</v>
      </c>
      <c r="J13" s="35" t="s">
        <v>15</v>
      </c>
    </row>
    <row r="14" spans="3:10" ht="16" thickBot="1" x14ac:dyDescent="0.25">
      <c r="F14" s="21">
        <v>8</v>
      </c>
      <c r="G14" s="40" t="s">
        <v>26</v>
      </c>
      <c r="H14" s="40" t="s">
        <v>26</v>
      </c>
      <c r="I14" s="40">
        <v>75</v>
      </c>
      <c r="J14" s="39" t="s">
        <v>14</v>
      </c>
    </row>
    <row r="15" spans="3:10" hidden="1" x14ac:dyDescent="0.2">
      <c r="C15" t="s">
        <v>0</v>
      </c>
      <c r="F15" s="2" t="s">
        <v>0</v>
      </c>
    </row>
    <row r="16" spans="3:10" hidden="1" x14ac:dyDescent="0.2">
      <c r="F16" s="2" t="s">
        <v>0</v>
      </c>
    </row>
    <row r="20" spans="7:7" x14ac:dyDescent="0.2">
      <c r="G20" t="s">
        <v>45</v>
      </c>
    </row>
  </sheetData>
  <autoFilter ref="F6:J16" xr:uid="{00000000-0009-0000-0000-000002000000}">
    <filterColumn colId="2">
      <filters>
        <filter val="High"/>
        <filter val="Mediu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2013-05-22T14:35:16Z</dcterms:created>
  <dcterms:modified xsi:type="dcterms:W3CDTF">2023-03-09T02:10:38Z</dcterms:modified>
</cp:coreProperties>
</file>