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9015" activeTab="2"/>
  </bookViews>
  <sheets>
    <sheet name="individual" sheetId="3" r:id="rId1"/>
    <sheet name="specimens" sheetId="1" r:id="rId2"/>
    <sheet name="datasets" sheetId="2" r:id="rId3"/>
  </sheets>
  <calcPr calcId="0"/>
</workbook>
</file>

<file path=xl/calcChain.xml><?xml version="1.0" encoding="utf-8"?>
<calcChain xmlns="http://schemas.openxmlformats.org/spreadsheetml/2006/main">
  <c r="F306" i="2" l="1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T306" i="2"/>
  <c r="U306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T307" i="2"/>
  <c r="U307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T308" i="2"/>
  <c r="U308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T309" i="2"/>
  <c r="U309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T310" i="2"/>
  <c r="U310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T311" i="2"/>
  <c r="U311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T312" i="2"/>
  <c r="U312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T313" i="2"/>
  <c r="U313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T314" i="2"/>
  <c r="U314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T315" i="2"/>
  <c r="U315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T316" i="2"/>
  <c r="U316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T317" i="2"/>
  <c r="U317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T318" i="2"/>
  <c r="U318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T319" i="2"/>
  <c r="U319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T245" i="2"/>
  <c r="U245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T248" i="2"/>
  <c r="U248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T251" i="2"/>
  <c r="U251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T254" i="2"/>
  <c r="U254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T257" i="2"/>
  <c r="U257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T260" i="2"/>
  <c r="U260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T263" i="2"/>
  <c r="U263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T266" i="2"/>
  <c r="U266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T269" i="2"/>
  <c r="U269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T272" i="2"/>
  <c r="U272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T275" i="2"/>
  <c r="U275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T278" i="2"/>
  <c r="U278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T281" i="2"/>
  <c r="U281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T284" i="2"/>
  <c r="U284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T287" i="2"/>
  <c r="U287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T290" i="2"/>
  <c r="U290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T293" i="2"/>
  <c r="U293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T296" i="2"/>
  <c r="U296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T299" i="2"/>
  <c r="U299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T302" i="2"/>
  <c r="U302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T303" i="2"/>
  <c r="U303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T304" i="2"/>
  <c r="U304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T305" i="2"/>
  <c r="U305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P2" i="2"/>
  <c r="U2" i="2"/>
  <c r="T2" i="2"/>
  <c r="S2" i="2"/>
  <c r="R2" i="2"/>
  <c r="Q2" i="2"/>
  <c r="O2" i="2"/>
  <c r="N2" i="2"/>
  <c r="M2" i="2"/>
  <c r="L2" i="2"/>
  <c r="K2" i="2"/>
  <c r="J2" i="2"/>
  <c r="I2" i="2"/>
  <c r="H2" i="2"/>
  <c r="G2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</calcChain>
</file>

<file path=xl/sharedStrings.xml><?xml version="1.0" encoding="utf-8"?>
<sst xmlns="http://schemas.openxmlformats.org/spreadsheetml/2006/main" count="13384" uniqueCount="2108">
  <si>
    <t>project_code</t>
  </si>
  <si>
    <t>disease_state</t>
  </si>
  <si>
    <t>specific_diagnosis</t>
  </si>
  <si>
    <t>tumour_staging_system_at_diagnosis</t>
  </si>
  <si>
    <t>tumour_stage_at_diagnosis</t>
  </si>
  <si>
    <t>tumour_stage_system</t>
  </si>
  <si>
    <t>tumour_stage</t>
  </si>
  <si>
    <t>tumour_grading_system</t>
  </si>
  <si>
    <t>tumour_grade</t>
  </si>
  <si>
    <t>11-00466</t>
  </si>
  <si>
    <t>BEAT-AML</t>
  </si>
  <si>
    <t>NON-HISPANIC</t>
  </si>
  <si>
    <t>Female</t>
  </si>
  <si>
    <t>White</t>
  </si>
  <si>
    <t>Deceased</t>
  </si>
  <si>
    <t>Bone Marrow Aspirate</t>
  </si>
  <si>
    <t>tumor</t>
  </si>
  <si>
    <t>Acute myeloid leukaemia, NOS</t>
  </si>
  <si>
    <t>11-00473</t>
  </si>
  <si>
    <t>Male</t>
  </si>
  <si>
    <t>AML without maturation</t>
  </si>
  <si>
    <t>11-00476</t>
  </si>
  <si>
    <t>American Indian</t>
  </si>
  <si>
    <t>Leukapheresis</t>
  </si>
  <si>
    <t>11-00478</t>
  </si>
  <si>
    <t>Acute myelomonocytic leukaemia</t>
  </si>
  <si>
    <t>11-00499</t>
  </si>
  <si>
    <t>Peripheral Blood</t>
  </si>
  <si>
    <t>11-00503</t>
  </si>
  <si>
    <t>12-00016</t>
  </si>
  <si>
    <t>Asian</t>
  </si>
  <si>
    <t>12-00032</t>
  </si>
  <si>
    <t>12-00035</t>
  </si>
  <si>
    <t>Alive</t>
  </si>
  <si>
    <t>12-00069</t>
  </si>
  <si>
    <t>HISPANIC</t>
  </si>
  <si>
    <t>Unknown</t>
  </si>
  <si>
    <t>Control</t>
  </si>
  <si>
    <t>normal</t>
  </si>
  <si>
    <t>SP59269</t>
  </si>
  <si>
    <t>DO27763</t>
  </si>
  <si>
    <t>MALY-DE</t>
  </si>
  <si>
    <t>Normal - bone marrow</t>
  </si>
  <si>
    <t>Murphy Stage</t>
  </si>
  <si>
    <t>III</t>
  </si>
  <si>
    <t>SP59270</t>
  </si>
  <si>
    <t>Primary tumour - lymph node</t>
  </si>
  <si>
    <t>WHO-Classification of Tumours of Haematopoietic and Lymphoid Tissues</t>
  </si>
  <si>
    <t>SP59272</t>
  </si>
  <si>
    <t>DO27764</t>
  </si>
  <si>
    <t>SP59271</t>
  </si>
  <si>
    <t>SP59274</t>
  </si>
  <si>
    <t>DO27765</t>
  </si>
  <si>
    <t>II</t>
  </si>
  <si>
    <t>SP59276</t>
  </si>
  <si>
    <t>SP59280</t>
  </si>
  <si>
    <t>DO27767</t>
  </si>
  <si>
    <t>DLBCL grade cb</t>
  </si>
  <si>
    <t>SP59278</t>
  </si>
  <si>
    <t>SP59282</t>
  </si>
  <si>
    <t>DO27769</t>
  </si>
  <si>
    <t>SP59284</t>
  </si>
  <si>
    <t>SP59288</t>
  </si>
  <si>
    <t>DO27771</t>
  </si>
  <si>
    <t>SP59286</t>
  </si>
  <si>
    <t>Normal - blood derived</t>
  </si>
  <si>
    <t>SP59292</t>
  </si>
  <si>
    <t>DO27773</t>
  </si>
  <si>
    <t>Ann Arbor Stage</t>
  </si>
  <si>
    <t>IV,N,E</t>
  </si>
  <si>
    <t>FL grade I</t>
  </si>
  <si>
    <t>SP59290</t>
  </si>
  <si>
    <t>SP59296</t>
  </si>
  <si>
    <t>DO27775</t>
  </si>
  <si>
    <t>SP59294</t>
  </si>
  <si>
    <t>SP59300</t>
  </si>
  <si>
    <t>DO27777</t>
  </si>
  <si>
    <t>IV</t>
  </si>
  <si>
    <t>DLBCL grade ib</t>
  </si>
  <si>
    <t>SP59298</t>
  </si>
  <si>
    <t>SP59302</t>
  </si>
  <si>
    <t>DO27779</t>
  </si>
  <si>
    <t>III,N</t>
  </si>
  <si>
    <t>SP59304</t>
  </si>
  <si>
    <t>SP59306</t>
  </si>
  <si>
    <t>DO27781</t>
  </si>
  <si>
    <t>SP59308</t>
  </si>
  <si>
    <t>SP59310</t>
  </si>
  <si>
    <t>DO27783</t>
  </si>
  <si>
    <t>III,E</t>
  </si>
  <si>
    <t>SP59312</t>
  </si>
  <si>
    <t>SP59314</t>
  </si>
  <si>
    <t>DO27785</t>
  </si>
  <si>
    <t>IV,N,S</t>
  </si>
  <si>
    <t>SP59316</t>
  </si>
  <si>
    <t>SP59318</t>
  </si>
  <si>
    <t>DO27787</t>
  </si>
  <si>
    <t>SP59320</t>
  </si>
  <si>
    <t>FL grade IIIa</t>
  </si>
  <si>
    <t>SP59324</t>
  </si>
  <si>
    <t>DO27789</t>
  </si>
  <si>
    <t>II,N</t>
  </si>
  <si>
    <t>SP59322</t>
  </si>
  <si>
    <t>SP59326</t>
  </si>
  <si>
    <t>DO27791</t>
  </si>
  <si>
    <t>I</t>
  </si>
  <si>
    <t>SP59328</t>
  </si>
  <si>
    <t>SP59332</t>
  </si>
  <si>
    <t>DO27793</t>
  </si>
  <si>
    <t>SP59330</t>
  </si>
  <si>
    <t>SP59336</t>
  </si>
  <si>
    <t>DO27795</t>
  </si>
  <si>
    <t>SP59334</t>
  </si>
  <si>
    <t>SP59340</t>
  </si>
  <si>
    <t>DO27797</t>
  </si>
  <si>
    <t>SP59338</t>
  </si>
  <si>
    <t>SP59344</t>
  </si>
  <si>
    <t>DO27799</t>
  </si>
  <si>
    <t>SP59342</t>
  </si>
  <si>
    <t>SP59348</t>
  </si>
  <si>
    <t>DO27801</t>
  </si>
  <si>
    <t>SP59346</t>
  </si>
  <si>
    <t>SP59352</t>
  </si>
  <si>
    <t>DO27803</t>
  </si>
  <si>
    <t>IV,N</t>
  </si>
  <si>
    <t>SP59350</t>
  </si>
  <si>
    <t>SP59356</t>
  </si>
  <si>
    <t>DO27805</t>
  </si>
  <si>
    <t>SP59354</t>
  </si>
  <si>
    <t>SP59358</t>
  </si>
  <si>
    <t>DO27807</t>
  </si>
  <si>
    <t>SP59360</t>
  </si>
  <si>
    <t>SP59362</t>
  </si>
  <si>
    <t>DO27809</t>
  </si>
  <si>
    <t>IV,E</t>
  </si>
  <si>
    <t>SP59364</t>
  </si>
  <si>
    <t>SP59368</t>
  </si>
  <si>
    <t>DO27811</t>
  </si>
  <si>
    <t>SP59366</t>
  </si>
  <si>
    <t>SP59370</t>
  </si>
  <si>
    <t>DO27813</t>
  </si>
  <si>
    <t>I,N</t>
  </si>
  <si>
    <t>SP59372</t>
  </si>
  <si>
    <t>SP59374</t>
  </si>
  <si>
    <t>DO27815</t>
  </si>
  <si>
    <t>SP59410</t>
  </si>
  <si>
    <t>DO27833</t>
  </si>
  <si>
    <t>SP59376</t>
  </si>
  <si>
    <t>SP59378</t>
  </si>
  <si>
    <t>DO27817</t>
  </si>
  <si>
    <t>IV,S,E</t>
  </si>
  <si>
    <t>SP59380</t>
  </si>
  <si>
    <t>FL grade II</t>
  </si>
  <si>
    <t>SP59384</t>
  </si>
  <si>
    <t>DO27819</t>
  </si>
  <si>
    <t>SP59382</t>
  </si>
  <si>
    <t>SP59388</t>
  </si>
  <si>
    <t>DO27821</t>
  </si>
  <si>
    <t>SP59386</t>
  </si>
  <si>
    <t>SP59390</t>
  </si>
  <si>
    <t>DO27823</t>
  </si>
  <si>
    <t>B-ALL</t>
  </si>
  <si>
    <t>SP59392</t>
  </si>
  <si>
    <t>Primary tumour - blood derived (bone marrow)</t>
  </si>
  <si>
    <t>SP59396</t>
  </si>
  <si>
    <t>DO27825</t>
  </si>
  <si>
    <t>SP59394</t>
  </si>
  <si>
    <t>SP59398</t>
  </si>
  <si>
    <t>DO27827</t>
  </si>
  <si>
    <t>III,N,S,E</t>
  </si>
  <si>
    <t>SP59400</t>
  </si>
  <si>
    <t>SP59404</t>
  </si>
  <si>
    <t>DO27829</t>
  </si>
  <si>
    <t>SP59402</t>
  </si>
  <si>
    <t>SP59406</t>
  </si>
  <si>
    <t>DO27831</t>
  </si>
  <si>
    <t>SP59408</t>
  </si>
  <si>
    <t>SP59412</t>
  </si>
  <si>
    <t>SP59416</t>
  </si>
  <si>
    <t>DO27835</t>
  </si>
  <si>
    <t>SP59414</t>
  </si>
  <si>
    <t>SP59420</t>
  </si>
  <si>
    <t>DO27837</t>
  </si>
  <si>
    <t>III,N,E</t>
  </si>
  <si>
    <t>SP59418</t>
  </si>
  <si>
    <t>SP59422</t>
  </si>
  <si>
    <t>DO27839</t>
  </si>
  <si>
    <t>SP59424</t>
  </si>
  <si>
    <t>SP59426</t>
  </si>
  <si>
    <t>DO27841</t>
  </si>
  <si>
    <t>I,E</t>
  </si>
  <si>
    <t>SP59428</t>
  </si>
  <si>
    <t>SP59432</t>
  </si>
  <si>
    <t>DO27843</t>
  </si>
  <si>
    <t>SP59430</t>
  </si>
  <si>
    <t>SP59434</t>
  </si>
  <si>
    <t>DO27845</t>
  </si>
  <si>
    <t>SP59436</t>
  </si>
  <si>
    <t>SP59438</t>
  </si>
  <si>
    <t>DO27847</t>
  </si>
  <si>
    <t>SP59440</t>
  </si>
  <si>
    <t>SP59442</t>
  </si>
  <si>
    <t>DO27849</t>
  </si>
  <si>
    <t>SP59444</t>
  </si>
  <si>
    <t>FL grade IIIb</t>
  </si>
  <si>
    <t>SP59448</t>
  </si>
  <si>
    <t>DO27851</t>
  </si>
  <si>
    <t>SP59446</t>
  </si>
  <si>
    <t>SP59450</t>
  </si>
  <si>
    <t>DO27853</t>
  </si>
  <si>
    <t>SP59452</t>
  </si>
  <si>
    <t>SP59456</t>
  </si>
  <si>
    <t>DO27855</t>
  </si>
  <si>
    <t>SP59454</t>
  </si>
  <si>
    <t>SP59460</t>
  </si>
  <si>
    <t>DO27857</t>
  </si>
  <si>
    <t>IV,N,S,E</t>
  </si>
  <si>
    <t>SP59458</t>
  </si>
  <si>
    <t>SP59464</t>
  </si>
  <si>
    <t>DO27859</t>
  </si>
  <si>
    <t>SP59462</t>
  </si>
  <si>
    <t>SP59466</t>
  </si>
  <si>
    <t>DO27861</t>
  </si>
  <si>
    <t>Normal - other</t>
  </si>
  <si>
    <t>SP59468</t>
  </si>
  <si>
    <t>SP59470</t>
  </si>
  <si>
    <t>SP59476</t>
  </si>
  <si>
    <t>DO27863</t>
  </si>
  <si>
    <t>SP59474</t>
  </si>
  <si>
    <t>SP59472</t>
  </si>
  <si>
    <t>SP59482</t>
  </si>
  <si>
    <t>DO27865</t>
  </si>
  <si>
    <t>SP59478</t>
  </si>
  <si>
    <t>SP59480</t>
  </si>
  <si>
    <t>SP111186</t>
  </si>
  <si>
    <t>DO50459</t>
  </si>
  <si>
    <t>BOCA-FR</t>
  </si>
  <si>
    <t>Non-metastatic stage</t>
  </si>
  <si>
    <t>SP111187</t>
  </si>
  <si>
    <t>Primary tumour - solid tissue</t>
  </si>
  <si>
    <t>SP111188</t>
  </si>
  <si>
    <t>DO50460</t>
  </si>
  <si>
    <t>Metastatic stage</t>
  </si>
  <si>
    <t>SP111189</t>
  </si>
  <si>
    <t>SP111190</t>
  </si>
  <si>
    <t>DO50461</t>
  </si>
  <si>
    <t>SP111191</t>
  </si>
  <si>
    <t>SP111193</t>
  </si>
  <si>
    <t>DO50462</t>
  </si>
  <si>
    <t>SP111192</t>
  </si>
  <si>
    <t>SP111194</t>
  </si>
  <si>
    <t>DO50463</t>
  </si>
  <si>
    <t>SP111195</t>
  </si>
  <si>
    <t>SP111197</t>
  </si>
  <si>
    <t>DO50464</t>
  </si>
  <si>
    <t>SP111196</t>
  </si>
  <si>
    <t>SP111199</t>
  </si>
  <si>
    <t>DO50465</t>
  </si>
  <si>
    <t>SP111198</t>
  </si>
  <si>
    <t>SP111201</t>
  </si>
  <si>
    <t>DO50466</t>
  </si>
  <si>
    <t>SP111203</t>
  </si>
  <si>
    <t>SP111205</t>
  </si>
  <si>
    <t>DO50468</t>
  </si>
  <si>
    <t>SP111207</t>
  </si>
  <si>
    <t>SP111211</t>
  </si>
  <si>
    <t>DO50470</t>
  </si>
  <si>
    <t>SP111209</t>
  </si>
  <si>
    <t>SP111215</t>
  </si>
  <si>
    <t>DO50472</t>
  </si>
  <si>
    <t>SP111213</t>
  </si>
  <si>
    <t>SP111219</t>
  </si>
  <si>
    <t>DO50474</t>
  </si>
  <si>
    <t>SP111217</t>
  </si>
  <si>
    <t>SP111223</t>
  </si>
  <si>
    <t>DO50476</t>
  </si>
  <si>
    <t>SP111221</t>
  </si>
  <si>
    <t>SP111229</t>
  </si>
  <si>
    <t>DO50479</t>
  </si>
  <si>
    <t>SP111227</t>
  </si>
  <si>
    <t>SP111232</t>
  </si>
  <si>
    <t>DO50481</t>
  </si>
  <si>
    <t>SP111231</t>
  </si>
  <si>
    <t>SP111234</t>
  </si>
  <si>
    <t>DO50483</t>
  </si>
  <si>
    <t>SP111236</t>
  </si>
  <si>
    <t>SP111240</t>
  </si>
  <si>
    <t>DO50485</t>
  </si>
  <si>
    <t>SP111238</t>
  </si>
  <si>
    <t>SP111244</t>
  </si>
  <si>
    <t>DO50487</t>
  </si>
  <si>
    <t>SP111242</t>
  </si>
  <si>
    <t>SP111246</t>
  </si>
  <si>
    <t>DO50489</t>
  </si>
  <si>
    <t>SP111248</t>
  </si>
  <si>
    <t>SP111252</t>
  </si>
  <si>
    <t>DO50491</t>
  </si>
  <si>
    <t>SP111250</t>
  </si>
  <si>
    <t>SP111256</t>
  </si>
  <si>
    <t>DO50493</t>
  </si>
  <si>
    <t>SP111254</t>
  </si>
  <si>
    <t>SP111258</t>
  </si>
  <si>
    <t>DO50495</t>
  </si>
  <si>
    <t>SP111260</t>
  </si>
  <si>
    <t>SP111264</t>
  </si>
  <si>
    <t>DO50497</t>
  </si>
  <si>
    <t>SP111262</t>
  </si>
  <si>
    <t>SP111266</t>
  </si>
  <si>
    <t>DO50499</t>
  </si>
  <si>
    <t>SP111268</t>
  </si>
  <si>
    <t>SP111270</t>
  </si>
  <si>
    <t>DO50501</t>
  </si>
  <si>
    <t>SP111272</t>
  </si>
  <si>
    <t>SP111274</t>
  </si>
  <si>
    <t>DO50503</t>
  </si>
  <si>
    <t>SP111276</t>
  </si>
  <si>
    <t>SP111280</t>
  </si>
  <si>
    <t>DO50505</t>
  </si>
  <si>
    <t>SP111278</t>
  </si>
  <si>
    <t>SP111282</t>
  </si>
  <si>
    <t>DO50507</t>
  </si>
  <si>
    <t>SP111284</t>
  </si>
  <si>
    <t>SP111288</t>
  </si>
  <si>
    <t>DO50509</t>
  </si>
  <si>
    <t>SP111286</t>
  </si>
  <si>
    <t>SP111292</t>
  </si>
  <si>
    <t>DO50511</t>
  </si>
  <si>
    <t>SP111290</t>
  </si>
  <si>
    <t>SP111296</t>
  </si>
  <si>
    <t>DO50513</t>
  </si>
  <si>
    <t>SP111294</t>
  </si>
  <si>
    <t>SP111300</t>
  </si>
  <si>
    <t>DO50514</t>
  </si>
  <si>
    <t>SP111298</t>
  </si>
  <si>
    <t>SP111302</t>
  </si>
  <si>
    <t>DO50516</t>
  </si>
  <si>
    <t>SP111303</t>
  </si>
  <si>
    <t>SP111307</t>
  </si>
  <si>
    <t>DO50518</t>
  </si>
  <si>
    <t>SP111305</t>
  </si>
  <si>
    <t>SP111309</t>
  </si>
  <si>
    <t>DO50520</t>
  </si>
  <si>
    <t>SP111311</t>
  </si>
  <si>
    <t>SP111315</t>
  </si>
  <si>
    <t>DO50522</t>
  </si>
  <si>
    <t>SP111313</t>
  </si>
  <si>
    <t>SP111317</t>
  </si>
  <si>
    <t>DO50524</t>
  </si>
  <si>
    <t>SP111318</t>
  </si>
  <si>
    <t>SP111319</t>
  </si>
  <si>
    <t>DO50526</t>
  </si>
  <si>
    <t>SP111321</t>
  </si>
  <si>
    <t>SP111325</t>
  </si>
  <si>
    <t>DO50528</t>
  </si>
  <si>
    <t>SP111323</t>
  </si>
  <si>
    <t>SP111327</t>
  </si>
  <si>
    <t>DO50530</t>
  </si>
  <si>
    <t>SP111329</t>
  </si>
  <si>
    <t>SP111331</t>
  </si>
  <si>
    <t>DO50531</t>
  </si>
  <si>
    <t>SP111333</t>
  </si>
  <si>
    <t>SP111335</t>
  </si>
  <si>
    <t>DO50533</t>
  </si>
  <si>
    <t>SP111337</t>
  </si>
  <si>
    <t>SP111339</t>
  </si>
  <si>
    <t>DO50534</t>
  </si>
  <si>
    <t>SP111341</t>
  </si>
  <si>
    <t>SP111345</t>
  </si>
  <si>
    <t>DO50536</t>
  </si>
  <si>
    <t>SP111343</t>
  </si>
  <si>
    <t>SP111347</t>
  </si>
  <si>
    <t>DO50537</t>
  </si>
  <si>
    <t>SP111349</t>
  </si>
  <si>
    <t>SP111351</t>
  </si>
  <si>
    <t>DO50539</t>
  </si>
  <si>
    <t>SP111352</t>
  </si>
  <si>
    <t>SP111354</t>
  </si>
  <si>
    <t>DO50541</t>
  </si>
  <si>
    <t>SP111356</t>
  </si>
  <si>
    <t>SP111358</t>
  </si>
  <si>
    <t>DO50542</t>
  </si>
  <si>
    <t>SP111360</t>
  </si>
  <si>
    <t>SP111361</t>
  </si>
  <si>
    <t>DO50543</t>
  </si>
  <si>
    <t>SP111362</t>
  </si>
  <si>
    <t>SP111364</t>
  </si>
  <si>
    <t>DO50544</t>
  </si>
  <si>
    <t>SP111366</t>
  </si>
  <si>
    <t>SP111370</t>
  </si>
  <si>
    <t>DO50545</t>
  </si>
  <si>
    <t>SP111368</t>
  </si>
  <si>
    <t>SP111372</t>
  </si>
  <si>
    <t>DO50547</t>
  </si>
  <si>
    <t>SP111374</t>
  </si>
  <si>
    <t>SP111376</t>
  </si>
  <si>
    <t>DO50549</t>
  </si>
  <si>
    <t>SP111377</t>
  </si>
  <si>
    <t>SP111379</t>
  </si>
  <si>
    <t>DO50550</t>
  </si>
  <si>
    <t>SP111610</t>
  </si>
  <si>
    <t>DO50638</t>
  </si>
  <si>
    <t>SP111378</t>
  </si>
  <si>
    <t>SP111380</t>
  </si>
  <si>
    <t>DO50551</t>
  </si>
  <si>
    <t>SP111381</t>
  </si>
  <si>
    <t>SP111384</t>
  </si>
  <si>
    <t>DO50553</t>
  </si>
  <si>
    <t>SP111383</t>
  </si>
  <si>
    <t>SP111386</t>
  </si>
  <si>
    <t>DO50555</t>
  </si>
  <si>
    <t>SP111388</t>
  </si>
  <si>
    <t>SP111390</t>
  </si>
  <si>
    <t>DO50557</t>
  </si>
  <si>
    <t>SP111392</t>
  </si>
  <si>
    <t>SP111394</t>
  </si>
  <si>
    <t>DO50559</t>
  </si>
  <si>
    <t>SP111396</t>
  </si>
  <si>
    <t>SP111398</t>
  </si>
  <si>
    <t>DO50561</t>
  </si>
  <si>
    <t>SP111400</t>
  </si>
  <si>
    <t>SP111401</t>
  </si>
  <si>
    <t>DO50562</t>
  </si>
  <si>
    <t>SP111402</t>
  </si>
  <si>
    <t>SP111404</t>
  </si>
  <si>
    <t>DO50564</t>
  </si>
  <si>
    <t>SP111405</t>
  </si>
  <si>
    <t>SP111407</t>
  </si>
  <si>
    <t>DO50565</t>
  </si>
  <si>
    <t>SP111409</t>
  </si>
  <si>
    <t>SP111412</t>
  </si>
  <si>
    <t>DO50567</t>
  </si>
  <si>
    <t>SP111410</t>
  </si>
  <si>
    <t>SP111415</t>
  </si>
  <si>
    <t>DO50568</t>
  </si>
  <si>
    <t>SP111413</t>
  </si>
  <si>
    <t>SP111417</t>
  </si>
  <si>
    <t>DO50570</t>
  </si>
  <si>
    <t>SP111419</t>
  </si>
  <si>
    <t>SP111421</t>
  </si>
  <si>
    <t>DO50571</t>
  </si>
  <si>
    <t>SP111423</t>
  </si>
  <si>
    <t>SP111426</t>
  </si>
  <si>
    <t>DO50572</t>
  </si>
  <si>
    <t>SP111425</t>
  </si>
  <si>
    <t>SP111428</t>
  </si>
  <si>
    <t>DO50573</t>
  </si>
  <si>
    <t>SP111429</t>
  </si>
  <si>
    <t>SP111433</t>
  </si>
  <si>
    <t>DO50575</t>
  </si>
  <si>
    <t>SP111431</t>
  </si>
  <si>
    <t>SP111437</t>
  </si>
  <si>
    <t>DO50577</t>
  </si>
  <si>
    <t>SP111435</t>
  </si>
  <si>
    <t>SP111440</t>
  </si>
  <si>
    <t>DO50579</t>
  </si>
  <si>
    <t>SP111443</t>
  </si>
  <si>
    <t>SP111450</t>
  </si>
  <si>
    <t>DO50581</t>
  </si>
  <si>
    <t>SP111447</t>
  </si>
  <si>
    <t>SP111456</t>
  </si>
  <si>
    <t>DO50584</t>
  </si>
  <si>
    <t>SP111453</t>
  </si>
  <si>
    <t>SP111460</t>
  </si>
  <si>
    <t>DO50586</t>
  </si>
  <si>
    <t>SP111463</t>
  </si>
  <si>
    <t>SP111470</t>
  </si>
  <si>
    <t>DO50588</t>
  </si>
  <si>
    <t>SP111466</t>
  </si>
  <si>
    <t>SP111477</t>
  </si>
  <si>
    <t>DO50591</t>
  </si>
  <si>
    <t>SP111473</t>
  </si>
  <si>
    <t>SP111485</t>
  </si>
  <si>
    <t>DO50594</t>
  </si>
  <si>
    <t>SP111481</t>
  </si>
  <si>
    <t>SP111493</t>
  </si>
  <si>
    <t>DO50597</t>
  </si>
  <si>
    <t>SP111489</t>
  </si>
  <si>
    <t>SP111500</t>
  </si>
  <si>
    <t>DO50599</t>
  </si>
  <si>
    <t>SP111497</t>
  </si>
  <si>
    <t>SP111504</t>
  </si>
  <si>
    <t>DO50601</t>
  </si>
  <si>
    <t>SP111508</t>
  </si>
  <si>
    <t>SP111511</t>
  </si>
  <si>
    <t>DO50604</t>
  </si>
  <si>
    <t>SP111515</t>
  </si>
  <si>
    <t>SP111522</t>
  </si>
  <si>
    <t>DO50607</t>
  </si>
  <si>
    <t>SP111519</t>
  </si>
  <si>
    <t>SP111525</t>
  </si>
  <si>
    <t>DO50609</t>
  </si>
  <si>
    <t>SP111529</t>
  </si>
  <si>
    <t>SP111532</t>
  </si>
  <si>
    <t>DO50612</t>
  </si>
  <si>
    <t>SP111535</t>
  </si>
  <si>
    <t>SP111539</t>
  </si>
  <si>
    <t>DO50615</t>
  </si>
  <si>
    <t>SP111543</t>
  </si>
  <si>
    <t>SP111551</t>
  </si>
  <si>
    <t>DO50618</t>
  </si>
  <si>
    <t>SP111547</t>
  </si>
  <si>
    <t>SP111559</t>
  </si>
  <si>
    <t>DO50621</t>
  </si>
  <si>
    <t>SP111555</t>
  </si>
  <si>
    <t>SP111563</t>
  </si>
  <si>
    <t>DO50623</t>
  </si>
  <si>
    <t>SP111566</t>
  </si>
  <si>
    <t>SP111573</t>
  </si>
  <si>
    <t>DO50625</t>
  </si>
  <si>
    <t>SP111569</t>
  </si>
  <si>
    <t>SP111581</t>
  </si>
  <si>
    <t>DO50628</t>
  </si>
  <si>
    <t>SP111577</t>
  </si>
  <si>
    <t>SP111587</t>
  </si>
  <si>
    <t>DO50630</t>
  </si>
  <si>
    <t>SP111585</t>
  </si>
  <si>
    <t>SP111591</t>
  </si>
  <si>
    <t>DO50633</t>
  </si>
  <si>
    <t>SP111595</t>
  </si>
  <si>
    <t>SP111602</t>
  </si>
  <si>
    <t>DO50636</t>
  </si>
  <si>
    <t>SP111599</t>
  </si>
  <si>
    <t>SP111607</t>
  </si>
  <si>
    <t>SP111617</t>
  </si>
  <si>
    <t>DO50641</t>
  </si>
  <si>
    <t>SP111614</t>
  </si>
  <si>
    <t>SP111620</t>
  </si>
  <si>
    <t>DO50644</t>
  </si>
  <si>
    <t>SP111623</t>
  </si>
  <si>
    <t>SP111632</t>
  </si>
  <si>
    <t>DO50646</t>
  </si>
  <si>
    <t>SP111628</t>
  </si>
  <si>
    <t>SP102716</t>
  </si>
  <si>
    <t>DO46826</t>
  </si>
  <si>
    <t>RECA-EU</t>
  </si>
  <si>
    <t>TNM 2010 (7th edition)</t>
  </si>
  <si>
    <t>T3N0M0</t>
  </si>
  <si>
    <t>T3aNXMX</t>
  </si>
  <si>
    <t>Fuhrman</t>
  </si>
  <si>
    <t>SP102717</t>
  </si>
  <si>
    <t>SP102721</t>
  </si>
  <si>
    <t>DO46827</t>
  </si>
  <si>
    <t>Normal - tissue adjacent to primary</t>
  </si>
  <si>
    <t>T3N0M1</t>
  </si>
  <si>
    <t>T3bNXMX</t>
  </si>
  <si>
    <t>SP102719</t>
  </si>
  <si>
    <t>SP102723</t>
  </si>
  <si>
    <t>SP102718</t>
  </si>
  <si>
    <t>SP102727</t>
  </si>
  <si>
    <t>DO46828</t>
  </si>
  <si>
    <t>T3bNXM1</t>
  </si>
  <si>
    <t>SP102725</t>
  </si>
  <si>
    <t>SP102729</t>
  </si>
  <si>
    <t>SP102731</t>
  </si>
  <si>
    <t>SP102739</t>
  </si>
  <si>
    <t>DO46830</t>
  </si>
  <si>
    <t>T1N0M0</t>
  </si>
  <si>
    <t>T1aNXMX</t>
  </si>
  <si>
    <t>SP102733</t>
  </si>
  <si>
    <t>SP102737</t>
  </si>
  <si>
    <t>SP102735</t>
  </si>
  <si>
    <t>SP102741</t>
  </si>
  <si>
    <t>DO46832</t>
  </si>
  <si>
    <t>SP102745</t>
  </si>
  <si>
    <t>SP102743</t>
  </si>
  <si>
    <t>SP102751</t>
  </si>
  <si>
    <t>DO46834</t>
  </si>
  <si>
    <t>SP102747</t>
  </si>
  <si>
    <t>SP102753</t>
  </si>
  <si>
    <t>SP102749</t>
  </si>
  <si>
    <t>SP102755</t>
  </si>
  <si>
    <t>DO46836</t>
  </si>
  <si>
    <t>SP102757</t>
  </si>
  <si>
    <t>SP102762</t>
  </si>
  <si>
    <t>DO46838</t>
  </si>
  <si>
    <t>T1N1M0</t>
  </si>
  <si>
    <t>T1bN0MX</t>
  </si>
  <si>
    <t>SP102765</t>
  </si>
  <si>
    <t>SP102759</t>
  </si>
  <si>
    <t>SP102768</t>
  </si>
  <si>
    <t>SP102780</t>
  </si>
  <si>
    <t>DO46841</t>
  </si>
  <si>
    <t>SP102771</t>
  </si>
  <si>
    <t>SP102774</t>
  </si>
  <si>
    <t>SP102777</t>
  </si>
  <si>
    <t>SP102792</t>
  </si>
  <si>
    <t>DO46844</t>
  </si>
  <si>
    <t>SP102789</t>
  </si>
  <si>
    <t>SP102783</t>
  </si>
  <si>
    <t>SP102786</t>
  </si>
  <si>
    <t>SP102801</t>
  </si>
  <si>
    <t>DO46847</t>
  </si>
  <si>
    <t>T3NXM0</t>
  </si>
  <si>
    <t>SP102795</t>
  </si>
  <si>
    <t>SP102798</t>
  </si>
  <si>
    <t>SP102807</t>
  </si>
  <si>
    <t>DO46850</t>
  </si>
  <si>
    <t>SP102804</t>
  </si>
  <si>
    <t>SP102813</t>
  </si>
  <si>
    <t>SP102810</t>
  </si>
  <si>
    <t>SP102819</t>
  </si>
  <si>
    <t>DO46853</t>
  </si>
  <si>
    <t>SP102821</t>
  </si>
  <si>
    <t>SP102816</t>
  </si>
  <si>
    <t>SP102824</t>
  </si>
  <si>
    <t>SP102827</t>
  </si>
  <si>
    <t>DO46856</t>
  </si>
  <si>
    <t>SP102836</t>
  </si>
  <si>
    <t>SP102833</t>
  </si>
  <si>
    <t>SP102830</t>
  </si>
  <si>
    <t>SP102845</t>
  </si>
  <si>
    <t>DO46859</t>
  </si>
  <si>
    <t>T2N0M0</t>
  </si>
  <si>
    <t>SP102839</t>
  </si>
  <si>
    <t>SP102842</t>
  </si>
  <si>
    <t>SP102851</t>
  </si>
  <si>
    <t>DO46862</t>
  </si>
  <si>
    <t>SP102848</t>
  </si>
  <si>
    <t>SP102858</t>
  </si>
  <si>
    <t>SP102854</t>
  </si>
  <si>
    <t>SP102861</t>
  </si>
  <si>
    <t>DO46865</t>
  </si>
  <si>
    <t>SP102865</t>
  </si>
  <si>
    <t>SP102869</t>
  </si>
  <si>
    <t>SP102877</t>
  </si>
  <si>
    <t>DO46869</t>
  </si>
  <si>
    <t>T1bN0M0</t>
  </si>
  <si>
    <t>SP102873</t>
  </si>
  <si>
    <t>SP102893</t>
  </si>
  <si>
    <t>DO46873</t>
  </si>
  <si>
    <t>SP102881</t>
  </si>
  <si>
    <t>SP102885</t>
  </si>
  <si>
    <t>SP102889</t>
  </si>
  <si>
    <t>SP102901</t>
  </si>
  <si>
    <t>DO46877</t>
  </si>
  <si>
    <t>T3aN0MX</t>
  </si>
  <si>
    <t>SP102909</t>
  </si>
  <si>
    <t>SP102897</t>
  </si>
  <si>
    <t>SP102905</t>
  </si>
  <si>
    <t>SP102917</t>
  </si>
  <si>
    <t>DO46881</t>
  </si>
  <si>
    <t>T2bNXMX</t>
  </si>
  <si>
    <t>SP102913</t>
  </si>
  <si>
    <t>SP102925</t>
  </si>
  <si>
    <t>DO46885</t>
  </si>
  <si>
    <t>T3N1M1</t>
  </si>
  <si>
    <t>T3aN1MX</t>
  </si>
  <si>
    <t>SP102921</t>
  </si>
  <si>
    <t>SP102941</t>
  </si>
  <si>
    <t>DO46889</t>
  </si>
  <si>
    <t>SP102937</t>
  </si>
  <si>
    <t>SP102933</t>
  </si>
  <si>
    <t>SP102929</t>
  </si>
  <si>
    <t>SP102945</t>
  </si>
  <si>
    <t>DO46893</t>
  </si>
  <si>
    <t>SP102953</t>
  </si>
  <si>
    <t>SP102949</t>
  </si>
  <si>
    <t>SP102957</t>
  </si>
  <si>
    <t>DO46897</t>
  </si>
  <si>
    <t>T1aN0M0</t>
  </si>
  <si>
    <t>SP102961</t>
  </si>
  <si>
    <t>SP102969</t>
  </si>
  <si>
    <t>DO46901</t>
  </si>
  <si>
    <t>T1bNXMX</t>
  </si>
  <si>
    <t>SP102965</t>
  </si>
  <si>
    <t>SP102981</t>
  </si>
  <si>
    <t>DO46905</t>
  </si>
  <si>
    <t>T3aN0M0</t>
  </si>
  <si>
    <t>SP102973</t>
  </si>
  <si>
    <t>SP102977</t>
  </si>
  <si>
    <t>SP102985</t>
  </si>
  <si>
    <t>SP102989</t>
  </si>
  <si>
    <t>DO46909</t>
  </si>
  <si>
    <t>SP102997</t>
  </si>
  <si>
    <t>SP102993</t>
  </si>
  <si>
    <t>SP103001</t>
  </si>
  <si>
    <t>SP103013</t>
  </si>
  <si>
    <t>DO46913</t>
  </si>
  <si>
    <t>SP103005</t>
  </si>
  <si>
    <t>SP103017</t>
  </si>
  <si>
    <t>SP103009</t>
  </si>
  <si>
    <t>SP103021</t>
  </si>
  <si>
    <t>DO46917</t>
  </si>
  <si>
    <t>T2aNXMX</t>
  </si>
  <si>
    <t>SP103033</t>
  </si>
  <si>
    <t>SP103025</t>
  </si>
  <si>
    <t>SP103029</t>
  </si>
  <si>
    <t>SP103037</t>
  </si>
  <si>
    <t>DO46921</t>
  </si>
  <si>
    <t>SP103041</t>
  </si>
  <si>
    <t>SP103049</t>
  </si>
  <si>
    <t>DO46925</t>
  </si>
  <si>
    <t>SP103045</t>
  </si>
  <si>
    <t>SP103053</t>
  </si>
  <si>
    <t>SP103057</t>
  </si>
  <si>
    <t>DO46929</t>
  </si>
  <si>
    <t>SP103061</t>
  </si>
  <si>
    <t>SP103065</t>
  </si>
  <si>
    <t>DO46933</t>
  </si>
  <si>
    <t>SP103077</t>
  </si>
  <si>
    <t>SP103069</t>
  </si>
  <si>
    <t>SP103073</t>
  </si>
  <si>
    <t>SP103084</t>
  </si>
  <si>
    <t>DO46937</t>
  </si>
  <si>
    <t>T2N1M1</t>
  </si>
  <si>
    <t>T2aN1MX</t>
  </si>
  <si>
    <t>SP103080</t>
  </si>
  <si>
    <t>SP103096</t>
  </si>
  <si>
    <t>DO46941</t>
  </si>
  <si>
    <t>SP103088</t>
  </si>
  <si>
    <t>SP103092</t>
  </si>
  <si>
    <t>SP103104</t>
  </si>
  <si>
    <t>DO46945</t>
  </si>
  <si>
    <t>SP103100</t>
  </si>
  <si>
    <t>SP103108</t>
  </si>
  <si>
    <t>SP103112</t>
  </si>
  <si>
    <t>SP103116</t>
  </si>
  <si>
    <t>DO46949</t>
  </si>
  <si>
    <t>T4N0M1</t>
  </si>
  <si>
    <t>SP103124</t>
  </si>
  <si>
    <t>SP103120</t>
  </si>
  <si>
    <t>SP103136</t>
  </si>
  <si>
    <t>DO46953</t>
  </si>
  <si>
    <t>SP103128</t>
  </si>
  <si>
    <t>SP103132</t>
  </si>
  <si>
    <t>SP103152</t>
  </si>
  <si>
    <t>DO46957</t>
  </si>
  <si>
    <t>SP103140</t>
  </si>
  <si>
    <t>SP103148</t>
  </si>
  <si>
    <t>SP103144</t>
  </si>
  <si>
    <t>SP103168</t>
  </si>
  <si>
    <t>DO46961</t>
  </si>
  <si>
    <t>SP103160</t>
  </si>
  <si>
    <t>SP103164</t>
  </si>
  <si>
    <t>SP103156</t>
  </si>
  <si>
    <t>SP103181</t>
  </si>
  <si>
    <t>DO46965</t>
  </si>
  <si>
    <t>SP103176</t>
  </si>
  <si>
    <t>SP103180</t>
  </si>
  <si>
    <t>SP103172</t>
  </si>
  <si>
    <t>SP103193</t>
  </si>
  <si>
    <t>DO46969</t>
  </si>
  <si>
    <t>SP103185</t>
  </si>
  <si>
    <t>SP103189</t>
  </si>
  <si>
    <t>SP103197</t>
  </si>
  <si>
    <t>DO46973</t>
  </si>
  <si>
    <t>T1bN0M1</t>
  </si>
  <si>
    <t>SP103205</t>
  </si>
  <si>
    <t>SP103201</t>
  </si>
  <si>
    <t>SP103209</t>
  </si>
  <si>
    <t>SP103217</t>
  </si>
  <si>
    <t>DO46977</t>
  </si>
  <si>
    <t>SP103213</t>
  </si>
  <si>
    <t>SP103229</t>
  </si>
  <si>
    <t>DO46980</t>
  </si>
  <si>
    <t>SP103225</t>
  </si>
  <si>
    <t>SP103221</t>
  </si>
  <si>
    <t>SP103237</t>
  </si>
  <si>
    <t>DO46984</t>
  </si>
  <si>
    <t>SP103233</t>
  </si>
  <si>
    <t>SP103241</t>
  </si>
  <si>
    <t>SP103257</t>
  </si>
  <si>
    <t>DO46988</t>
  </si>
  <si>
    <t>SP103245</t>
  </si>
  <si>
    <t>SP103253</t>
  </si>
  <si>
    <t>SP103249</t>
  </si>
  <si>
    <t>SP103265</t>
  </si>
  <si>
    <t>DO46992</t>
  </si>
  <si>
    <t>SP103261</t>
  </si>
  <si>
    <t>SP103269</t>
  </si>
  <si>
    <t>SP103273</t>
  </si>
  <si>
    <t>DO46996</t>
  </si>
  <si>
    <t>SP103285</t>
  </si>
  <si>
    <t>SP103281</t>
  </si>
  <si>
    <t>SP103277</t>
  </si>
  <si>
    <t>SP103288</t>
  </si>
  <si>
    <t>DO47000</t>
  </si>
  <si>
    <t>SP103296</t>
  </si>
  <si>
    <t>SP103292</t>
  </si>
  <si>
    <t>SP103300</t>
  </si>
  <si>
    <t>DO47004</t>
  </si>
  <si>
    <t>SP103308</t>
  </si>
  <si>
    <t>SP103304</t>
  </si>
  <si>
    <t>SP103312</t>
  </si>
  <si>
    <t>SP103320</t>
  </si>
  <si>
    <t>DO47008</t>
  </si>
  <si>
    <t>SP103316</t>
  </si>
  <si>
    <t>SP103328</t>
  </si>
  <si>
    <t>DO47012</t>
  </si>
  <si>
    <t>T1NXM0</t>
  </si>
  <si>
    <t>SP103324</t>
  </si>
  <si>
    <t>SP103336</t>
  </si>
  <si>
    <t>SP103332</t>
  </si>
  <si>
    <t>SP103352</t>
  </si>
  <si>
    <t>DO47016</t>
  </si>
  <si>
    <t>SP103348</t>
  </si>
  <si>
    <t>SP103340</t>
  </si>
  <si>
    <t>SP103344</t>
  </si>
  <si>
    <t>SP103356</t>
  </si>
  <si>
    <t>DO47020</t>
  </si>
  <si>
    <t>SP103364</t>
  </si>
  <si>
    <t>DO47024</t>
  </si>
  <si>
    <t>SP103360</t>
  </si>
  <si>
    <t>SP103372</t>
  </si>
  <si>
    <t>DO47028</t>
  </si>
  <si>
    <t>SP103368</t>
  </si>
  <si>
    <t>SP103376</t>
  </si>
  <si>
    <t>DO47032</t>
  </si>
  <si>
    <t>SP103380</t>
  </si>
  <si>
    <t>DO47036</t>
  </si>
  <si>
    <t>SP103384</t>
  </si>
  <si>
    <t>DO47040</t>
  </si>
  <si>
    <t>T3N0MX</t>
  </si>
  <si>
    <t>T3bN0M0</t>
  </si>
  <si>
    <t>SP103388</t>
  </si>
  <si>
    <t>SP103392</t>
  </si>
  <si>
    <t>DO47044</t>
  </si>
  <si>
    <t>SP103400</t>
  </si>
  <si>
    <t>DO47048</t>
  </si>
  <si>
    <t>SP103396</t>
  </si>
  <si>
    <t>SP103404</t>
  </si>
  <si>
    <t>SP103408</t>
  </si>
  <si>
    <t>DO47052</t>
  </si>
  <si>
    <t>SP103412</t>
  </si>
  <si>
    <t>SP103416</t>
  </si>
  <si>
    <t>DO47056</t>
  </si>
  <si>
    <t>SP103420</t>
  </si>
  <si>
    <t>SP103424</t>
  </si>
  <si>
    <t>SP103432</t>
  </si>
  <si>
    <t>DO47060</t>
  </si>
  <si>
    <t>SP103428</t>
  </si>
  <si>
    <t>SP103440</t>
  </si>
  <si>
    <t>DO47064</t>
  </si>
  <si>
    <t>SP103436</t>
  </si>
  <si>
    <t>SP103452</t>
  </si>
  <si>
    <t>DO47068</t>
  </si>
  <si>
    <t>SP103444</t>
  </si>
  <si>
    <t>SP103448</t>
  </si>
  <si>
    <t>SP103455</t>
  </si>
  <si>
    <t>DO47072</t>
  </si>
  <si>
    <t>SP103459</t>
  </si>
  <si>
    <t>SP103463</t>
  </si>
  <si>
    <t>SP103479</t>
  </si>
  <si>
    <t>DO47076</t>
  </si>
  <si>
    <t>SP103467</t>
  </si>
  <si>
    <t>SP103471</t>
  </si>
  <si>
    <t>SP103475</t>
  </si>
  <si>
    <t>SP103491</t>
  </si>
  <si>
    <t>DO47080</t>
  </si>
  <si>
    <t>SP103487</t>
  </si>
  <si>
    <t>SP103483</t>
  </si>
  <si>
    <t>SP103503</t>
  </si>
  <si>
    <t>DO47084</t>
  </si>
  <si>
    <t>SP103495</t>
  </si>
  <si>
    <t>SP103499</t>
  </si>
  <si>
    <t>SP103511</t>
  </si>
  <si>
    <t>DO47088</t>
  </si>
  <si>
    <t>SP103507</t>
  </si>
  <si>
    <t>SP103519</t>
  </si>
  <si>
    <t>DO47092</t>
  </si>
  <si>
    <t>SP103515</t>
  </si>
  <si>
    <t>SP103523</t>
  </si>
  <si>
    <t>DO47096</t>
  </si>
  <si>
    <t>SP103527</t>
  </si>
  <si>
    <t>SP103531</t>
  </si>
  <si>
    <t>SP103535</t>
  </si>
  <si>
    <t>DO47100</t>
  </si>
  <si>
    <t>SP103539</t>
  </si>
  <si>
    <t>SP103543</t>
  </si>
  <si>
    <t>SP103551</t>
  </si>
  <si>
    <t>DO47104</t>
  </si>
  <si>
    <t>SP103547</t>
  </si>
  <si>
    <t>SP103563</t>
  </si>
  <si>
    <t>DO47108</t>
  </si>
  <si>
    <t>SP103555</t>
  </si>
  <si>
    <t>SP103559</t>
  </si>
  <si>
    <t>SP103571</t>
  </si>
  <si>
    <t>DO47112</t>
  </si>
  <si>
    <t>SP103567</t>
  </si>
  <si>
    <t>SP103575</t>
  </si>
  <si>
    <t>DO47116</t>
  </si>
  <si>
    <t>T3cN0M0</t>
  </si>
  <si>
    <t>SP103579</t>
  </si>
  <si>
    <t>SP103587</t>
  </si>
  <si>
    <t>DO47120</t>
  </si>
  <si>
    <t>SP103591</t>
  </si>
  <si>
    <t>SP103583</t>
  </si>
  <si>
    <t>SP103595</t>
  </si>
  <si>
    <t>DO47124</t>
  </si>
  <si>
    <t>SP103599</t>
  </si>
  <si>
    <t>SP103615</t>
  </si>
  <si>
    <t>DO47128</t>
  </si>
  <si>
    <t>SP103611</t>
  </si>
  <si>
    <t>SP103607</t>
  </si>
  <si>
    <t>SP103603</t>
  </si>
  <si>
    <t>SP103627</t>
  </si>
  <si>
    <t>DO47132</t>
  </si>
  <si>
    <t>SP103619</t>
  </si>
  <si>
    <t>SP103623</t>
  </si>
  <si>
    <t>SP103631</t>
  </si>
  <si>
    <t>DO47136</t>
  </si>
  <si>
    <t>SP103635</t>
  </si>
  <si>
    <t>SP103643</t>
  </si>
  <si>
    <t>DO47140</t>
  </si>
  <si>
    <t>SP103651</t>
  </si>
  <si>
    <t>SP103647</t>
  </si>
  <si>
    <t>SP103639</t>
  </si>
  <si>
    <t>SP103655</t>
  </si>
  <si>
    <t>DO47144</t>
  </si>
  <si>
    <t>SP103661</t>
  </si>
  <si>
    <t>SP103658</t>
  </si>
  <si>
    <t>SP103664</t>
  </si>
  <si>
    <t>SP103670</t>
  </si>
  <si>
    <t>DO47147</t>
  </si>
  <si>
    <t>SP103667</t>
  </si>
  <si>
    <t>SP103673</t>
  </si>
  <si>
    <t>DO47150</t>
  </si>
  <si>
    <t>SP103676</t>
  </si>
  <si>
    <t>SP103682</t>
  </si>
  <si>
    <t>DO47153</t>
  </si>
  <si>
    <t>SP103679</t>
  </si>
  <si>
    <t>SP103691</t>
  </si>
  <si>
    <t>DO47156</t>
  </si>
  <si>
    <t>SP103685</t>
  </si>
  <si>
    <t>SP103688</t>
  </si>
  <si>
    <t>SP103694</t>
  </si>
  <si>
    <t>DO47159</t>
  </si>
  <si>
    <t>SP103703</t>
  </si>
  <si>
    <t>SP103697</t>
  </si>
  <si>
    <t>SP103700</t>
  </si>
  <si>
    <t>SP103706</t>
  </si>
  <si>
    <t>DO47162</t>
  </si>
  <si>
    <t>SP103712</t>
  </si>
  <si>
    <t>SP103709</t>
  </si>
  <si>
    <t>SP103718</t>
  </si>
  <si>
    <t>DO47165</t>
  </si>
  <si>
    <t>SP103715</t>
  </si>
  <si>
    <t>SP103721</t>
  </si>
  <si>
    <t>DO47168</t>
  </si>
  <si>
    <t>SP103727</t>
  </si>
  <si>
    <t>SP103724</t>
  </si>
  <si>
    <t>SP103733</t>
  </si>
  <si>
    <t>DO47171</t>
  </si>
  <si>
    <t>T3NXM1</t>
  </si>
  <si>
    <t>SP103739</t>
  </si>
  <si>
    <t>SP103736</t>
  </si>
  <si>
    <t>SP103730</t>
  </si>
  <si>
    <t>SP103745</t>
  </si>
  <si>
    <t>DO47174</t>
  </si>
  <si>
    <t>SP103751</t>
  </si>
  <si>
    <t>SP103742</t>
  </si>
  <si>
    <t>SP103748</t>
  </si>
  <si>
    <t>SP103757</t>
  </si>
  <si>
    <t>DO47177</t>
  </si>
  <si>
    <t>SP103754</t>
  </si>
  <si>
    <t>SP103760</t>
  </si>
  <si>
    <t>DO47180</t>
  </si>
  <si>
    <t>T2NXM0</t>
  </si>
  <si>
    <t>SP103763</t>
  </si>
  <si>
    <t>DO47183</t>
  </si>
  <si>
    <t>SP103766</t>
  </si>
  <si>
    <t>DO47186</t>
  </si>
  <si>
    <t>SP103769</t>
  </si>
  <si>
    <t>SP103775</t>
  </si>
  <si>
    <t>DO47189</t>
  </si>
  <si>
    <t>SP103772</t>
  </si>
  <si>
    <t>SP103778</t>
  </si>
  <si>
    <t>DO47192</t>
  </si>
  <si>
    <t>SP103781</t>
  </si>
  <si>
    <t>DO47195</t>
  </si>
  <si>
    <t>SP103784</t>
  </si>
  <si>
    <t>DO47198</t>
  </si>
  <si>
    <t>T2aN0M0</t>
  </si>
  <si>
    <t>SP103787</t>
  </si>
  <si>
    <t>DO47201</t>
  </si>
  <si>
    <t>SP103790</t>
  </si>
  <si>
    <t>DO47204</t>
  </si>
  <si>
    <t>SP103793</t>
  </si>
  <si>
    <t>DO47207</t>
  </si>
  <si>
    <t>SP103796</t>
  </si>
  <si>
    <t>SP103799</t>
  </si>
  <si>
    <t>DO47210</t>
  </si>
  <si>
    <t>SP103802</t>
  </si>
  <si>
    <t>DO47213</t>
  </si>
  <si>
    <t>SP103805</t>
  </si>
  <si>
    <t>DO47216</t>
  </si>
  <si>
    <t>SP103808</t>
  </si>
  <si>
    <t>DO47219</t>
  </si>
  <si>
    <t>SP103811</t>
  </si>
  <si>
    <t>DO47222</t>
  </si>
  <si>
    <t>SP103814</t>
  </si>
  <si>
    <t>DO47225</t>
  </si>
  <si>
    <t>T1aN0MX</t>
  </si>
  <si>
    <t>SP103817</t>
  </si>
  <si>
    <t>DO47228</t>
  </si>
  <si>
    <t>SP103820</t>
  </si>
  <si>
    <t>SP103823</t>
  </si>
  <si>
    <t>DO47231</t>
  </si>
  <si>
    <t>SP103829</t>
  </si>
  <si>
    <t>DO47234</t>
  </si>
  <si>
    <t>SP103826</t>
  </si>
  <si>
    <t>SP103832</t>
  </si>
  <si>
    <t>DO47237</t>
  </si>
  <si>
    <t>SP103835</t>
  </si>
  <si>
    <t>SP103841</t>
  </si>
  <si>
    <t>DO47240</t>
  </si>
  <si>
    <t>SP103838</t>
  </si>
  <si>
    <t>SP103844</t>
  </si>
  <si>
    <t>DO47243</t>
  </si>
  <si>
    <t>T4NXMX</t>
  </si>
  <si>
    <t>SP103847</t>
  </si>
  <si>
    <t>SP103853</t>
  </si>
  <si>
    <t>DO47246</t>
  </si>
  <si>
    <t>SP103850</t>
  </si>
  <si>
    <t>SP103856</t>
  </si>
  <si>
    <t>DO47249</t>
  </si>
  <si>
    <t>SP103859</t>
  </si>
  <si>
    <t>RK206a</t>
  </si>
  <si>
    <t>EGAD00001000842</t>
  </si>
  <si>
    <t>RK206b</t>
  </si>
  <si>
    <t>ERR022065</t>
  </si>
  <si>
    <t>1000Genomes</t>
  </si>
  <si>
    <t>ERR022068</t>
  </si>
  <si>
    <t>SRR816278</t>
  </si>
  <si>
    <t>SRR816279</t>
  </si>
  <si>
    <t>ERR022072</t>
  </si>
  <si>
    <t>ERR016024</t>
  </si>
  <si>
    <t>ERR016027</t>
  </si>
  <si>
    <t>ERR016029</t>
  </si>
  <si>
    <t>PD7445a</t>
  </si>
  <si>
    <t>PD7445</t>
  </si>
  <si>
    <t>EGAD00001000263</t>
  </si>
  <si>
    <t>male</t>
  </si>
  <si>
    <t>prostate adenocarcinoma</t>
  </si>
  <si>
    <t>PD7445b</t>
  </si>
  <si>
    <t>Blood</t>
  </si>
  <si>
    <t>PD7445c</t>
  </si>
  <si>
    <t>PD7445d</t>
  </si>
  <si>
    <t>PD7445e</t>
  </si>
  <si>
    <t>PD7445f</t>
  </si>
  <si>
    <t>Prostate</t>
  </si>
  <si>
    <t>PD12839a</t>
  </si>
  <si>
    <t>PD12839</t>
  </si>
  <si>
    <t>EGAD00001000892</t>
  </si>
  <si>
    <t>malignant tissue (prostatectomy)</t>
  </si>
  <si>
    <t>PD12839b</t>
  </si>
  <si>
    <t>normal - blood</t>
  </si>
  <si>
    <t>PD13381a</t>
  </si>
  <si>
    <t>PD13381</t>
  </si>
  <si>
    <t>PD13381b</t>
  </si>
  <si>
    <t>PD13382a</t>
  </si>
  <si>
    <t>PD13382</t>
  </si>
  <si>
    <t>PD13382b</t>
  </si>
  <si>
    <t>PD13384a</t>
  </si>
  <si>
    <t>PD13384</t>
  </si>
  <si>
    <t>PD13384b</t>
  </si>
  <si>
    <t>PD13386a</t>
  </si>
  <si>
    <t>PD13386</t>
  </si>
  <si>
    <t>PD13386b</t>
  </si>
  <si>
    <t>PD13387a</t>
  </si>
  <si>
    <t>PD13387</t>
  </si>
  <si>
    <t>PD13387b</t>
  </si>
  <si>
    <t>PD13388a</t>
  </si>
  <si>
    <t>PD13388</t>
  </si>
  <si>
    <t>PD13388b</t>
  </si>
  <si>
    <t>PD13389a</t>
  </si>
  <si>
    <t>PD13389</t>
  </si>
  <si>
    <t>PD13389b</t>
  </si>
  <si>
    <t>PD13392a</t>
  </si>
  <si>
    <t>PD13392</t>
  </si>
  <si>
    <t>PD13392b</t>
  </si>
  <si>
    <t>PD13394a</t>
  </si>
  <si>
    <t>PD13394</t>
  </si>
  <si>
    <t>PD13394b</t>
  </si>
  <si>
    <t>PD7446a</t>
  </si>
  <si>
    <t>PD7446</t>
  </si>
  <si>
    <t>PD7446c</t>
  </si>
  <si>
    <t>PD7446f</t>
  </si>
  <si>
    <t>PD7446g</t>
  </si>
  <si>
    <t>PD7447c</t>
  </si>
  <si>
    <t>PD7447</t>
  </si>
  <si>
    <t>PD7447e</t>
  </si>
  <si>
    <t>PD13395a</t>
  </si>
  <si>
    <t>PD13395</t>
  </si>
  <si>
    <t>PD13395b</t>
  </si>
  <si>
    <t>PD13397a</t>
  </si>
  <si>
    <t>PD13397</t>
  </si>
  <si>
    <t>PD13397b</t>
  </si>
  <si>
    <t>PD13399a</t>
  </si>
  <si>
    <t>PD13399</t>
  </si>
  <si>
    <t>PD13399b</t>
  </si>
  <si>
    <t>PD13401b</t>
  </si>
  <si>
    <t>PD13401</t>
  </si>
  <si>
    <t>PD13403a</t>
  </si>
  <si>
    <t>PD13403</t>
  </si>
  <si>
    <t>PD13403b</t>
  </si>
  <si>
    <t>PD13406a</t>
  </si>
  <si>
    <t>PD13406</t>
  </si>
  <si>
    <t>PD13406b</t>
  </si>
  <si>
    <t>PD13407a</t>
  </si>
  <si>
    <t>PD13407</t>
  </si>
  <si>
    <t>PD13408a</t>
  </si>
  <si>
    <t>PD13408</t>
  </si>
  <si>
    <t>PD13410a</t>
  </si>
  <si>
    <t>PD13410</t>
  </si>
  <si>
    <t>PD13410b</t>
  </si>
  <si>
    <t>site</t>
  </si>
  <si>
    <t>Austin</t>
  </si>
  <si>
    <t>12-00071</t>
  </si>
  <si>
    <t>AML with maturation</t>
  </si>
  <si>
    <t>12-00085</t>
  </si>
  <si>
    <t>Therapy-related myeloid neoplasms</t>
  </si>
  <si>
    <t>12-00109</t>
  </si>
  <si>
    <t>12-00111</t>
  </si>
  <si>
    <t>12-00116</t>
  </si>
  <si>
    <t>12-00123</t>
  </si>
  <si>
    <t>12-00125</t>
  </si>
  <si>
    <t>12-00127</t>
  </si>
  <si>
    <t>12-00145</t>
  </si>
  <si>
    <t>12-00154</t>
  </si>
  <si>
    <t>SP16569</t>
  </si>
  <si>
    <t>Primary tumour - other</t>
  </si>
  <si>
    <t>SP16570</t>
  </si>
  <si>
    <t>SP16571</t>
  </si>
  <si>
    <t>SP16572</t>
  </si>
  <si>
    <t>SP16573</t>
  </si>
  <si>
    <t>SP16574</t>
  </si>
  <si>
    <t>SP16576</t>
  </si>
  <si>
    <t>SP96970</t>
  </si>
  <si>
    <t>SP16578</t>
  </si>
  <si>
    <t>SP16580</t>
  </si>
  <si>
    <t>SP16582</t>
  </si>
  <si>
    <t>SP16584</t>
  </si>
  <si>
    <t>Cell line - derived from tumour</t>
  </si>
  <si>
    <t>SP16586</t>
  </si>
  <si>
    <t>SP16588</t>
  </si>
  <si>
    <t>SP16590</t>
  </si>
  <si>
    <t>SP16592</t>
  </si>
  <si>
    <t>SP96973</t>
  </si>
  <si>
    <t>SP16594</t>
  </si>
  <si>
    <t>SP96962</t>
  </si>
  <si>
    <t>SP96964</t>
  </si>
  <si>
    <t>SP16596</t>
  </si>
  <si>
    <t>SP16598</t>
  </si>
  <si>
    <t>SP16600</t>
  </si>
  <si>
    <t>SP16602</t>
  </si>
  <si>
    <t>SP16604</t>
  </si>
  <si>
    <t>SP16606</t>
  </si>
  <si>
    <t>SP16608</t>
  </si>
  <si>
    <t>SP16610</t>
  </si>
  <si>
    <t>SP16612</t>
  </si>
  <si>
    <t>SP16614</t>
  </si>
  <si>
    <t>SP96968</t>
  </si>
  <si>
    <t>SP96959</t>
  </si>
  <si>
    <t>SP16616</t>
  </si>
  <si>
    <t>SP96961</t>
  </si>
  <si>
    <t>SP16618</t>
  </si>
  <si>
    <t>SP16620</t>
  </si>
  <si>
    <t>SP16622</t>
  </si>
  <si>
    <t>SP16624</t>
  </si>
  <si>
    <t>SP16626</t>
  </si>
  <si>
    <t>SP96956</t>
  </si>
  <si>
    <t>Normal - solid tissue</t>
  </si>
  <si>
    <t>SP16628</t>
  </si>
  <si>
    <t>SP16630</t>
  </si>
  <si>
    <t>SP16632</t>
  </si>
  <si>
    <t>SP16634</t>
  </si>
  <si>
    <t>SP16636</t>
  </si>
  <si>
    <t>SP16638</t>
  </si>
  <si>
    <t>SP16640</t>
  </si>
  <si>
    <t>SP16642</t>
  </si>
  <si>
    <t>SP16644</t>
  </si>
  <si>
    <t>SP16646</t>
  </si>
  <si>
    <t>SP16648</t>
  </si>
  <si>
    <t>SP16650</t>
  </si>
  <si>
    <t>SP16652</t>
  </si>
  <si>
    <t>SP96967</t>
  </si>
  <si>
    <t>SP16654</t>
  </si>
  <si>
    <t>SP16656</t>
  </si>
  <si>
    <t>SP16658</t>
  </si>
  <si>
    <t>SP96958</t>
  </si>
  <si>
    <t>SP16660</t>
  </si>
  <si>
    <t>SP96965</t>
  </si>
  <si>
    <t>SP96969</t>
  </si>
  <si>
    <t>SP16662</t>
  </si>
  <si>
    <t>SP16664</t>
  </si>
  <si>
    <t>SP16666</t>
  </si>
  <si>
    <t>SP16668</t>
  </si>
  <si>
    <t>SP96960</t>
  </si>
  <si>
    <t>SP16670</t>
  </si>
  <si>
    <t>SP96972</t>
  </si>
  <si>
    <t>SP16672</t>
  </si>
  <si>
    <t>SP16674</t>
  </si>
  <si>
    <t>SP96971</t>
  </si>
  <si>
    <t>SP96974</t>
  </si>
  <si>
    <t>SP16676</t>
  </si>
  <si>
    <t>SP16678</t>
  </si>
  <si>
    <t>SP16680</t>
  </si>
  <si>
    <t>SP96963</t>
  </si>
  <si>
    <t>SP16682</t>
  </si>
  <si>
    <t>SP16684</t>
  </si>
  <si>
    <t>SP16686</t>
  </si>
  <si>
    <t>SP16688</t>
  </si>
  <si>
    <t>SP16690</t>
  </si>
  <si>
    <t>SP16692</t>
  </si>
  <si>
    <t>SP16694</t>
  </si>
  <si>
    <t>SP16696</t>
  </si>
  <si>
    <t>SP16698</t>
  </si>
  <si>
    <t>SP16700</t>
  </si>
  <si>
    <t>SP16702</t>
  </si>
  <si>
    <t>SP16704</t>
  </si>
  <si>
    <t>SP16706</t>
  </si>
  <si>
    <t>SP16708</t>
  </si>
  <si>
    <t>SP16710</t>
  </si>
  <si>
    <t>SP16712</t>
  </si>
  <si>
    <t>SP16714</t>
  </si>
  <si>
    <t>SP96966</t>
  </si>
  <si>
    <t>SP16716</t>
  </si>
  <si>
    <t>SP96955</t>
  </si>
  <si>
    <t>SP16718</t>
  </si>
  <si>
    <t>SP16720</t>
  </si>
  <si>
    <t>SP16722</t>
  </si>
  <si>
    <t>SP16724</t>
  </si>
  <si>
    <t>SP16726</t>
  </si>
  <si>
    <t>SP16728</t>
  </si>
  <si>
    <t>SP16730</t>
  </si>
  <si>
    <t>SP16732</t>
  </si>
  <si>
    <t>SP96957</t>
  </si>
  <si>
    <t>SP16734</t>
  </si>
  <si>
    <t>SP16736</t>
  </si>
  <si>
    <t>SP16738</t>
  </si>
  <si>
    <t>SP16740</t>
  </si>
  <si>
    <t>SP16742</t>
  </si>
  <si>
    <t>SP16744</t>
  </si>
  <si>
    <t>SP16746</t>
  </si>
  <si>
    <t>SP16748</t>
  </si>
  <si>
    <t>SP16750</t>
  </si>
  <si>
    <t>SP16752</t>
  </si>
  <si>
    <t>SP16754</t>
  </si>
  <si>
    <t>SP16756</t>
  </si>
  <si>
    <t>SP16758</t>
  </si>
  <si>
    <t>SP16760</t>
  </si>
  <si>
    <t>SP16762</t>
  </si>
  <si>
    <t>SP16764</t>
  </si>
  <si>
    <t>SP16766</t>
  </si>
  <si>
    <t>SP16768</t>
  </si>
  <si>
    <t>SP16770</t>
  </si>
  <si>
    <t>SP16772</t>
  </si>
  <si>
    <t>SP16774</t>
  </si>
  <si>
    <t>SP16776</t>
  </si>
  <si>
    <t>SP16778</t>
  </si>
  <si>
    <t>SP16780</t>
  </si>
  <si>
    <t>SP16782</t>
  </si>
  <si>
    <t>SP16784</t>
  </si>
  <si>
    <t>SP16786</t>
  </si>
  <si>
    <t>SP16788</t>
  </si>
  <si>
    <t>SP16790</t>
  </si>
  <si>
    <t>SP16792</t>
  </si>
  <si>
    <t>SP16794</t>
  </si>
  <si>
    <t>SP16796</t>
  </si>
  <si>
    <t>SP16798</t>
  </si>
  <si>
    <t>SP16800</t>
  </si>
  <si>
    <t>SP16802</t>
  </si>
  <si>
    <t>SP16804</t>
  </si>
  <si>
    <t>SP16806</t>
  </si>
  <si>
    <t>SP16808</t>
  </si>
  <si>
    <t>SP16810</t>
  </si>
  <si>
    <t>SP16812</t>
  </si>
  <si>
    <t>SP16814</t>
  </si>
  <si>
    <t>SP16816</t>
  </si>
  <si>
    <t>SP16818</t>
  </si>
  <si>
    <t>SP16820</t>
  </si>
  <si>
    <t>SP1937</t>
  </si>
  <si>
    <t>SP1803</t>
  </si>
  <si>
    <t>SP1804</t>
  </si>
  <si>
    <t>SP1940</t>
  </si>
  <si>
    <t>SP1805</t>
  </si>
  <si>
    <t>Grade 1</t>
  </si>
  <si>
    <t>SP1943</t>
  </si>
  <si>
    <t>SP1946</t>
  </si>
  <si>
    <t>SP1806</t>
  </si>
  <si>
    <t>Grade 2</t>
  </si>
  <si>
    <t>SP1949</t>
  </si>
  <si>
    <t>SP1807</t>
  </si>
  <si>
    <t>SP1808</t>
  </si>
  <si>
    <t>SP1952</t>
  </si>
  <si>
    <t>SP1809</t>
  </si>
  <si>
    <t>SP1955</t>
  </si>
  <si>
    <t>SP1810</t>
  </si>
  <si>
    <t>SP1958</t>
  </si>
  <si>
    <t>SP1961</t>
  </si>
  <si>
    <t>SP1811</t>
  </si>
  <si>
    <t>SP1964</t>
  </si>
  <si>
    <t>SP1812</t>
  </si>
  <si>
    <t>SP1967</t>
  </si>
  <si>
    <t>SP1813</t>
  </si>
  <si>
    <t>SP1814</t>
  </si>
  <si>
    <t>SP1970</t>
  </si>
  <si>
    <t>SP1815</t>
  </si>
  <si>
    <t>SP1973</t>
  </si>
  <si>
    <t>SP1816</t>
  </si>
  <si>
    <t>SP1976</t>
  </si>
  <si>
    <t>SP1817</t>
  </si>
  <si>
    <t>SP1979</t>
  </si>
  <si>
    <t>SP1982</t>
  </si>
  <si>
    <t>SP1818</t>
  </si>
  <si>
    <t>Grade 3</t>
  </si>
  <si>
    <t>SP1819</t>
  </si>
  <si>
    <t>SP1985</t>
  </si>
  <si>
    <t>SP1988</t>
  </si>
  <si>
    <t>SP1820</t>
  </si>
  <si>
    <t>SP1991</t>
  </si>
  <si>
    <t>SP1821</t>
  </si>
  <si>
    <t>SP1822</t>
  </si>
  <si>
    <t>SP1994</t>
  </si>
  <si>
    <t>SP1823</t>
  </si>
  <si>
    <t>SP1997</t>
  </si>
  <si>
    <t>SP2000</t>
  </si>
  <si>
    <t>SP1824</t>
  </si>
  <si>
    <t>SP2003</t>
  </si>
  <si>
    <t>SP1825</t>
  </si>
  <si>
    <t>SP2006</t>
  </si>
  <si>
    <t>SP1826</t>
  </si>
  <si>
    <t>SP1828</t>
  </si>
  <si>
    <t>SP2009</t>
  </si>
  <si>
    <t>SP2012</t>
  </si>
  <si>
    <t>SP1830</t>
  </si>
  <si>
    <t>SP2015</t>
  </si>
  <si>
    <t>SP1832</t>
  </si>
  <si>
    <t>SP2018</t>
  </si>
  <si>
    <t>SP1834</t>
  </si>
  <si>
    <t>SP1836</t>
  </si>
  <si>
    <t>SP2021</t>
  </si>
  <si>
    <t>SP1838</t>
  </si>
  <si>
    <t>SP2024</t>
  </si>
  <si>
    <t>SP1840</t>
  </si>
  <si>
    <t>SP2027</t>
  </si>
  <si>
    <t>SP2030</t>
  </si>
  <si>
    <t>SP1842</t>
  </si>
  <si>
    <t>SP1844</t>
  </si>
  <si>
    <t>SP2033</t>
  </si>
  <si>
    <t>SP2036</t>
  </si>
  <si>
    <t>SP1846</t>
  </si>
  <si>
    <t>SP2039</t>
  </si>
  <si>
    <t>SP1848</t>
  </si>
  <si>
    <t>SP2042</t>
  </si>
  <si>
    <t>SP1850</t>
  </si>
  <si>
    <t>SP1852</t>
  </si>
  <si>
    <t>SP2045</t>
  </si>
  <si>
    <t>SP1854</t>
  </si>
  <si>
    <t>SP2048</t>
  </si>
  <si>
    <t>SP2051</t>
  </si>
  <si>
    <t>SP1856</t>
  </si>
  <si>
    <t>SP2054</t>
  </si>
  <si>
    <t>SP1858</t>
  </si>
  <si>
    <t>SP2057</t>
  </si>
  <si>
    <t>SP1860</t>
  </si>
  <si>
    <t>SP2060</t>
  </si>
  <si>
    <t>SP1862</t>
  </si>
  <si>
    <t>SP1864</t>
  </si>
  <si>
    <t>SP2063</t>
  </si>
  <si>
    <t>SP2066</t>
  </si>
  <si>
    <t>SP1866</t>
  </si>
  <si>
    <t>SP2069</t>
  </si>
  <si>
    <t>SP1868</t>
  </si>
  <si>
    <t>SP2072</t>
  </si>
  <si>
    <t>SP1870</t>
  </si>
  <si>
    <t>SP2075</t>
  </si>
  <si>
    <t>SP1872</t>
  </si>
  <si>
    <t>SP1874</t>
  </si>
  <si>
    <t>SP2078</t>
  </si>
  <si>
    <t>SP1876</t>
  </si>
  <si>
    <t>SP2081</t>
  </si>
  <si>
    <t>SP1878</t>
  </si>
  <si>
    <t>SP2084</t>
  </si>
  <si>
    <t>SP2087</t>
  </si>
  <si>
    <t>SP1880</t>
  </si>
  <si>
    <t>SP2090</t>
  </si>
  <si>
    <t>SP1883</t>
  </si>
  <si>
    <t>SP1886</t>
  </si>
  <si>
    <t>SP2093</t>
  </si>
  <si>
    <t>SP2096</t>
  </si>
  <si>
    <t>SP1889</t>
  </si>
  <si>
    <t>SP2099</t>
  </si>
  <si>
    <t>SP1892</t>
  </si>
  <si>
    <t>SP2102</t>
  </si>
  <si>
    <t>SP1895</t>
  </si>
  <si>
    <t>SP2105</t>
  </si>
  <si>
    <t>SP1898</t>
  </si>
  <si>
    <t>SP2108</t>
  </si>
  <si>
    <t>SP1901</t>
  </si>
  <si>
    <t>SP2111</t>
  </si>
  <si>
    <t>SP1904</t>
  </si>
  <si>
    <t>SP2113</t>
  </si>
  <si>
    <t>SP1907</t>
  </si>
  <si>
    <t>SP1910</t>
  </si>
  <si>
    <t>SP2116</t>
  </si>
  <si>
    <t>SP1913</t>
  </si>
  <si>
    <t>SP2119</t>
  </si>
  <si>
    <t>SP2122</t>
  </si>
  <si>
    <t>SP1916</t>
  </si>
  <si>
    <t>SP2125</t>
  </si>
  <si>
    <t>SP1919</t>
  </si>
  <si>
    <t>SP2128</t>
  </si>
  <si>
    <t>SP1922</t>
  </si>
  <si>
    <t>SP1925</t>
  </si>
  <si>
    <t>SP2131</t>
  </si>
  <si>
    <t>SP2134</t>
  </si>
  <si>
    <t>SP1928</t>
  </si>
  <si>
    <t>SP2137</t>
  </si>
  <si>
    <t>SP1931</t>
  </si>
  <si>
    <t>SP1934</t>
  </si>
  <si>
    <t>SP2140</t>
  </si>
  <si>
    <t>SP102697</t>
  </si>
  <si>
    <t>TNM</t>
  </si>
  <si>
    <t>SP102696</t>
  </si>
  <si>
    <t>SP102699</t>
  </si>
  <si>
    <t>SP102698</t>
  </si>
  <si>
    <t>SP102701</t>
  </si>
  <si>
    <t>SP102700</t>
  </si>
  <si>
    <t>SP102702</t>
  </si>
  <si>
    <t>SP102703</t>
  </si>
  <si>
    <t>SP102705</t>
  </si>
  <si>
    <t>SP102704</t>
  </si>
  <si>
    <t>SP102706</t>
  </si>
  <si>
    <t>SP102707</t>
  </si>
  <si>
    <t>SP102708</t>
  </si>
  <si>
    <t>SP102709</t>
  </si>
  <si>
    <t>SP102710</t>
  </si>
  <si>
    <t>SP102711</t>
  </si>
  <si>
    <t>SP102713</t>
  </si>
  <si>
    <t>SP102712</t>
  </si>
  <si>
    <t>SP102715</t>
  </si>
  <si>
    <t>SP102714</t>
  </si>
  <si>
    <t>RK059a</t>
  </si>
  <si>
    <t>RK059b</t>
  </si>
  <si>
    <t>ERR016048</t>
  </si>
  <si>
    <t>ERR016115</t>
  </si>
  <si>
    <t>ERR016117</t>
  </si>
  <si>
    <t>SRR816285</t>
  </si>
  <si>
    <t>SRR816286</t>
  </si>
  <si>
    <t>ERR271650</t>
  </si>
  <si>
    <t>ERR250683</t>
  </si>
  <si>
    <t>ERR250684</t>
  </si>
  <si>
    <t>Portland</t>
  </si>
  <si>
    <t>gender</t>
  </si>
  <si>
    <t>ethnicity</t>
  </si>
  <si>
    <t>patientId</t>
  </si>
  <si>
    <t>specimenId</t>
  </si>
  <si>
    <t>race</t>
  </si>
  <si>
    <t>vitalStatus</t>
  </si>
  <si>
    <t>specimenType</t>
  </si>
  <si>
    <t>12-00156</t>
  </si>
  <si>
    <t>12-00161</t>
  </si>
  <si>
    <t>12-00165</t>
  </si>
  <si>
    <t>12-00182</t>
  </si>
  <si>
    <t>12-00250</t>
  </si>
  <si>
    <t>12-00269</t>
  </si>
  <si>
    <t>Acute promyelocytic leukaemia with t(15;17)(q22;q12); PML-RARA</t>
  </si>
  <si>
    <t>12-00288</t>
  </si>
  <si>
    <t>12-00298</t>
  </si>
  <si>
    <t>AML with t(9;11)(p22;q23); MLLT3-MLL</t>
  </si>
  <si>
    <t>12-00343</t>
  </si>
  <si>
    <t>12-00374</t>
  </si>
  <si>
    <t>ThirdSite</t>
  </si>
  <si>
    <t>fastq_forward</t>
  </si>
  <si>
    <t>fastq_reverse</t>
  </si>
  <si>
    <t>aa92cd81-f613-43fd-a863-69f27df8aa3d</t>
  </si>
  <si>
    <t>7b5f4dbf-faa7-4e1e-ad10-6cdf5d9c9a03</t>
  </si>
  <si>
    <t>RNA-Seq</t>
  </si>
  <si>
    <t>ec21089e-d4b0-40ee-b5bf-32a1aa496e34</t>
  </si>
  <si>
    <t>1d90d526-84a0-4ff5-bc93-77b215117875</t>
  </si>
  <si>
    <t>a55e1ba6-9e49-4c3e-8fcd-7a068509f27d</t>
  </si>
  <si>
    <t>a9f66da5-5020-4710-98e2-d55a995392de</t>
  </si>
  <si>
    <t>a77cc9dd-9d99-4022-ae72-becb2611a85a</t>
  </si>
  <si>
    <t>8f2647c8-d1dc-46a3-8116-31042315cea9</t>
  </si>
  <si>
    <t>a810c8a8-691f-478c-8e47-1d97cab89a26</t>
  </si>
  <si>
    <t>042c486c-4911-4e19-a226-d396971eae88</t>
  </si>
  <si>
    <t>c85ad9a6-fcfa-4125-9176-f126c30fcad8</t>
  </si>
  <si>
    <t>ea4e6dae-1514-44e1-b6a2-9a26191bf719</t>
  </si>
  <si>
    <t>5b34e127-030f-42c8-819b-551ef4c74d0c</t>
  </si>
  <si>
    <t>5fe26589-60df-4c3a-9ba7-0c2edca436d2</t>
  </si>
  <si>
    <t>bfed237d-3232-42e0-bc12-f689c2330e27</t>
  </si>
  <si>
    <t>1668e23b-eef2-44d7-93e3-eab59b0a6b6a</t>
  </si>
  <si>
    <t>a28c66e4-f404-4963-9111-0a38368a2eab</t>
  </si>
  <si>
    <t>33dc0cc8-7d38-42a4-a35f-2bb0977a00ce</t>
  </si>
  <si>
    <t>17c0cecb-21a3-47f6-9bf0-f5516b9f2cc0</t>
  </si>
  <si>
    <t>8aa86d7d-c36c-41b2-88f7-2ea43c201665</t>
  </si>
  <si>
    <t>41c9ebc2-9181-4f1a-ade0-f863ae133386</t>
  </si>
  <si>
    <t>00d45d0e-637f-4821-ba91-a0a33d2b72b6</t>
  </si>
  <si>
    <t>3c9cfc23-d84a-460a-92e5-5abc1a333d08</t>
  </si>
  <si>
    <t>042f17f7-5e18-45df-9a7f-41fd29c5e10b</t>
  </si>
  <si>
    <t>991da5c1-02ec-44cf-9f3b-8084ddf6a46f</t>
  </si>
  <si>
    <t>939d9922-b903-4088-80a8-9b73faebc470</t>
  </si>
  <si>
    <t>9427ef61-dbdc-41dd-9953-b200b681fb9a</t>
  </si>
  <si>
    <t>ed3ac2d3-45ab-468f-9a7c-2895e163a0e2</t>
  </si>
  <si>
    <t>90f32421-b3fa-45cf-a506-39bd40699690</t>
  </si>
  <si>
    <t>6c443d52-cdb1-416f-8fee-61a9a194a6e0</t>
  </si>
  <si>
    <t>c9248d02-e7f6-4846-a5f6-c6163c46a04d</t>
  </si>
  <si>
    <t>fe2e79eb-f3a4-406d-a178-58fd1020df52</t>
  </si>
  <si>
    <t>9a171ab4-a120-4ee7-9036-ba8557090f62</t>
  </si>
  <si>
    <t>627f42c1-3ff8-43dc-b96e-9a91de4e9369</t>
  </si>
  <si>
    <t>84cecfca-7667-4675-8958-6997b6a1999c</t>
  </si>
  <si>
    <t>972fe77a-9cda-41a0-aba9-7602907d552f</t>
  </si>
  <si>
    <t>ff2143e6-cb2b-4101-9f41-7664077ea960</t>
  </si>
  <si>
    <t>e21169c8-4587-4484-b187-f4f07d305bd6</t>
  </si>
  <si>
    <t>7ca23d82-b4f5-499b-8aeb-f581c5998a01</t>
  </si>
  <si>
    <t>e897c3f0-c910-40cc-93a3-3daf8aefa432</t>
  </si>
  <si>
    <t>5bce3953-a17a-4d72-bcf4-45fe6ca00025</t>
  </si>
  <si>
    <t>ad1831d5-0b65-45b0-9983-2065c7c59858</t>
  </si>
  <si>
    <t>a4a42c16-fcda-4360-bbd7-b7770f234d7e</t>
  </si>
  <si>
    <t>4569d1bd-b110-4939-a721-4b587da715d4</t>
  </si>
  <si>
    <t>b861d935-524b-4732-9c45-31b1a18e40b8</t>
  </si>
  <si>
    <t>9e516515-8a09-45d9-b6e4-6523377494cf</t>
  </si>
  <si>
    <t>b4622d1a-1942-423b-8285-26135fadf2e6</t>
  </si>
  <si>
    <t>4a38258b-c4f2-478c-b4a9-59da70ab9ec0</t>
  </si>
  <si>
    <t>5866d5d8-98b7-465a-aa62-5a958396f2e4</t>
  </si>
  <si>
    <t>573d26ad-a075-4afd-91d8-2abf3ec7d9d7</t>
  </si>
  <si>
    <t>f4051eb2-4e99-4c5f-b19b-c3e3986d9e1c</t>
  </si>
  <si>
    <t>b8a7f1e3-2126-468f-a214-a42097537b85</t>
  </si>
  <si>
    <t>e38644f4-0f3b-401f-b342-fc422cb78718</t>
  </si>
  <si>
    <t>854ec3f4-6b33-4caa-84dd-130bf10e60f3</t>
  </si>
  <si>
    <t>85f9d373-ee7d-4230-ad73-7d0b62780813</t>
  </si>
  <si>
    <t>a395e9a0-799f-4ddc-9e45-30ca3e682cad</t>
  </si>
  <si>
    <t>9ccd42d7-77fd-4155-8cfa-dbcf59e6d734</t>
  </si>
  <si>
    <t>ca5ca6b4-3317-4edc-b49f-f6685e7ddf3e</t>
  </si>
  <si>
    <t>a4998a58-94c3-48cb-a47d-299d26bfb3a9</t>
  </si>
  <si>
    <t>9ed8ad0e-17a3-4242-87fe-994f0403cab8</t>
  </si>
  <si>
    <t>54dc10af-a388-4737-b5a6-7acc5c858843</t>
  </si>
  <si>
    <t>d29f5171-4bab-4895-bc7a-c463cc1cf346</t>
  </si>
  <si>
    <t>c3fb80e5-0e3f-494d-be03-6f1e26d0d7a8</t>
  </si>
  <si>
    <t>678785ec-2af7-4824-a2a7-42d5d42993d3</t>
  </si>
  <si>
    <t>77100006-c9a4-4e5c-afc7-5602b0e18581</t>
  </si>
  <si>
    <t>f2a647d0-cb8d-4640-afee-16f837bbc234</t>
  </si>
  <si>
    <t>21be167f-8adb-4891-a46f-543ae9f9a59a</t>
  </si>
  <si>
    <t>96cb5b0c-f940-47b1-8e26-ea7c36ba8719</t>
  </si>
  <si>
    <t>89f55778-8e72-41e9-a1c4-fc8dda9eab4e</t>
  </si>
  <si>
    <t>2b0959db-bdcd-431e-a19f-4bc262a1f04a</t>
  </si>
  <si>
    <t>133cd5f8-8bff-4c0f-a6d3-a1d7b91086eb</t>
  </si>
  <si>
    <t>113c1ca5-c0ef-423e-a147-fe7ccb1366b4</t>
  </si>
  <si>
    <t>fba12f14-4196-40bb-8267-78025b15cdf4</t>
  </si>
  <si>
    <t>f16e641e-8c21-465d-9543-f1d6497b3b24</t>
  </si>
  <si>
    <t>f8b3fcf2-f408-42b7-b084-bedfade98b22</t>
  </si>
  <si>
    <t>dc6def6a-6676-4bed-a3ce-e0039095ccc6</t>
  </si>
  <si>
    <t>4df8b609-d329-4e35-af94-9907b0794ce8</t>
  </si>
  <si>
    <t>187d7a82-5b28-458d-8f0e-883ab4d6e1ab</t>
  </si>
  <si>
    <t>f0371f34-fe92-4e4a-a581-ca5e8ab4a4b2</t>
  </si>
  <si>
    <t>db9361dd-9986-401b-9f75-ae6b5d3a6907</t>
  </si>
  <si>
    <t>33ed0e2d-2774-4b10-aceb-2416fc837c62</t>
  </si>
  <si>
    <t>64160127-c919-4c24-a539-ad52b3867f77</t>
  </si>
  <si>
    <t>7f148428-be0d-40a5-809e-00bcb5a0c5f4</t>
  </si>
  <si>
    <t>cf3a1b35-9529-40de-9404-f6ebdefbd8c5</t>
  </si>
  <si>
    <t>9f06ff96-0aec-4178-95e7-3fdfbc189b1e</t>
  </si>
  <si>
    <t>333e98dc-a025-4c8a-8cd5-73e55f16b924</t>
  </si>
  <si>
    <t>7494a7b0-c39c-4b7e-9757-638cb86fb935</t>
  </si>
  <si>
    <t>db8c7af2-40ac-47a3-a9a3-44a9636ba9c9</t>
  </si>
  <si>
    <t>1b922671-e375-4d36-9eae-b11a564225bb</t>
  </si>
  <si>
    <t>f610d2d3-8d28-44a3-a444-8ac19a8c2ee9</t>
  </si>
  <si>
    <t>048d6036-1cd5-4304-ae2b-89ca3096aff3</t>
  </si>
  <si>
    <t>c53ff191-6fb9-4883-b3fb-2e92c6e00081</t>
  </si>
  <si>
    <t>57a477e2-c338-44aa-b826-bcd8df9fed1e</t>
  </si>
  <si>
    <t>8f0477a0-2881-4697-aad0-907be14eb5ad</t>
  </si>
  <si>
    <t>5d4b05a0-b896-4fe7-91db-55189cd0edc9</t>
  </si>
  <si>
    <t>38a8f781-aa0a-4502-8f05-bbd173cba5ff</t>
  </si>
  <si>
    <t>0b43c68a-71ef-4180-9771-5c68f02fb0ee</t>
  </si>
  <si>
    <t>21630d63-75ae-4db9-b01c-ee2124b57192</t>
  </si>
  <si>
    <t>28231823-e2f7-451b-9f27-39f151176f8c</t>
  </si>
  <si>
    <t>e817dbca-1cd4-458c-a7d3-1912086acf21</t>
  </si>
  <si>
    <t>cde72eec-7b77-4a14-b6ae-b999561f78be</t>
  </si>
  <si>
    <t>bc1314d0-d7a1-47e1-a0c8-bc21b0d3cece</t>
  </si>
  <si>
    <t>1ac78b97-ec9c-4824-a10f-1f4c15afbf99</t>
  </si>
  <si>
    <t>f5cdd382-984c-4746-9a7c-39081647c67d</t>
  </si>
  <si>
    <t>752a8094-07ad-4208-bf91-d3d92c661b41</t>
  </si>
  <si>
    <t>ad5214a3-4e45-4a20-ad14-3b6f9b5f572e</t>
  </si>
  <si>
    <t>c2c13570-4fd5-4e61-b367-3bb888b93384</t>
  </si>
  <si>
    <t>ec15d392-4fd3-49f5-ba68-17932e1b692a</t>
  </si>
  <si>
    <t>9499f1f9-12b7-4099-8f18-3d7af3470cac</t>
  </si>
  <si>
    <t>9a21a9fc-41f5-4c2c-b6d4-bb7ba9095b18</t>
  </si>
  <si>
    <t>490ad84d-35a3-49a3-bfa7-b908f4359c16</t>
  </si>
  <si>
    <t>e5067b06-390a-4eb7-8e60-ea8f097f3056</t>
  </si>
  <si>
    <t>8ffe7164-d83a-4e15-a4ba-210077492e96</t>
  </si>
  <si>
    <t>861e1302-743f-4bc2-ac86-b31efd9d1208</t>
  </si>
  <si>
    <t>4702f646-cfe2-45b4-800d-e3bdc2689ec6</t>
  </si>
  <si>
    <t>02e0c6f9-a3e7-4170-84fb-605f75e06917</t>
  </si>
  <si>
    <t>1a781c5c-34aa-4ddf-b8a5-d16c2f0ae97e</t>
  </si>
  <si>
    <t>e1649485-258d-482c-a29d-0a8d48cdcc68</t>
  </si>
  <si>
    <t>4d3948f7-6823-44a1-be23-9795e2c7579b</t>
  </si>
  <si>
    <t>025f2bc8-f813-4b60-a2e9-170813f0ad24</t>
  </si>
  <si>
    <t>15d7abdb-52a6-4c40-a7ca-90ef4e804623</t>
  </si>
  <si>
    <t>28f755cd-4537-4aca-844b-b6d1dec164a3</t>
  </si>
  <si>
    <t>0818435c-a55c-4bcd-95b9-94c50b90ccea</t>
  </si>
  <si>
    <t>d4043831-2fec-4edf-bfa2-563bda73f90d</t>
  </si>
  <si>
    <t>267a6c97-c54e-4daf-94d2-4b6a314b029e</t>
  </si>
  <si>
    <t>ac768bee-1b37-4e34-b56f-b3480e8b7c45</t>
  </si>
  <si>
    <t>81877b0c-5321-4f69-9f69-07f7453e19fd</t>
  </si>
  <si>
    <t>a2e68dcd-d8d9-4210-9f32-d87bd5cfdcb7</t>
  </si>
  <si>
    <t>70c155b8-f853-4e4f-a17f-cf0c73f1c461</t>
  </si>
  <si>
    <t>5bbf8002-c7ff-4694-829e-c9d89f88ddf1</t>
  </si>
  <si>
    <t>7eab62bc-a123-4300-9fda-fd232d949c5d</t>
  </si>
  <si>
    <t>90f9ea45-f1d0-4cbb-a9a6-93a0afec32e1</t>
  </si>
  <si>
    <t>78bb57a3-611c-4b87-a1e6-b933d7ced769</t>
  </si>
  <si>
    <t>503fd8de-1153-4153-8f7f-4d6c59830855</t>
  </si>
  <si>
    <t>6fce356b-023a-455c-8728-6cfd1e2edc79</t>
  </si>
  <si>
    <t>be99212a-17b2-47d8-9cca-9c3d9386da7a</t>
  </si>
  <si>
    <t>06f3f1fe-2ef0-4d0e-92ce-da5b992f025d</t>
  </si>
  <si>
    <t>14d6cc4d-4a06-48c9-a42f-58be0936fa80</t>
  </si>
  <si>
    <t>a95bdb8c-7d03-4c35-b264-539ef6add379</t>
  </si>
  <si>
    <t>6c7a2092-a1c0-45b3-99ee-28bb7fd7f0ee</t>
  </si>
  <si>
    <t>28afccac-483f-48a8-9aae-4e0d72712bd4</t>
  </si>
  <si>
    <t>a9c17a94-64b0-42cf-8f8f-d115f3f16fb0</t>
  </si>
  <si>
    <t>2b3995a8-80f7-47de-a191-186aabda9a0c</t>
  </si>
  <si>
    <t>f0deb79f-db25-485d-b675-74b74ddeb0a7</t>
  </si>
  <si>
    <t>98b012be-8ace-4003-a7a5-a92ab47ec240</t>
  </si>
  <si>
    <t>e009bab5-3946-43d8-9896-973d795499c7</t>
  </si>
  <si>
    <t>3a8acda5-fa5f-4e7c-9afc-7780e1a00d77</t>
  </si>
  <si>
    <t>764dc042-17a1-4d46-b29f-e137fe8ccaa1</t>
  </si>
  <si>
    <t>b195f895-22df-44f1-8872-892383e66570</t>
  </si>
  <si>
    <t>9b008c7e-b693-488f-8918-0a46c178160a</t>
  </si>
  <si>
    <t>25ef50c1-98c8-4b31-a528-b7814b111bbd</t>
  </si>
  <si>
    <t>ab17e2ee-6ad7-4226-8ced-a1303c89ea8c</t>
  </si>
  <si>
    <t>0f43a68f-c247-4ae9-a622-abc1c3902516</t>
  </si>
  <si>
    <t>e47e40ab-6798-4b6b-a7a4-b079f56983c3</t>
  </si>
  <si>
    <t>7826e784-f41b-4acc-aba7-16cfeac6922a</t>
  </si>
  <si>
    <t>07ef0afc-beed-404c-b48b-2553d410f721</t>
  </si>
  <si>
    <t>6e742770-33df-4cef-b623-3566d096bd09</t>
  </si>
  <si>
    <t>2dd1928b-2a17-4bf3-a7ed-01a3a7165a5d</t>
  </si>
  <si>
    <t>c7114c27-7c00-43b0-8a52-b8b2a51e5439</t>
  </si>
  <si>
    <t>851ad717-e916-4d09-b9ed-fa40658ab99c</t>
  </si>
  <si>
    <t>a6cfe4e5-6322-4594-b625-ead34cbd22c3</t>
  </si>
  <si>
    <t>f1fe2240-7550-4e6c-89cb-d2976e20ee19</t>
  </si>
  <si>
    <t>f8bc4caa-8cec-468d-bcde-6aec9bb57a1b</t>
  </si>
  <si>
    <t>9ddf14dc-f1f8-475b-a09e-8442122a3f60</t>
  </si>
  <si>
    <t>0c1bef24-da94-4404-b266-fb72af7fec8c</t>
  </si>
  <si>
    <t>39baae5b-6317-400d-8e04-3508ebdbd94b</t>
  </si>
  <si>
    <t>0039a89a-2e48-4e5a-aca0-75a130846475</t>
  </si>
  <si>
    <t>3286a8b3-6810-4732-b614-90a8520d00e5</t>
  </si>
  <si>
    <t>fea5f3de-2385-4722-b254-f40062ee4a91</t>
  </si>
  <si>
    <t>20ed620c-f463-428a-bf18-63fbca80fdac</t>
  </si>
  <si>
    <t>1e206b81-b1f5-4de7-b5fa-5a32c7d17706</t>
  </si>
  <si>
    <t>e3db97f9-e524-4dd5-ad3d-4aae9604ce2c</t>
  </si>
  <si>
    <t>367181ae-259c-49cb-8eea-33912689a0ce</t>
  </si>
  <si>
    <t>dd34fbe8-ef31-4931-ae7a-458d483a4616</t>
  </si>
  <si>
    <t>8ad08897-2002-4ee9-926a-19bdba094e42</t>
  </si>
  <si>
    <t>e6af102a-8250-4d84-8f11-65d65e57f056</t>
  </si>
  <si>
    <t>1ecca67f-58a6-4ede-a80c-0c06a2e53878</t>
  </si>
  <si>
    <t>6bc3594f-cebb-442d-9d0f-37e26b47f01d</t>
  </si>
  <si>
    <t>70aaf176-ef88-4506-87ad-2257d2938614</t>
  </si>
  <si>
    <t>fc7f58a5-ec87-4546-83cf-b64cf235df61</t>
  </si>
  <si>
    <t>e6723e3f-e408-4115-96a1-a2f998dea5c2</t>
  </si>
  <si>
    <t>52d9399c-dff8-493c-85c4-799353e1154c</t>
  </si>
  <si>
    <t>712c253b-db0e-44d3-827e-cc0d40c87e7b</t>
  </si>
  <si>
    <t>d08fcd49-d293-4abb-997d-614648102fe1</t>
  </si>
  <si>
    <t>9ed1e288-d70f-4991-af3a-4eb17c231455</t>
  </si>
  <si>
    <t>7d41c769-3cb6-4366-b110-eea3de1b99be</t>
  </si>
  <si>
    <t>b61b8257-0c92-49ee-bb3e-fdd42f198571</t>
  </si>
  <si>
    <t>05ac9a7b-b30e-41d4-b8ae-9501a6bc6a1c</t>
  </si>
  <si>
    <t>f2979b81-22c5-4130-a9a7-d9f86f072533</t>
  </si>
  <si>
    <t>94620937-db12-4d25-995d-3f414f88ede9</t>
  </si>
  <si>
    <t>5b1089cb-15bc-4bcd-a62b-4d20051c97a7</t>
  </si>
  <si>
    <t>409437ad-ce9a-494c-9d67-f2e0d23462c6</t>
  </si>
  <si>
    <t>efa374a1-5276-4958-91a9-b1841e80b031</t>
  </si>
  <si>
    <t>6214b31d-3b58-4490-8326-bceb9a523e77</t>
  </si>
  <si>
    <t>8b9e665b-58e0-4207-a264-01a1ef38aa42</t>
  </si>
  <si>
    <t>4e060151-aa1c-43a1-bfce-7e9affdc2c50</t>
  </si>
  <si>
    <t>e9f50bb2-618f-4db2-89bf-dacd11a7703c</t>
  </si>
  <si>
    <t>29c0d9f6-d3c5-482f-ba9d-6b0a79476866</t>
  </si>
  <si>
    <t>900f4d62-a68b-4d7a-ab8d-9ddf741d5a16</t>
  </si>
  <si>
    <t>e29b64fc-ef36-41f7-b72d-c6058f24eed4</t>
  </si>
  <si>
    <t>da799553-ebee-4f2a-adc6-42ebe919a2d4</t>
  </si>
  <si>
    <t>c90d4190-34ae-45fc-882b-0c0e0fdb5249</t>
  </si>
  <si>
    <t>f9c4b7cc-1209-4f29-b87f-6aa59f3c4d79</t>
  </si>
  <si>
    <t>e4bbcdd0-e344-4292-b9b4-7993a1daeb65</t>
  </si>
  <si>
    <t>56488b45-58da-4ab6-a2ef-4261f4be3272</t>
  </si>
  <si>
    <t>21c8725b-f867-4e2d-a50b-be550c6f83c3</t>
  </si>
  <si>
    <t>79ffa448-cac4-4c57-8026-8e61023f1de8</t>
  </si>
  <si>
    <t>ef8a5266-aa3a-411a-aa56-917721963f6b</t>
  </si>
  <si>
    <t>1486323c-73ed-4190-bd1f-6708ce4b4dff</t>
  </si>
  <si>
    <t>528e9003-1a3f-4ccd-b5c1-2a8c231517eb</t>
  </si>
  <si>
    <t>64961a7b-b109-4f0e-bd41-92ff94b6022a</t>
  </si>
  <si>
    <t>0b001cf7-d207-47dc-9ecd-080e6a553317</t>
  </si>
  <si>
    <t>27b5e150-a201-4424-8a97-736b9cf2c798</t>
  </si>
  <si>
    <t>60335970-d661-4b79-9311-004fd1c75b3e</t>
  </si>
  <si>
    <t>243cfa31-6793-479a-8ee1-5adecdfcec93</t>
  </si>
  <si>
    <t>9f5c351c-4eb1-478f-a0dc-1a1535f7858a</t>
  </si>
  <si>
    <t>c8f428b8-4430-4bbf-b45a-31ddb39ad9d7</t>
  </si>
  <si>
    <t>0a55b353-fc5a-4eef-b636-cea29d841117</t>
  </si>
  <si>
    <t>bb6806ab-45f8-494b-a587-d8b7b5096a2b</t>
  </si>
  <si>
    <t>8e45611b-0c28-4e25-808a-197418d42135</t>
  </si>
  <si>
    <t>9c789ed8-da28-41c0-92d7-3f1ca8491060</t>
  </si>
  <si>
    <t>1e8d5a51-490e-4aad-b743-ec0a4ab15e96</t>
  </si>
  <si>
    <t>0a83bbba-79b6-430b-9430-cadbb9504fb1</t>
  </si>
  <si>
    <t>7cdeeb47-ce85-42ef-a62f-7d300e573f6d</t>
  </si>
  <si>
    <t>fb7be462-d12e-44f2-8af8-d0ddabf54883</t>
  </si>
  <si>
    <t>9b3627ae-fd22-436b-ab0d-782a184eb5cf</t>
  </si>
  <si>
    <t>c7e87c33-bae1-4604-ada9-d9c26e5ea08c</t>
  </si>
  <si>
    <t>b7789ae1-4a20-4e2f-88ec-662561588463</t>
  </si>
  <si>
    <t>7e68d716-3a16-4bc0-93cd-d9c345f293ff</t>
  </si>
  <si>
    <t>30d3db40-381c-4e68-9b23-dec0f4f2ed13</t>
  </si>
  <si>
    <t>dd80fc89-1f95-4f0e-84bc-773ecd7ed4d3</t>
  </si>
  <si>
    <t>1e001ff2-2080-4869-8ed8-2b0bee4a8f20</t>
  </si>
  <si>
    <t>e9007329-3447-4073-8e62-d2d68a00c383</t>
  </si>
  <si>
    <t>63ee4af6-1f2a-4140-9ad8-ce42b82720b3</t>
  </si>
  <si>
    <t>a5854e62-7d3c-4ae3-a9dc-5ea2776f37da</t>
  </si>
  <si>
    <t>129453e0-f32b-4df6-981e-5097ce0c7f85</t>
  </si>
  <si>
    <t>4ca5e76d-c0a7-4694-9b90-8094cce0591f</t>
  </si>
  <si>
    <t>b834b764-44a0-4249-b439-e494c701fc18</t>
  </si>
  <si>
    <t>7cd33873-1260-4a56-b509-3c3d3582cd94</t>
  </si>
  <si>
    <t>fdf0d337-6316-4090-b683-814f25bb41f7</t>
  </si>
  <si>
    <t>ef5e4f78-7d28-475a-9eca-bb0934a1fa26</t>
  </si>
  <si>
    <t>c611ca97-308a-4a30-9857-a36cb295e66f</t>
  </si>
  <si>
    <t>f5aed5fa-9fd3-4c55-a4b9-f02512b285f6</t>
  </si>
  <si>
    <t>2fc05dc3-3aef-4ef2-8a42-7899abd859aa</t>
  </si>
  <si>
    <t>88beadc8-c3e8-461c-936d-2d848d0cf36a</t>
  </si>
  <si>
    <t>f9a3019f-95ee-4bb5-a096-b2031bf78d5c</t>
  </si>
  <si>
    <t>7c611fd7-26c6-4451-a912-d17b3e3b2b76</t>
  </si>
  <si>
    <t>524ec3f4-068e-4a8c-9a54-dcd4495c434e</t>
  </si>
  <si>
    <t>9f9a0c36-583d-4fc6-a12c-07fe4d54a243</t>
  </si>
  <si>
    <t>b0bf6199-fc99-43fe-a9b8-7c2eae9c9463</t>
  </si>
  <si>
    <t>6d143639-b538-412e-82ce-de14b9caee03</t>
  </si>
  <si>
    <t>8e2f3dc7-1c14-4098-ae1e-81d1321f03d9</t>
  </si>
  <si>
    <t>99f2563a-89f1-4e43-9659-0104ae6bbc4c</t>
  </si>
  <si>
    <t>523212a7-c775-4a3a-b6d5-8088e6d3daf0</t>
  </si>
  <si>
    <t>e74354b9-820e-40e8-b2d2-7e4b0d99401a</t>
  </si>
  <si>
    <t>76911ff7-1567-4324-a61b-a368301d00b6</t>
  </si>
  <si>
    <t>8fde94be-2f19-4892-afd2-4a22e4bbb5fb</t>
  </si>
  <si>
    <t>662914c5-4577-45f1-bcda-d5ea884f1363</t>
  </si>
  <si>
    <t>ea92b6ee-8957-4c93-b1dc-3fe52051102c</t>
  </si>
  <si>
    <t>589722e6-1fb9-463f-8f84-3070563da80e</t>
  </si>
  <si>
    <t>0f111102-f4df-4848-98f8-d0d111e1b12b</t>
  </si>
  <si>
    <t>482f84bc-c9c8-4bbe-af06-b2704618d70c</t>
  </si>
  <si>
    <t>4ac9171d-8fb1-4898-be4a-90fd740f055f</t>
  </si>
  <si>
    <t>1b5c4cb2-03c1-4731-a5f3-40057c47d3a6</t>
  </si>
  <si>
    <t>6a59f100-14a0-4949-8a15-7ab39e1c49f5</t>
  </si>
  <si>
    <t>de4d5fef-0bde-4877-ad02-c79f80a450d9</t>
  </si>
  <si>
    <t>008adf6c-9aae-4d6a-9663-b24e06f86e29</t>
  </si>
  <si>
    <t>eae55451-7e64-4112-9e9c-b73142575174</t>
  </si>
  <si>
    <t>b6d05690-89d2-4eff-a0d1-10d014652d57</t>
  </si>
  <si>
    <t>cbeeed43-b6a4-4886-8dce-793e7c38e7cf</t>
  </si>
  <si>
    <t>Somatic</t>
  </si>
  <si>
    <t>e842aa9c-1596-4912-acba-93abdee732fd</t>
  </si>
  <si>
    <t>3a4c2a82-2387-4e96-a619-261277cb665e</t>
  </si>
  <si>
    <t>58c7025c-7ea3-4545-94a8-37e8f0328966</t>
  </si>
  <si>
    <t>f0a7c132-3803-43d1-97df-62ecdadd76c0</t>
  </si>
  <si>
    <t>WES</t>
  </si>
  <si>
    <t>08eb5110-ff29-4ec5-b13a-e1aebc5f4585</t>
  </si>
  <si>
    <t>45a7f425-2163-457c-a0a1-0746da8ddb14</t>
  </si>
  <si>
    <t>1b8b0a9d-0ad8-497d-83cf-6275844a5dbd</t>
  </si>
  <si>
    <t>9dd2269c-ada4-417e-8ab9-23558f2fbc37</t>
  </si>
  <si>
    <t>7bce3a22-6d06-4ed2-9457-373015c0460e</t>
  </si>
  <si>
    <t>de886654-34f3-4584-9512-df563b19de23</t>
  </si>
  <si>
    <t>b1d76867-334e-4c0c-806d-897977b00850</t>
  </si>
  <si>
    <t>8a958132-cf33-4fe6-8c57-a9277be98b6b</t>
  </si>
  <si>
    <t>5ef104a6-9b43-4381-9662-238113f630e5</t>
  </si>
  <si>
    <t>95a25ab4-5958-4d6f-bad5-ad097670ee31</t>
  </si>
  <si>
    <t>36f464a9-79ec-4ec6-87f1-dcdf1f6d086d</t>
  </si>
  <si>
    <t>55f6c129-4fe4-4115-a056-34f9032a041f</t>
  </si>
  <si>
    <t>136eec44-5cd3-4a17-b89f-c3721b100ff6</t>
  </si>
  <si>
    <t>da96f273-b280-4d09-a53c-840d9dc70a3d</t>
  </si>
  <si>
    <t>52ae40b8-4995-4d80-800e-b6a930914dcb</t>
  </si>
  <si>
    <t>8dc62050-1c79-47cb-8075-32b43485e129</t>
  </si>
  <si>
    <t>627dc386-5879-4b3f-aa06-c64dcf12ed9d</t>
  </si>
  <si>
    <t>5e79733a-a073-4051-bede-4aa21c509361</t>
  </si>
  <si>
    <t>fba9401a-2a3e-4bac-b6d3-f106c035b883</t>
  </si>
  <si>
    <t>b897e82e-9b1a-41f5-ba98-ac6f3f205b87</t>
  </si>
  <si>
    <t>5c520258-31a0-4819-9d17-0ca5d930b10e</t>
  </si>
  <si>
    <t>2895cc75-d60e-4f46-938b-066b5ccd81bc</t>
  </si>
  <si>
    <t>24cecd25-e7af-42c4-a840-d3527f2a863e</t>
  </si>
  <si>
    <t>2942e9e8-2db1-4d32-b319-6e6430a83c5e</t>
  </si>
  <si>
    <t>340bf5ef-df9f-43fd-bc21-1efb52888425</t>
  </si>
  <si>
    <t>98508f20-bad1-461c-86c7-9efdc18b05b3</t>
  </si>
  <si>
    <t>2b13186d-701f-4dd7-94f0-dc5fd4cf8fd7</t>
  </si>
  <si>
    <t>eac87460-9935-49ab-be7b-d9e369a8b3d0</t>
  </si>
  <si>
    <t>4a5d4c23-20c7-4102-bdaa-4629f4f759b3</t>
  </si>
  <si>
    <t>0c1acca4-bc30-4c0f-b50c-87a9be61f4e3</t>
  </si>
  <si>
    <t>63d160b5-de99-4170-8d6b-98ce44d0d007</t>
  </si>
  <si>
    <t>09887f6d-f717-4942-ba37-7af95fbca410</t>
  </si>
  <si>
    <t>82a9d4bc-5d2e-4497-878f-1cdd8e1dfda0</t>
  </si>
  <si>
    <t>a39c5d33-9c29-46ec-8ba5-fbb9a147fe9b</t>
  </si>
  <si>
    <t>34a7406b-e6e5-4f0b-bf6d-12d9fdf8bd5d</t>
  </si>
  <si>
    <t>f065af42-6270-41ce-9f98-95d9b888b44f</t>
  </si>
  <si>
    <t>d979fb9e-0188-433d-9d61-5d904d90eb17</t>
  </si>
  <si>
    <t>7e71aee2-1318-47b6-80d3-28259bfca948</t>
  </si>
  <si>
    <t>4739b2ad-9a9a-441f-97ff-cd9ef1482b80</t>
  </si>
  <si>
    <t>ca94fe94-0f67-4413-b6dd-4bc208585b9f</t>
  </si>
  <si>
    <t>493d6dc1-0379-4a0e-a86b-d5d2cbf8731d</t>
  </si>
  <si>
    <t>51bbc502-29b5-4d3e-ab12-86a2ab93e313</t>
  </si>
  <si>
    <t>47ee4a27-f61f-4000-8a77-ea2f95738aea</t>
  </si>
  <si>
    <t>53a5a869-b5ac-40d2-b1ec-e455c3b6cb0b</t>
  </si>
  <si>
    <t>b22bee89-390c-4d30-996f-339173cc6b9b</t>
  </si>
  <si>
    <t>6ec0d680-45b6-41d5-93bc-499885b58e82</t>
  </si>
  <si>
    <t>eeb684a6-fa81-4fc8-826c-07483310ef14</t>
  </si>
  <si>
    <t>4c59e00b-a6e4-41ba-a25e-050833423a6f</t>
  </si>
  <si>
    <t>a85ac1a4-c9b7-4199-9b3a-48160b15e6e0</t>
  </si>
  <si>
    <t>823257fa-a583-4356-aa0f-b65a9222794f</t>
  </si>
  <si>
    <t>d21c293c-fa23-47d2-946f-7535e0c7479a</t>
  </si>
  <si>
    <t>fa7213e7-55f2-49b0-8ae2-b9b14b25c683</t>
  </si>
  <si>
    <t>91c91d8e-7367-481c-adea-df15052d704c</t>
  </si>
  <si>
    <t>d8fc105b-1204-4635-a2bc-c5e179e0c085</t>
  </si>
  <si>
    <t>70834f40-e4c5-4a7b-8f53-bf51509b01a0</t>
  </si>
  <si>
    <t>4d1b08e1-0681-46dc-a3b3-48feb259be19</t>
  </si>
  <si>
    <t>c450138d-108d-4fae-949c-5aeb8ebd6ea6</t>
  </si>
  <si>
    <t>65622121-868e-4231-8cd4-47cd9dd4ea02</t>
  </si>
  <si>
    <t>0244a4e1-7d66-4d63-a96f-61d0e6fac1d4</t>
  </si>
  <si>
    <t>fc9ecb71-c23e-447c-8ba8-e411cf279bc6</t>
  </si>
  <si>
    <t>24b70a9e-3188-4494-9c7b-e430526f8828</t>
  </si>
  <si>
    <t>d9ac3d44-8f65-4097-af66-b5cbd2a7aef6</t>
  </si>
  <si>
    <t>e3f76138-799d-4929-b6e7-31ada467b240</t>
  </si>
  <si>
    <t>c5a390d4-1856-482d-8907-d272ca158ca0</t>
  </si>
  <si>
    <t>0c3c5917-4432-4553-8b46-433cf60cbec8</t>
  </si>
  <si>
    <t>d748b8e9-efb5-48b9-99a5-70e438e963f4</t>
  </si>
  <si>
    <t>type</t>
  </si>
  <si>
    <t>ec951e13-bcbb-4e9b-b59d-7598e8c1ced1</t>
  </si>
  <si>
    <t>914e46a7-746d-48c2-97b2-b638533303bc</t>
  </si>
  <si>
    <t>a5edd14d-8afc-4dbe-9591-518acc7afb05</t>
  </si>
  <si>
    <t>7aa6eed0-e937-43ce-b85a-75990068c49c</t>
  </si>
  <si>
    <t>c0ad50c2-46a2-4bd1-ae4d-c3a2cac4487d</t>
  </si>
  <si>
    <t>3d57f045-4215-4903-b82e-e03a9d3e0116</t>
  </si>
  <si>
    <t>b279f2e2-a6fa-4dfc-ae71-a6dd1518eed9</t>
  </si>
  <si>
    <t>d4399875-7b53-4e76-b7bc-04f277e87b64</t>
  </si>
  <si>
    <t>92bdff43-dbf2-46bc-ae66-adefeff9b20e</t>
  </si>
  <si>
    <t>9d248624-70b6-4408-9624-077d6650b973</t>
  </si>
  <si>
    <t>c79b6498-0cb2-4657-885d-21401bdb4ee2</t>
  </si>
  <si>
    <t>3ad6be30-7f4f-4a8b-b74d-148222b270c4</t>
  </si>
  <si>
    <t>7b8aed3d-fffd-47e3-bcb2-09b0b8164e33</t>
  </si>
  <si>
    <t>97afe278-679d-4a14-be9d-a53c1626b366</t>
  </si>
  <si>
    <t>4e55266a-9589-45e3-bbef-151f0acb96be</t>
  </si>
  <si>
    <t>17c70b93-80e8-463a-8681-bd38b3d97f39</t>
  </si>
  <si>
    <t>12ee51e8-9373-4418-814c-1d17c8decc54</t>
  </si>
  <si>
    <t>718f19ba-0803-460b-87f0-9674aa3e7748</t>
  </si>
  <si>
    <t>480173ce-9b28-47f8-b3e3-b614021ce250</t>
  </si>
  <si>
    <t>71c35d28-d808-4622-87c3-7bce64cc42a4</t>
  </si>
  <si>
    <t>10622dcc-4cf7-44dc-b27d-759cff02d68b</t>
  </si>
  <si>
    <t>77e45f62-8aaf-4f15-9a0c-456e29b54ab7</t>
  </si>
  <si>
    <t>8dfe3b89-745d-46cc-abe5-5993101ea7ac</t>
  </si>
  <si>
    <t>89f528aa-a332-4bc5-aef2-3e34bcc0a34c</t>
  </si>
  <si>
    <t>c21e6aeb-e6b4-4e8a-9d1d-aa3080f9efa8</t>
  </si>
  <si>
    <t>68ce7724-5baa-4305-ae95-5f48d5a0ecea</t>
  </si>
  <si>
    <t>780da86f-4c8b-4090-bca1-71e939cd806a</t>
  </si>
  <si>
    <t>3a8b95e6-eab7-4e31-96a7-f24a8bf993d6</t>
  </si>
  <si>
    <t>e03de049-14e6-4a17-bc8a-3506eca3d5a6</t>
  </si>
  <si>
    <t>af648065-f254-4113-adf1-f87d6b609067</t>
  </si>
  <si>
    <t>a58a5a98-0d99-4106-b9e2-445976a244f0</t>
  </si>
  <si>
    <t>9d4ccb3c-4c33-4c48-b11a-abb189897095</t>
  </si>
  <si>
    <t>78f12800-35bb-4f0c-9db9-0920f3004964</t>
  </si>
  <si>
    <t>36e990ff-5a09-4608-9f2f-98b0ef993008</t>
  </si>
  <si>
    <t>88585b84-dc03-4e57-8448-a024af4cc6dd</t>
  </si>
  <si>
    <t>f42adbc2-c9b4-4d61-aec7-ce6c1882154e</t>
  </si>
  <si>
    <t>674a8dee-3728-412c-b665-ce9798e03da5</t>
  </si>
  <si>
    <t>2f90c8db-4189-40ae-ac88-e80d5a1a213f</t>
  </si>
  <si>
    <t>65ddc37c-d18f-4c64-b4e3-2ea618b0dd4e</t>
  </si>
  <si>
    <t>74e9766e-7b2b-4d77-8998-0290e37079f5</t>
  </si>
  <si>
    <t>217492b6-5078-45ca-b3ba-8c6699c01d82</t>
  </si>
  <si>
    <t>dea23091-033a-414d-99b8-67bc068ccb08</t>
  </si>
  <si>
    <t>27a2c189-8141-44c9-9520-a7520afb3ccd</t>
  </si>
  <si>
    <t>5753464e-3031-4281-ac89-7dd999e659b6</t>
  </si>
  <si>
    <t>c7c8b1d8-089c-4e4c-9cbc-f07bc5cc6e3f</t>
  </si>
  <si>
    <t>05ada453-1961-4bb0-9638-5ee05ed27944</t>
  </si>
  <si>
    <t>4a995d13-0934-4377-8c9c-bd7086c61ff5</t>
  </si>
  <si>
    <t>2c1620e9-8062-41da-8c79-5f465f911479</t>
  </si>
  <si>
    <t>ae506812-66a8-480c-88ea-cc61406227ce</t>
  </si>
  <si>
    <t>deed0b9a-a282-437d-8616-922becee8465</t>
  </si>
  <si>
    <t>01ab1600-854a-4a11-93a9-7971e169006d</t>
  </si>
  <si>
    <t>f84d90d9-30dc-4c0c-bc1d-b70dd7521418</t>
  </si>
  <si>
    <t>6ec6a336-ef05-41da-a7da-67ee8793d3d9</t>
  </si>
  <si>
    <t>8ec476df-e402-4ee8-92ad-cd3108230596</t>
  </si>
  <si>
    <t>020818d9-0cfa-48c9-ac2f-58c6679681ee</t>
  </si>
  <si>
    <t>fdb5fba8-69d1-438f-9a47-2796116a9865</t>
  </si>
  <si>
    <t>b876c158-42c9-49a7-88ff-f470e55771b3</t>
  </si>
  <si>
    <t>f3b13feb-c51a-44c8-934a-95695b0cb410</t>
  </si>
  <si>
    <t>f01cb716-7ad6-462d-ba96-ae00b1648615</t>
  </si>
  <si>
    <t>3aed66c9-d7f6-4717-8298-04922a15ed76</t>
  </si>
  <si>
    <t>56f6af48-c992-48a8-9c62-e41a364d1b48</t>
  </si>
  <si>
    <t>fe91e98d-b648-4f3d-af0d-3eaacf5d07b7</t>
  </si>
  <si>
    <t>07ef0043-8b5a-411b-a69a-5397108cd03f</t>
  </si>
  <si>
    <t>c2e47dd3-e686-453f-b8de-9e496ac6ba45</t>
  </si>
  <si>
    <t>4b0ba0ff-7a64-4d88-af39-da051f2bbf62</t>
  </si>
  <si>
    <t>91cdc866-af47-4520-9e6a-b3c4f65b38f0</t>
  </si>
  <si>
    <t>f4fc6128-6540-413a-bd4f-c1f04fc9976e</t>
  </si>
  <si>
    <t>b6397d65-7a01-4794-91e8-f53407c54ce4</t>
  </si>
  <si>
    <t>06ddcafe-b63b-48c6-86c0-ee2086980fd5</t>
  </si>
  <si>
    <t>f5f1a33b-4608-4c02-8e19-adbe78cc18ab</t>
  </si>
  <si>
    <t>7e523a50-78e5-4589-85e7-293cff3c334c</t>
  </si>
  <si>
    <t>51315d77-68d8-4b25-a17a-dc6ef44fd6ca</t>
  </si>
  <si>
    <t>4848026e-f61b-4a15-94b7-e06774efca1e</t>
  </si>
  <si>
    <t>aaac0f87-b8ad-4445-877f-9a6aeb1f558f</t>
  </si>
  <si>
    <t>7d11897e-1236-4f66-bca9-9023e80d5dc4</t>
  </si>
  <si>
    <t>1c646b44-0818-428d-9ed8-7e86dc0218ee</t>
  </si>
  <si>
    <t>77f9631e-8f3b-45b2-a02c-5544b48612bf</t>
  </si>
  <si>
    <t>cd199832-d3c0-461e-8d63-f7277048fa8c</t>
  </si>
  <si>
    <t>6604507e-ed3a-4598-9a67-a8c0a57f4af8</t>
  </si>
  <si>
    <t>44fbda88-4bb9-4f84-84c4-91a51b5109de</t>
  </si>
  <si>
    <t>2c45a0a4-8d30-41ec-bba7-922cfe331785</t>
  </si>
  <si>
    <t>5daa2f2c-cfc8-47ea-aace-7b54f654432f</t>
  </si>
  <si>
    <t>7589e1f6-693d-4af5-850e-196054e08b13</t>
  </si>
  <si>
    <t>6e1b6464-971d-4856-ab20-cc34e258b17b</t>
  </si>
  <si>
    <t>aefcfea2-4bad-407f-9423-fc94eabf6da2</t>
  </si>
  <si>
    <t>b486a85d-414b-458c-90d2-3971961e3326</t>
  </si>
  <si>
    <t>7bba20ec-4c33-466e-b99e-35a03e541798</t>
  </si>
  <si>
    <t>43a0cc43-360e-4487-bd3e-a972c0f3d2d9</t>
  </si>
  <si>
    <t>2a2fcbf4-12bc-42e4-81a3-ed14b6e98b10</t>
  </si>
  <si>
    <t>50b2f7ce-99d0-4213-8fef-e8ab7798129f</t>
  </si>
  <si>
    <t>46121383-dc23-42bf-bd36-94d473558904</t>
  </si>
  <si>
    <t>66a368f7-b9d0-4700-bf32-dc359cdb7958</t>
  </si>
  <si>
    <t>889d68d9-e489-4601-8698-932ae3f3fa08</t>
  </si>
  <si>
    <t>20195eb5-0623-4f28-90d2-17de39af4b9c</t>
  </si>
  <si>
    <t>4fcd64ef-9421-4815-9c71-8f8bdc664daa</t>
  </si>
  <si>
    <t>1bfe1042-85f0-42ad-ba16-16bfc35a9e08</t>
  </si>
  <si>
    <t>9d7380bd-a59b-463a-ad40-7471302dd24b</t>
  </si>
  <si>
    <t>191a0247-249b-4034-a7d7-98153f6558e1</t>
  </si>
  <si>
    <t>c8a574a3-6ace-4931-bd9d-87fd3b21820c</t>
  </si>
  <si>
    <t>d9c240e9-0439-4558-9c65-283a7beb2ad4</t>
  </si>
  <si>
    <t>7a0ac31d-3e98-4aa3-8da9-01b81a0b7bbe</t>
  </si>
  <si>
    <t>5b610094-8cac-4ac7-98bd-cf4b89823f26</t>
  </si>
  <si>
    <t>1bb077f0-4068-4afc-b5ef-e66d0214adef</t>
  </si>
  <si>
    <t>90a8ba5c-2ec8-4581-b036-0c8d6f280c71</t>
  </si>
  <si>
    <t>66170738-5654-4dc9-ade7-c85e85c03e98</t>
  </si>
  <si>
    <t>e1dd1c5b-8b0c-4f00-a6cf-1170ea1dad6e</t>
  </si>
  <si>
    <t>f27817c6-04f3-4db9-8a27-da512d36b69c</t>
  </si>
  <si>
    <t>76a5b0c2-b719-42fd-81c6-973535ff3efd</t>
  </si>
  <si>
    <t>f9e67204-8a62-421f-93e3-a8c8f91a69fb</t>
  </si>
  <si>
    <t>a7ef3e93-975e-43bd-a157-3bb101ea71cd</t>
  </si>
  <si>
    <t>46035db3-7cb9-4ccd-beac-3f147712773a</t>
  </si>
  <si>
    <t>8b7f57ac-40ac-41b5-a747-7749d0008915</t>
  </si>
  <si>
    <t>4204b37b-3231-47ac-bd85-1d2473b7b929</t>
  </si>
  <si>
    <t>25873a2b-f1c0-4b74-a900-8fc00b5bc9c9</t>
  </si>
  <si>
    <t>f1ec08f3-f9a2-46e2-93f8-b8d5e6e55e5f</t>
  </si>
  <si>
    <t>e59ed59b-fb71-496c-9e3f-6debbcd02c37</t>
  </si>
  <si>
    <t>e72ef6af-e53b-49ec-8b3d-30a7e2d565ed</t>
  </si>
  <si>
    <t>4d1bb9d0-6cad-4e76-9d53-0a013ee0c2a0</t>
  </si>
  <si>
    <t>847cf035-49e5-4734-8c7c-ded22771e952</t>
  </si>
  <si>
    <t>4f68598e-7d55-424b-985c-dd0d9099406e</t>
  </si>
  <si>
    <t>529bd478-22d3-43f6-991b-906dc22168df</t>
  </si>
  <si>
    <t>53cc9a06-c9a6-420d-8d39-450b755df0d3</t>
  </si>
  <si>
    <t>86b6e179-346a-4566-8b5e-5c38c90b805f</t>
  </si>
  <si>
    <t>5e60f4d8-abe7-4490-88b7-dd6aef203acf</t>
  </si>
  <si>
    <t>68b89426-5d68-4ba3-a31e-4a6571f7c585</t>
  </si>
  <si>
    <t>2f2cec77-359c-4062-a73d-54f3d1c62026</t>
  </si>
  <si>
    <t>96c35fd5-7a98-4091-a3fc-24630f9b3154</t>
  </si>
  <si>
    <t>a4ab6482-76e7-4f2d-9562-c4976edc3b5b</t>
  </si>
  <si>
    <t>4f77b527-13b2-4ec4-a0bb-a58e9baf6619</t>
  </si>
  <si>
    <t>bb71381b-c5e4-45ff-9a10-9508ba1c3cc5</t>
  </si>
  <si>
    <t>32195c63-1efe-43c1-9e3c-32acf943ecc0</t>
  </si>
  <si>
    <t>79e59dbf-76c0-4e4a-b60f-62096b8e3dd5</t>
  </si>
  <si>
    <t>ec65144f-38f3-471f-ab35-86e5b8eb12f6</t>
  </si>
  <si>
    <t>4b9519a3-c80b-4a1c-9239-b80827c6e60b</t>
  </si>
  <si>
    <t>9f4aa62c-c33b-42ab-a993-c50231c89454</t>
  </si>
  <si>
    <t>b3eda576-37ec-4259-9b62-60d63de8f640</t>
  </si>
  <si>
    <t>dcec7463-3153-4078-ad49-7cde7d11a22b</t>
  </si>
  <si>
    <t>a26505f7-1c48-4a97-b999-536564db7a9b</t>
  </si>
  <si>
    <t>3b9d2e1c-128e-4a59-9b24-11b6c7c1915d</t>
  </si>
  <si>
    <t>42853ed8-b0d8-4afe-b68e-6a4fd7097ca0</t>
  </si>
  <si>
    <t>e21c0c5b-ea6d-4de5-bb64-2be9d4bba6e8</t>
  </si>
  <si>
    <t>ae0e566c-8b9f-42b6-a6cd-3fd318bd3538</t>
  </si>
  <si>
    <t>01281993-da04-45af-9492-6729a0aa5896</t>
  </si>
  <si>
    <t>fb1a7f07-e7b4-4ffc-a938-1210a0cb100f</t>
  </si>
  <si>
    <t>c47bfa12-0a74-471f-ad8a-627e383b9be8</t>
  </si>
  <si>
    <t>ef9ef240-b534-431f-8463-4f84fef468da</t>
  </si>
  <si>
    <t>1632de4e-bccd-4e20-830f-de825e1e3a32</t>
  </si>
  <si>
    <t>678e076c-2950-4404-a1e3-fce7352fc9b2</t>
  </si>
  <si>
    <t>68e0a625-08df-4c4b-b64b-035a1d535a95</t>
  </si>
  <si>
    <t>cd07d7eb-9224-42b7-b436-e9739c044474</t>
  </si>
  <si>
    <t>6838d052-82e1-4084-9e73-47548029416a</t>
  </si>
  <si>
    <t>ce093725-c760-47ac-b287-3ef404511b15</t>
  </si>
  <si>
    <t>ec8abe98-1d19-491f-b391-f33eab0ab321</t>
  </si>
  <si>
    <t>dc32c7a8-9449-448f-8614-d0d5f4e871dd</t>
  </si>
  <si>
    <t>48ad135a-e203-42a1-8464-ea5f04ab39d2</t>
  </si>
  <si>
    <t>c584b958-2cac-44fe-b8ca-99f77e4275df</t>
  </si>
  <si>
    <t>9bc0905a-ff3f-4d02-828f-e8820b00a740</t>
  </si>
  <si>
    <t>ed1e897a-9d71-4591-b148-7b73ffcfbd71</t>
  </si>
  <si>
    <t>a453cce6-ea12-41cb-890d-e5fa42f21aae</t>
  </si>
  <si>
    <t>0d25f271-0a91-42f6-a88e-606a0532795d</t>
  </si>
  <si>
    <t>c8e998b0-0e39-4c72-aec5-8be5020735c9</t>
  </si>
  <si>
    <t>2c86a5d7-174c-42dc-9448-43484d7d80c1</t>
  </si>
  <si>
    <t>8a95b9c3-f602-401d-b9b7-5a012e9980b4</t>
  </si>
  <si>
    <t>c53e6338-6104-4afa-92ab-181a20d2c428</t>
  </si>
  <si>
    <t>822b8390-b8f9-45ee-86ca-44e025df7985</t>
  </si>
  <si>
    <t>93dc3ac4-27c6-420a-9d37-89da3ae8f463</t>
  </si>
  <si>
    <t>4c1c217e-0d52-41e4-aed8-9d1da64f386c</t>
  </si>
  <si>
    <t>aa142af1-dff7-4649-93b2-62a051dfaa18</t>
  </si>
  <si>
    <t>8609075b-0955-45ba-a3b3-59f431840fc3</t>
  </si>
  <si>
    <t>84f84119-0617-4a46-b3fe-d2fef5c0f1e9</t>
  </si>
  <si>
    <t>c89a8948-931c-47a6-807a-78381503eed2</t>
  </si>
  <si>
    <t>38408516-a345-4361-9a51-0fee43247cf0</t>
  </si>
  <si>
    <t>8467bcf5-48ab-4b24-9166-f849f898fd60</t>
  </si>
  <si>
    <t>7b3d4793-52da-49bc-b772-fae6c3bab1c2</t>
  </si>
  <si>
    <t>87d66944-ee1f-4e7e-a675-ed8a7ac9eeef</t>
  </si>
  <si>
    <t>13265010-e80e-4c82-b356-030316d635ed</t>
  </si>
  <si>
    <t>9e87891d-23f6-4010-952c-9b8cbaff0b15</t>
  </si>
  <si>
    <t>8cb6f127-bdd5-4bd9-ba43-0095254d9714</t>
  </si>
  <si>
    <t>d678dfe3-0606-4671-a587-a2f4b86c674d</t>
  </si>
  <si>
    <t>0efb0ab3-c2e6-452c-bebf-c84b2da215d0</t>
  </si>
  <si>
    <t>ef0310bd-7296-44b0-8101-69dc81ed2d4f</t>
  </si>
  <si>
    <t>da7b548e-75dd-4e29-b3d9-111a724225a9</t>
  </si>
  <si>
    <t>a8f233f5-96d9-40d3-9e4f-2b4ff27b3477</t>
  </si>
  <si>
    <t>cbd0e1c9-3e55-4ea0-a7e9-4e9142467f7b</t>
  </si>
  <si>
    <t>0db45777-471d-4961-b2f3-8385fefff016</t>
  </si>
  <si>
    <t>6770b9f9-9cb7-4edf-b6a5-2d3509d3be3b</t>
  </si>
  <si>
    <t>043f1be7-55cd-47bc-a237-96602bee3781</t>
  </si>
  <si>
    <t>2ab5d358-6fad-4ceb-9b4a-8d442d952e5d</t>
  </si>
  <si>
    <t>b0db58c3-49f7-4671-8ed4-8202b16849ff</t>
  </si>
  <si>
    <t>37b27ccd-6511-464c-ae46-72ac61e0ee00</t>
  </si>
  <si>
    <t>0f3efe7d-3d46-4e57-a445-902a0572d742</t>
  </si>
  <si>
    <t>5daf8922-08d6-4f29-bc53-fb880ca2fc53</t>
  </si>
  <si>
    <t>bd229b16-b6b3-40fe-ad6a-5cac4afcb09e</t>
  </si>
  <si>
    <t>d4358010-bf42-4e53-9944-70b8c18ac6f2</t>
  </si>
  <si>
    <t>db234c2f-8fad-4fd7-aed5-a83b41edbefb</t>
  </si>
  <si>
    <t>d549f518-7abd-4061-a902-263b02562452</t>
  </si>
  <si>
    <t>8807a12d-dca4-4247-8dd0-c75843d34da3</t>
  </si>
  <si>
    <t>5b85c39d-2111-45c3-a08b-d7d3b7e9bd15</t>
  </si>
  <si>
    <t>70349030-ca71-4211-9f12-81c77ce27e40</t>
  </si>
  <si>
    <t>772983fc-c0c0-4f4f-877e-e8d3ea565f14</t>
  </si>
  <si>
    <t>4270168f-025d-436d-85e8-b0e1d4c1e5af</t>
  </si>
  <si>
    <t>e96e50b3-f5c4-4d3e-ae88-e80ed7679979</t>
  </si>
  <si>
    <t>5e319e75-20b3-44e2-bd6b-d7329d38180d</t>
  </si>
  <si>
    <t>47e988de-9d79-4d6a-bf0e-0f32ab348b1d</t>
  </si>
  <si>
    <t>29eafa76-3f52-4149-a1b1-89d00166fa29</t>
  </si>
  <si>
    <t>fc755be6-ec94-4377-8ed4-0651849c9e43</t>
  </si>
  <si>
    <t>8627e5cd-c731-4173-ba00-6a6a25587ba7</t>
  </si>
  <si>
    <t>486b9f8f-a2e1-4668-affc-bbea7820655b</t>
  </si>
  <si>
    <t>56b845a2-0479-4209-888f-e6693f79cbc2</t>
  </si>
  <si>
    <t>356e868d-5ed0-4007-b1da-79307bc70e46</t>
  </si>
  <si>
    <t>1c76a396-ac58-4008-8bac-db5e591b3a4a</t>
  </si>
  <si>
    <t>2e79e470-e3b6-42f9-8f27-adb30231e7a8</t>
  </si>
  <si>
    <t>30a0dc08-a7a5-4a24-9ecf-4657eae59fac</t>
  </si>
  <si>
    <t>232be16e-b5d8-485d-802e-e320a5ddc2ee</t>
  </si>
  <si>
    <t>09ba0192-a9c2-48e8-bb1e-a3c36cbfe0c8</t>
  </si>
  <si>
    <t>836bf367-e899-4114-8d6c-1e4f3fb92316</t>
  </si>
  <si>
    <t>8d54036b-7f1e-4c21-9839-8a661e88a187</t>
  </si>
  <si>
    <t>1d86eedd-b654-4a20-9048-c7f335c1c8e9</t>
  </si>
  <si>
    <t>81d411a2-b584-4361-a461-60ee928c4703</t>
  </si>
  <si>
    <t>54367116-0bdb-48e5-89f1-ad25a5d750e2</t>
  </si>
  <si>
    <t>fdaf35fe-6940-4366-879e-886095118e20</t>
  </si>
  <si>
    <t>f4f9f92c-80b8-4de7-8708-c52527399df1</t>
  </si>
  <si>
    <t>7f525210-dce6-4665-aad4-860ab727b77e</t>
  </si>
  <si>
    <t>1bcbc2eb-ff5f-4b73-a0a0-943e64fe1d6b</t>
  </si>
  <si>
    <t>f9b59c26-037f-4395-9e71-ed54c16c6bb0</t>
  </si>
  <si>
    <t>c536d08f-9ac8-4026-afa6-509d7675224a</t>
  </si>
  <si>
    <t>59131cb9-c5a6-4970-9c91-7445099a88df</t>
  </si>
  <si>
    <t>496d1872-f82c-4bc6-8a48-3e1a9ba5d461</t>
  </si>
  <si>
    <t>109f4aa4-e65e-47ec-9d1b-5130574b9a66</t>
  </si>
  <si>
    <t>ec46f989-47e4-4a71-96da-043794892496</t>
  </si>
  <si>
    <t>9857edb9-3dd3-402d-9879-1d385e245f06</t>
  </si>
  <si>
    <t>267a6974-4cab-4821-ab69-7c0510d8f014</t>
  </si>
  <si>
    <t>25a06def-511f-4707-95c8-4ebc26f905d7</t>
  </si>
  <si>
    <t>c5d0effb-cd4b-4e51-9f75-7fafe83da62a</t>
  </si>
  <si>
    <t>d895999c-7eee-4a5e-811f-c1c23189aea2</t>
  </si>
  <si>
    <t>6f8c27b4-014a-4743-ac07-35ca924b096b</t>
  </si>
  <si>
    <t>669e7c4d-c625-45b1-a818-52605bff37fc</t>
  </si>
  <si>
    <t>5c0d7414-b58a-4e4a-9395-d43d955d37fd</t>
  </si>
  <si>
    <t>10125be4-796a-45f9-aea2-ee5d6c8c6b26</t>
  </si>
  <si>
    <t>882621e3-3d93-45a8-a29f-bb36398bb4d5</t>
  </si>
  <si>
    <t>68ff018b-b03e-4b97-b954-c33da19c47aa</t>
  </si>
  <si>
    <t>0f66bb3c-3f64-40a7-a6e3-e906786c41c8</t>
  </si>
  <si>
    <t>b74a915e-e10c-4de7-b831-8be5b7e3ba25</t>
  </si>
  <si>
    <t>606e51c2-e968-4a8f-b681-2e43f22e8c65</t>
  </si>
  <si>
    <t>5d67ae31-a923-45da-a295-a4e55ab51325</t>
  </si>
  <si>
    <t>c087eb7d-eb16-457c-9a53-a763cd32d727</t>
  </si>
  <si>
    <t>23cccc7b-dffb-4be4-84b6-37f224d91538</t>
  </si>
  <si>
    <t>fa5d0b7f-4dc3-4e84-ac2c-967bf55074d4</t>
  </si>
  <si>
    <t>a30e1759-b61e-4baf-9d02-5003f2968e2c</t>
  </si>
  <si>
    <t>f40eb5f7-48b4-4f9b-93ca-1ec84bae9864</t>
  </si>
  <si>
    <t>e581ae40-6b0d-4dc4-b8e6-0bed7147a7ab</t>
  </si>
  <si>
    <t>b5e16823-17e3-425e-83ad-b75690747c0b</t>
  </si>
  <si>
    <t>0628974d-44d5-408a-8803-c253f7c4902d</t>
  </si>
  <si>
    <t>d6e83e8b-9c4d-4f86-8327-2d92f74f9ba5</t>
  </si>
  <si>
    <t>2ba2c7b2-d25d-445a-a926-7bebe76413ea</t>
  </si>
  <si>
    <t>45601a4c-92c6-4c89-acb0-3532261d035d</t>
  </si>
  <si>
    <t>5b05196c-edd5-40b8-a790-6fafa7dd775b</t>
  </si>
  <si>
    <t>fce88581-3557-4a10-861e-b31feb9be77d</t>
  </si>
  <si>
    <t>b3aaa119-3a7b-4ee3-81e5-0bad941ff34c</t>
  </si>
  <si>
    <t>4b167d06-3617-42c8-9acb-da46a0a4d710</t>
  </si>
  <si>
    <t>333f27be-29b0-44fc-a17d-e7a8580441cf</t>
  </si>
  <si>
    <t>8d1cf211-678b-4c4f-8db2-37f9b6e2f5df</t>
  </si>
  <si>
    <t>6f1ff076-59d1-4c88-9ba3-99511f993880</t>
  </si>
  <si>
    <t>26859d73-c3df-4add-9f46-f40ed6cab43c</t>
  </si>
  <si>
    <t>642f25ea-79cd-4ab7-ad81-b2b0b5ea0725</t>
  </si>
  <si>
    <t>67eacbe7-6520-42eb-97b2-10f764bf15a0</t>
  </si>
  <si>
    <t>5662fc4d-8881-4816-b129-1bec17e33d2d</t>
  </si>
  <si>
    <t>3172a90e-5e31-4706-8f1b-86c3ca9631b5</t>
  </si>
  <si>
    <t>0a501867-12d9-4bb1-a8c2-d56cf95d2ade</t>
  </si>
  <si>
    <t>bdb91c2a-ce91-493b-8003-7fbcee113e18</t>
  </si>
  <si>
    <t>df1fddf8-c2ca-4236-ace9-9bc2a6b42d99</t>
  </si>
  <si>
    <t>28208961-abb7-4cef-b03b-40eb02048b74</t>
  </si>
  <si>
    <t>4a785b0c-6e1c-4824-aa45-fd999d1ce713</t>
  </si>
  <si>
    <t>195e64f1-7b00-4a35-9fed-7b9f70eb40f0</t>
  </si>
  <si>
    <t>9972da02-4abe-40c1-843a-9e1251db3ff8</t>
  </si>
  <si>
    <t>b44c5b4a-e1fa-4a68-940a-ba718b4e6670</t>
  </si>
  <si>
    <t>f8b5325b-867e-40a2-ac4a-da75e88888f4</t>
  </si>
  <si>
    <t>1dc6ac92-4fa3-463c-979c-9cdcc9dc69fa</t>
  </si>
  <si>
    <t>5ab9051b-eb20-448c-ab10-fd84d81967b5</t>
  </si>
  <si>
    <t>e1714973-7973-4231-8120-659aff42a902</t>
  </si>
  <si>
    <t>d170a0cd-8c4e-4d75-8cde-bccbd7f1cc73</t>
  </si>
  <si>
    <t>4a155b75-f280-4f6c-aa39-a8b72e4f1576</t>
  </si>
  <si>
    <t>2a057ee7-6c68-4700-ba56-acb3869bad6e</t>
  </si>
  <si>
    <t>ebd983e4-398d-4192-b062-e89ecbc8481e</t>
  </si>
  <si>
    <t>d1d360b2-638f-4c67-b30f-add3ec85a502</t>
  </si>
  <si>
    <t>7d958d49-fc4c-452b-a091-cccd307f8243</t>
  </si>
  <si>
    <t>baefded7-490d-4f0a-a988-43ff97405f83</t>
  </si>
  <si>
    <t>ca87b410-8d28-4913-a1d9-c6d54eff09ec</t>
  </si>
  <si>
    <t>5c91b900-c387-4065-998b-25965f8587c8</t>
  </si>
  <si>
    <t>4a96e984-6feb-4b45-946f-f9d202ab31d9</t>
  </si>
  <si>
    <t>39ec2cbe-3b50-4d92-be51-584c236f1d57</t>
  </si>
  <si>
    <t>509abfdc-977d-47c3-9831-13a9883c57a2</t>
  </si>
  <si>
    <t>84b0814f-6391-4ca1-a9e5-cb36e217fda8</t>
  </si>
  <si>
    <t>ec4f4b83-24c5-4c6b-8be7-75d295ee0a75</t>
  </si>
  <si>
    <t>7f3040db-5b5b-48e9-adfa-8a4addb2bec5</t>
  </si>
  <si>
    <t>bae9e73e-4608-4d35-8468-11ef92c1844e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</si>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</sst>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8"/>
  <sheetViews>
    <sheetView topLeftCell="B321" workbookViewId="0">
      <selection sqref="A1:N358"/>
    </sheetView>
  </sheetViews>
  <sheetFormatPr defaultRowHeight="15" x14ac:dyDescent="0.25"/>
  <cols>
    <col min="3" max="3" width="13.7109375" customWidth="1"/>
    <col min="4" max="4" width="13.28515625" customWidth="1"/>
    <col min="8" max="8" width="34" customWidth="1"/>
    <col min="9" max="9" width="20.140625" customWidth="1"/>
    <col min="10" max="10" width="25.85546875" bestFit="1" customWidth="1"/>
    <col min="11" max="11" width="21.5703125" bestFit="1" customWidth="1"/>
    <col min="12" max="12" width="13.42578125" bestFit="1" customWidth="1"/>
    <col min="13" max="13" width="67" bestFit="1" customWidth="1"/>
    <col min="14" max="14" width="14.28515625" bestFit="1" customWidth="1"/>
  </cols>
  <sheetData>
    <row r="1" spans="1:14" x14ac:dyDescent="0.25">
      <c r="A1" s="3" t="s">
        <v>1106</v>
      </c>
      <c r="B1" s="3" t="s">
        <v>1447</v>
      </c>
      <c r="C1" s="3" t="s">
        <v>0</v>
      </c>
      <c r="D1" s="3" t="s">
        <v>1446</v>
      </c>
      <c r="E1" s="3" t="s">
        <v>1445</v>
      </c>
      <c r="F1" s="3" t="s">
        <v>1449</v>
      </c>
      <c r="G1" s="3" t="s">
        <v>1450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</row>
    <row r="2" spans="1:14" x14ac:dyDescent="0.25">
      <c r="A2" s="3" t="s">
        <v>1107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17</v>
      </c>
      <c r="I2" s="3"/>
      <c r="J2" s="3"/>
      <c r="K2" s="3"/>
      <c r="L2" s="3"/>
      <c r="M2" s="3"/>
      <c r="N2" s="3"/>
    </row>
    <row r="3" spans="1:14" x14ac:dyDescent="0.25">
      <c r="A3" s="3" t="s">
        <v>1107</v>
      </c>
      <c r="B3" s="3" t="s">
        <v>18</v>
      </c>
      <c r="C3" s="3" t="s">
        <v>10</v>
      </c>
      <c r="D3" s="3" t="s">
        <v>11</v>
      </c>
      <c r="E3" s="3" t="s">
        <v>19</v>
      </c>
      <c r="F3" s="3" t="s">
        <v>13</v>
      </c>
      <c r="G3" s="3" t="s">
        <v>14</v>
      </c>
      <c r="H3" s="3" t="s">
        <v>20</v>
      </c>
      <c r="I3" s="3"/>
      <c r="J3" s="3"/>
      <c r="K3" s="3"/>
      <c r="L3" s="3"/>
      <c r="M3" s="3"/>
      <c r="N3" s="3"/>
    </row>
    <row r="4" spans="1:14" x14ac:dyDescent="0.25">
      <c r="A4" s="3" t="s">
        <v>1107</v>
      </c>
      <c r="B4" s="3" t="s">
        <v>21</v>
      </c>
      <c r="C4" s="3" t="s">
        <v>10</v>
      </c>
      <c r="D4" s="3" t="s">
        <v>11</v>
      </c>
      <c r="E4" s="3" t="s">
        <v>19</v>
      </c>
      <c r="F4" s="3" t="s">
        <v>22</v>
      </c>
      <c r="G4" s="3" t="s">
        <v>14</v>
      </c>
      <c r="H4" s="3" t="s">
        <v>17</v>
      </c>
      <c r="I4" s="3"/>
      <c r="J4" s="3"/>
      <c r="K4" s="3"/>
      <c r="L4" s="3"/>
      <c r="M4" s="3"/>
      <c r="N4" s="3"/>
    </row>
    <row r="5" spans="1:14" x14ac:dyDescent="0.25">
      <c r="A5" s="3" t="s">
        <v>1107</v>
      </c>
      <c r="B5" s="3" t="s">
        <v>24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25</v>
      </c>
      <c r="I5" s="3"/>
      <c r="J5" s="3"/>
      <c r="K5" s="3"/>
      <c r="L5" s="3"/>
      <c r="M5" s="3"/>
      <c r="N5" s="3"/>
    </row>
    <row r="6" spans="1:14" x14ac:dyDescent="0.25">
      <c r="A6" s="3" t="s">
        <v>1107</v>
      </c>
      <c r="B6" s="3" t="s">
        <v>26</v>
      </c>
      <c r="C6" s="3" t="s">
        <v>10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 t="s">
        <v>1107</v>
      </c>
      <c r="B7" s="3" t="s">
        <v>28</v>
      </c>
      <c r="C7" s="3" t="s">
        <v>10</v>
      </c>
      <c r="D7" s="3" t="s">
        <v>11</v>
      </c>
      <c r="E7" s="3" t="s">
        <v>12</v>
      </c>
      <c r="F7" s="3" t="s">
        <v>13</v>
      </c>
      <c r="G7" s="3" t="s">
        <v>14</v>
      </c>
      <c r="H7" s="3" t="s">
        <v>25</v>
      </c>
      <c r="I7" s="3"/>
      <c r="J7" s="3"/>
      <c r="K7" s="3"/>
      <c r="L7" s="3"/>
      <c r="M7" s="3"/>
      <c r="N7" s="3"/>
    </row>
    <row r="8" spans="1:14" x14ac:dyDescent="0.25">
      <c r="A8" s="3" t="s">
        <v>1107</v>
      </c>
      <c r="B8" s="3" t="s">
        <v>29</v>
      </c>
      <c r="C8" s="3" t="s">
        <v>10</v>
      </c>
      <c r="D8" s="3" t="s">
        <v>11</v>
      </c>
      <c r="E8" s="3" t="s">
        <v>12</v>
      </c>
      <c r="F8" s="3" t="s">
        <v>30</v>
      </c>
      <c r="G8" s="3" t="s">
        <v>14</v>
      </c>
      <c r="H8" s="3"/>
      <c r="I8" s="3"/>
      <c r="J8" s="3"/>
      <c r="K8" s="3"/>
      <c r="L8" s="3"/>
      <c r="M8" s="3"/>
      <c r="N8" s="3"/>
    </row>
    <row r="9" spans="1:14" x14ac:dyDescent="0.25">
      <c r="A9" s="3" t="s">
        <v>1107</v>
      </c>
      <c r="B9" s="3" t="s">
        <v>31</v>
      </c>
      <c r="C9" s="3" t="s">
        <v>10</v>
      </c>
      <c r="D9" s="3" t="s">
        <v>11</v>
      </c>
      <c r="E9" s="3" t="s">
        <v>19</v>
      </c>
      <c r="F9" s="3" t="s">
        <v>13</v>
      </c>
      <c r="G9" s="3" t="s">
        <v>14</v>
      </c>
      <c r="H9" s="3" t="s">
        <v>25</v>
      </c>
      <c r="I9" s="3"/>
      <c r="J9" s="3"/>
      <c r="K9" s="3"/>
      <c r="L9" s="3"/>
      <c r="M9" s="3"/>
      <c r="N9" s="3"/>
    </row>
    <row r="10" spans="1:14" x14ac:dyDescent="0.25">
      <c r="A10" s="3" t="s">
        <v>1107</v>
      </c>
      <c r="B10" s="3" t="s">
        <v>32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33</v>
      </c>
      <c r="H10" s="3" t="s">
        <v>25</v>
      </c>
      <c r="I10" s="3"/>
      <c r="J10" s="3"/>
      <c r="K10" s="3"/>
      <c r="L10" s="3"/>
      <c r="M10" s="3"/>
      <c r="N10" s="3"/>
    </row>
    <row r="11" spans="1:14" x14ac:dyDescent="0.25">
      <c r="A11" s="3" t="s">
        <v>1107</v>
      </c>
      <c r="B11" s="3" t="s">
        <v>34</v>
      </c>
      <c r="C11" s="3" t="s">
        <v>10</v>
      </c>
      <c r="D11" s="3" t="s">
        <v>35</v>
      </c>
      <c r="E11" s="3" t="s">
        <v>19</v>
      </c>
      <c r="F11" s="3" t="s">
        <v>36</v>
      </c>
      <c r="G11" s="3" t="s">
        <v>14</v>
      </c>
      <c r="H11" s="3" t="s">
        <v>17</v>
      </c>
      <c r="I11" s="3"/>
      <c r="J11" s="3"/>
      <c r="K11" s="3"/>
      <c r="L11" s="3"/>
      <c r="M11" s="3"/>
      <c r="N11" s="3"/>
    </row>
    <row r="12" spans="1:14" x14ac:dyDescent="0.25">
      <c r="A12" s="3" t="s">
        <v>1107</v>
      </c>
      <c r="B12" s="3" t="s">
        <v>37</v>
      </c>
      <c r="C12" s="3" t="s">
        <v>10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 t="s">
        <v>1107</v>
      </c>
      <c r="B13" s="3" t="s">
        <v>40</v>
      </c>
      <c r="C13" s="3" t="s">
        <v>41</v>
      </c>
      <c r="D13" s="3"/>
      <c r="E13" s="3" t="s">
        <v>19</v>
      </c>
      <c r="F13" s="3"/>
      <c r="G13" s="3" t="s">
        <v>33</v>
      </c>
      <c r="H13" s="3"/>
      <c r="I13" s="3" t="s">
        <v>43</v>
      </c>
      <c r="J13" s="3" t="s">
        <v>44</v>
      </c>
      <c r="K13" s="3"/>
      <c r="L13" s="3"/>
      <c r="M13" s="3"/>
      <c r="N13" s="3"/>
    </row>
    <row r="14" spans="1:14" x14ac:dyDescent="0.25">
      <c r="A14" s="3" t="s">
        <v>1107</v>
      </c>
      <c r="B14" s="3" t="s">
        <v>49</v>
      </c>
      <c r="C14" s="3" t="s">
        <v>41</v>
      </c>
      <c r="D14" s="3"/>
      <c r="E14" s="3" t="s">
        <v>19</v>
      </c>
      <c r="F14" s="3"/>
      <c r="G14" s="3" t="s">
        <v>33</v>
      </c>
      <c r="H14" s="3"/>
      <c r="I14" s="3" t="s">
        <v>43</v>
      </c>
      <c r="J14" s="3"/>
      <c r="K14" s="3"/>
      <c r="L14" s="3"/>
      <c r="M14" s="3" t="s">
        <v>47</v>
      </c>
      <c r="N14" s="3"/>
    </row>
    <row r="15" spans="1:14" x14ac:dyDescent="0.25">
      <c r="A15" s="3" t="s">
        <v>1107</v>
      </c>
      <c r="B15" s="3" t="s">
        <v>52</v>
      </c>
      <c r="C15" s="3" t="s">
        <v>41</v>
      </c>
      <c r="D15" s="3"/>
      <c r="E15" s="3" t="s">
        <v>19</v>
      </c>
      <c r="F15" s="3"/>
      <c r="G15" s="3" t="s">
        <v>33</v>
      </c>
      <c r="H15" s="3"/>
      <c r="I15" s="3" t="s">
        <v>43</v>
      </c>
      <c r="J15" s="3" t="s">
        <v>53</v>
      </c>
      <c r="K15" s="3"/>
      <c r="L15" s="3"/>
      <c r="M15" s="3"/>
      <c r="N15" s="3"/>
    </row>
    <row r="16" spans="1:14" x14ac:dyDescent="0.25">
      <c r="A16" s="3" t="s">
        <v>1107</v>
      </c>
      <c r="B16" s="3" t="s">
        <v>56</v>
      </c>
      <c r="C16" s="3" t="s">
        <v>41</v>
      </c>
      <c r="D16" s="3"/>
      <c r="E16" s="3" t="s">
        <v>19</v>
      </c>
      <c r="F16" s="3"/>
      <c r="G16" s="3" t="s">
        <v>33</v>
      </c>
      <c r="H16" s="3"/>
      <c r="I16" s="3" t="s">
        <v>43</v>
      </c>
      <c r="J16" s="3" t="s">
        <v>44</v>
      </c>
      <c r="K16" s="3"/>
      <c r="L16" s="3"/>
      <c r="M16" s="3" t="s">
        <v>47</v>
      </c>
      <c r="N16" s="3" t="s">
        <v>57</v>
      </c>
    </row>
    <row r="17" spans="1:14" x14ac:dyDescent="0.25">
      <c r="A17" s="3" t="s">
        <v>1107</v>
      </c>
      <c r="B17" s="3" t="s">
        <v>60</v>
      </c>
      <c r="C17" s="3" t="s">
        <v>41</v>
      </c>
      <c r="D17" s="3"/>
      <c r="E17" s="3" t="s">
        <v>19</v>
      </c>
      <c r="F17" s="3"/>
      <c r="G17" s="3" t="s">
        <v>33</v>
      </c>
      <c r="H17" s="3"/>
      <c r="I17" s="3" t="s">
        <v>43</v>
      </c>
      <c r="J17" s="3" t="s">
        <v>44</v>
      </c>
      <c r="K17" s="3"/>
      <c r="L17" s="3"/>
      <c r="M17" s="3"/>
      <c r="N17" s="3"/>
    </row>
    <row r="18" spans="1:14" x14ac:dyDescent="0.25">
      <c r="A18" s="3" t="s">
        <v>1107</v>
      </c>
      <c r="B18" s="3" t="s">
        <v>63</v>
      </c>
      <c r="C18" s="3" t="s">
        <v>41</v>
      </c>
      <c r="D18" s="3"/>
      <c r="E18" s="3" t="s">
        <v>19</v>
      </c>
      <c r="F18" s="3"/>
      <c r="G18" s="3" t="s">
        <v>33</v>
      </c>
      <c r="H18" s="3"/>
      <c r="I18" s="3" t="s">
        <v>43</v>
      </c>
      <c r="J18" s="3" t="s">
        <v>44</v>
      </c>
      <c r="K18" s="3"/>
      <c r="L18" s="3"/>
      <c r="M18" s="3" t="s">
        <v>47</v>
      </c>
      <c r="N18" s="3"/>
    </row>
    <row r="19" spans="1:14" x14ac:dyDescent="0.25">
      <c r="A19" s="3" t="s">
        <v>1107</v>
      </c>
      <c r="B19" s="3" t="s">
        <v>67</v>
      </c>
      <c r="C19" s="3" t="s">
        <v>41</v>
      </c>
      <c r="D19" s="3"/>
      <c r="E19" s="3" t="s">
        <v>19</v>
      </c>
      <c r="F19" s="3"/>
      <c r="G19" s="3" t="s">
        <v>33</v>
      </c>
      <c r="H19" s="3"/>
      <c r="I19" s="3" t="s">
        <v>68</v>
      </c>
      <c r="J19" s="3" t="s">
        <v>69</v>
      </c>
      <c r="K19" s="3"/>
      <c r="L19" s="3"/>
      <c r="M19" s="3" t="s">
        <v>47</v>
      </c>
      <c r="N19" s="3" t="s">
        <v>70</v>
      </c>
    </row>
    <row r="20" spans="1:14" x14ac:dyDescent="0.25">
      <c r="A20" s="3" t="s">
        <v>1107</v>
      </c>
      <c r="B20" s="3" t="s">
        <v>73</v>
      </c>
      <c r="C20" s="3" t="s">
        <v>41</v>
      </c>
      <c r="D20" s="3"/>
      <c r="E20" s="3" t="s">
        <v>19</v>
      </c>
      <c r="F20" s="3"/>
      <c r="G20" s="3" t="s">
        <v>33</v>
      </c>
      <c r="H20" s="3"/>
      <c r="I20" s="3" t="s">
        <v>43</v>
      </c>
      <c r="J20" s="3"/>
      <c r="K20" s="3"/>
      <c r="L20" s="3"/>
      <c r="M20" s="3" t="s">
        <v>47</v>
      </c>
      <c r="N20" s="3"/>
    </row>
    <row r="21" spans="1:14" x14ac:dyDescent="0.25">
      <c r="A21" s="3" t="s">
        <v>1107</v>
      </c>
      <c r="B21" s="3" t="s">
        <v>76</v>
      </c>
      <c r="C21" s="3" t="s">
        <v>41</v>
      </c>
      <c r="D21" s="3"/>
      <c r="E21" s="3" t="s">
        <v>19</v>
      </c>
      <c r="F21" s="3"/>
      <c r="G21" s="3" t="s">
        <v>33</v>
      </c>
      <c r="H21" s="3"/>
      <c r="I21" s="3" t="s">
        <v>43</v>
      </c>
      <c r="J21" s="3" t="s">
        <v>77</v>
      </c>
      <c r="K21" s="3"/>
      <c r="L21" s="3"/>
      <c r="M21" s="3" t="s">
        <v>47</v>
      </c>
      <c r="N21" s="3" t="s">
        <v>78</v>
      </c>
    </row>
    <row r="22" spans="1:14" x14ac:dyDescent="0.25">
      <c r="A22" s="3" t="s">
        <v>1107</v>
      </c>
      <c r="B22" s="3" t="s">
        <v>81</v>
      </c>
      <c r="C22" s="3" t="s">
        <v>41</v>
      </c>
      <c r="D22" s="3"/>
      <c r="E22" s="3" t="s">
        <v>12</v>
      </c>
      <c r="F22" s="3"/>
      <c r="G22" s="3" t="s">
        <v>33</v>
      </c>
      <c r="H22" s="3"/>
      <c r="I22" s="3" t="s">
        <v>68</v>
      </c>
      <c r="J22" s="3" t="s">
        <v>82</v>
      </c>
      <c r="K22" s="3"/>
      <c r="L22" s="3"/>
      <c r="M22" s="3"/>
      <c r="N22" s="3"/>
    </row>
    <row r="23" spans="1:14" x14ac:dyDescent="0.25">
      <c r="A23" s="3" t="s">
        <v>1107</v>
      </c>
      <c r="B23" s="3" t="s">
        <v>85</v>
      </c>
      <c r="C23" s="3" t="s">
        <v>41</v>
      </c>
      <c r="D23" s="3"/>
      <c r="E23" s="3" t="s">
        <v>12</v>
      </c>
      <c r="F23" s="3"/>
      <c r="G23" s="3" t="s">
        <v>33</v>
      </c>
      <c r="H23" s="3"/>
      <c r="I23" s="3" t="s">
        <v>68</v>
      </c>
      <c r="J23" s="3" t="s">
        <v>77</v>
      </c>
      <c r="K23" s="3"/>
      <c r="L23" s="3"/>
      <c r="M23" s="3"/>
      <c r="N23" s="3"/>
    </row>
    <row r="24" spans="1:14" x14ac:dyDescent="0.25">
      <c r="A24" s="3" t="s">
        <v>1107</v>
      </c>
      <c r="B24" s="3" t="s">
        <v>88</v>
      </c>
      <c r="C24" s="3" t="s">
        <v>41</v>
      </c>
      <c r="D24" s="3"/>
      <c r="E24" s="3" t="s">
        <v>19</v>
      </c>
      <c r="F24" s="3"/>
      <c r="G24" s="3" t="s">
        <v>33</v>
      </c>
      <c r="H24" s="3"/>
      <c r="I24" s="3" t="s">
        <v>68</v>
      </c>
      <c r="J24" s="3" t="s">
        <v>89</v>
      </c>
      <c r="K24" s="3"/>
      <c r="L24" s="3"/>
      <c r="M24" s="3"/>
      <c r="N24" s="3"/>
    </row>
    <row r="25" spans="1:14" x14ac:dyDescent="0.25">
      <c r="A25" s="3" t="s">
        <v>1107</v>
      </c>
      <c r="B25" s="3" t="s">
        <v>92</v>
      </c>
      <c r="C25" s="3" t="s">
        <v>41</v>
      </c>
      <c r="D25" s="3"/>
      <c r="E25" s="3" t="s">
        <v>12</v>
      </c>
      <c r="F25" s="3"/>
      <c r="G25" s="3" t="s">
        <v>33</v>
      </c>
      <c r="H25" s="3"/>
      <c r="I25" s="3" t="s">
        <v>68</v>
      </c>
      <c r="J25" s="3" t="s">
        <v>93</v>
      </c>
      <c r="K25" s="3"/>
      <c r="L25" s="3"/>
      <c r="M25" s="3"/>
      <c r="N25" s="3"/>
    </row>
    <row r="26" spans="1:14" x14ac:dyDescent="0.25">
      <c r="A26" s="3" t="s">
        <v>1107</v>
      </c>
      <c r="B26" s="3" t="s">
        <v>96</v>
      </c>
      <c r="C26" s="3" t="s">
        <v>41</v>
      </c>
      <c r="D26" s="3"/>
      <c r="E26" s="3" t="s">
        <v>12</v>
      </c>
      <c r="F26" s="3"/>
      <c r="G26" s="3" t="s">
        <v>33</v>
      </c>
      <c r="H26" s="3"/>
      <c r="I26" s="3" t="s">
        <v>68</v>
      </c>
      <c r="J26" s="3" t="s">
        <v>77</v>
      </c>
      <c r="K26" s="3"/>
      <c r="L26" s="3"/>
      <c r="M26" s="3"/>
      <c r="N26" s="3"/>
    </row>
    <row r="27" spans="1:14" x14ac:dyDescent="0.25">
      <c r="A27" s="3" t="s">
        <v>1107</v>
      </c>
      <c r="B27" s="3" t="s">
        <v>100</v>
      </c>
      <c r="C27" s="3" t="s">
        <v>41</v>
      </c>
      <c r="D27" s="3"/>
      <c r="E27" s="3" t="s">
        <v>19</v>
      </c>
      <c r="F27" s="3"/>
      <c r="G27" s="3" t="s">
        <v>33</v>
      </c>
      <c r="H27" s="3"/>
      <c r="I27" s="3" t="s">
        <v>68</v>
      </c>
      <c r="J27" s="3" t="s">
        <v>101</v>
      </c>
      <c r="K27" s="3"/>
      <c r="L27" s="3"/>
      <c r="M27" s="3" t="s">
        <v>47</v>
      </c>
      <c r="N27" s="3" t="s">
        <v>57</v>
      </c>
    </row>
    <row r="28" spans="1:14" x14ac:dyDescent="0.25">
      <c r="A28" s="3" t="s">
        <v>1107</v>
      </c>
      <c r="B28" s="3" t="s">
        <v>104</v>
      </c>
      <c r="C28" s="3" t="s">
        <v>41</v>
      </c>
      <c r="D28" s="3"/>
      <c r="E28" s="3" t="s">
        <v>19</v>
      </c>
      <c r="F28" s="3"/>
      <c r="G28" s="3" t="s">
        <v>33</v>
      </c>
      <c r="H28" s="3"/>
      <c r="I28" s="3" t="s">
        <v>43</v>
      </c>
      <c r="J28" s="3" t="s">
        <v>105</v>
      </c>
      <c r="K28" s="3"/>
      <c r="L28" s="3"/>
      <c r="M28" s="3"/>
      <c r="N28" s="3"/>
    </row>
    <row r="29" spans="1:14" x14ac:dyDescent="0.25">
      <c r="A29" s="3" t="s">
        <v>1107</v>
      </c>
      <c r="B29" s="3" t="s">
        <v>108</v>
      </c>
      <c r="C29" s="3" t="s">
        <v>41</v>
      </c>
      <c r="D29" s="3"/>
      <c r="E29" s="3" t="s">
        <v>19</v>
      </c>
      <c r="F29" s="3"/>
      <c r="G29" s="3" t="s">
        <v>33</v>
      </c>
      <c r="H29" s="3"/>
      <c r="I29" s="3" t="s">
        <v>43</v>
      </c>
      <c r="J29" s="3" t="s">
        <v>44</v>
      </c>
      <c r="K29" s="3"/>
      <c r="L29" s="3"/>
      <c r="M29" s="3" t="s">
        <v>47</v>
      </c>
      <c r="N29" s="3"/>
    </row>
    <row r="30" spans="1:14" x14ac:dyDescent="0.25">
      <c r="A30" s="3" t="s">
        <v>1107</v>
      </c>
      <c r="B30" s="3" t="s">
        <v>111</v>
      </c>
      <c r="C30" s="3" t="s">
        <v>41</v>
      </c>
      <c r="D30" s="3"/>
      <c r="E30" s="3" t="s">
        <v>12</v>
      </c>
      <c r="F30" s="3"/>
      <c r="G30" s="3" t="s">
        <v>33</v>
      </c>
      <c r="H30" s="3"/>
      <c r="I30" s="3" t="s">
        <v>43</v>
      </c>
      <c r="J30" s="3" t="s">
        <v>44</v>
      </c>
      <c r="K30" s="3"/>
      <c r="L30" s="3"/>
      <c r="M30" s="3" t="s">
        <v>47</v>
      </c>
      <c r="N30" s="3"/>
    </row>
    <row r="31" spans="1:14" x14ac:dyDescent="0.25">
      <c r="A31" s="3" t="s">
        <v>1107</v>
      </c>
      <c r="B31" s="3" t="s">
        <v>114</v>
      </c>
      <c r="C31" s="3" t="s">
        <v>41</v>
      </c>
      <c r="D31" s="3"/>
      <c r="E31" s="3" t="s">
        <v>19</v>
      </c>
      <c r="F31" s="3"/>
      <c r="G31" s="3" t="s">
        <v>33</v>
      </c>
      <c r="H31" s="3"/>
      <c r="I31" s="3" t="s">
        <v>68</v>
      </c>
      <c r="J31" s="3" t="s">
        <v>69</v>
      </c>
      <c r="K31" s="3"/>
      <c r="L31" s="3"/>
      <c r="M31" s="3" t="s">
        <v>47</v>
      </c>
      <c r="N31" s="3" t="s">
        <v>70</v>
      </c>
    </row>
    <row r="32" spans="1:14" x14ac:dyDescent="0.25">
      <c r="A32" s="3" t="s">
        <v>1107</v>
      </c>
      <c r="B32" s="3" t="s">
        <v>117</v>
      </c>
      <c r="C32" s="3" t="s">
        <v>41</v>
      </c>
      <c r="D32" s="3"/>
      <c r="E32" s="3" t="s">
        <v>19</v>
      </c>
      <c r="F32" s="3"/>
      <c r="G32" s="3" t="s">
        <v>33</v>
      </c>
      <c r="H32" s="3"/>
      <c r="I32" s="3" t="s">
        <v>43</v>
      </c>
      <c r="J32" s="3" t="s">
        <v>53</v>
      </c>
      <c r="K32" s="3"/>
      <c r="L32" s="3"/>
      <c r="M32" s="3" t="s">
        <v>47</v>
      </c>
      <c r="N32" s="3"/>
    </row>
    <row r="33" spans="1:14" x14ac:dyDescent="0.25">
      <c r="A33" s="3" t="s">
        <v>1107</v>
      </c>
      <c r="B33" s="3" t="s">
        <v>120</v>
      </c>
      <c r="C33" s="3" t="s">
        <v>41</v>
      </c>
      <c r="D33" s="3"/>
      <c r="E33" s="3" t="s">
        <v>19</v>
      </c>
      <c r="F33" s="3"/>
      <c r="G33" s="3" t="s">
        <v>33</v>
      </c>
      <c r="H33" s="3"/>
      <c r="I33" s="3" t="s">
        <v>68</v>
      </c>
      <c r="J33" s="3" t="s">
        <v>101</v>
      </c>
      <c r="K33" s="3"/>
      <c r="L33" s="3"/>
      <c r="M33" s="3" t="s">
        <v>47</v>
      </c>
      <c r="N33" s="3" t="s">
        <v>70</v>
      </c>
    </row>
    <row r="34" spans="1:14" x14ac:dyDescent="0.25">
      <c r="A34" s="3" t="s">
        <v>1107</v>
      </c>
      <c r="B34" s="3" t="s">
        <v>123</v>
      </c>
      <c r="C34" s="3" t="s">
        <v>41</v>
      </c>
      <c r="D34" s="3"/>
      <c r="E34" s="3" t="s">
        <v>19</v>
      </c>
      <c r="F34" s="3"/>
      <c r="G34" s="3" t="s">
        <v>33</v>
      </c>
      <c r="H34" s="3"/>
      <c r="I34" s="3" t="s">
        <v>68</v>
      </c>
      <c r="J34" s="3" t="s">
        <v>124</v>
      </c>
      <c r="K34" s="3"/>
      <c r="L34" s="3"/>
      <c r="M34" s="3" t="s">
        <v>47</v>
      </c>
      <c r="N34" s="3" t="s">
        <v>70</v>
      </c>
    </row>
    <row r="35" spans="1:14" x14ac:dyDescent="0.25">
      <c r="A35" s="3" t="s">
        <v>1107</v>
      </c>
      <c r="B35" s="3" t="s">
        <v>127</v>
      </c>
      <c r="C35" s="3" t="s">
        <v>41</v>
      </c>
      <c r="D35" s="3"/>
      <c r="E35" s="3" t="s">
        <v>19</v>
      </c>
      <c r="F35" s="3"/>
      <c r="G35" s="3" t="s">
        <v>33</v>
      </c>
      <c r="H35" s="3"/>
      <c r="I35" s="3" t="s">
        <v>68</v>
      </c>
      <c r="J35" s="3" t="s">
        <v>82</v>
      </c>
      <c r="K35" s="3"/>
      <c r="L35" s="3"/>
      <c r="M35" s="3" t="s">
        <v>47</v>
      </c>
      <c r="N35" s="3" t="s">
        <v>70</v>
      </c>
    </row>
    <row r="36" spans="1:14" x14ac:dyDescent="0.25">
      <c r="A36" s="3" t="s">
        <v>1107</v>
      </c>
      <c r="B36" s="3" t="s">
        <v>130</v>
      </c>
      <c r="C36" s="3" t="s">
        <v>41</v>
      </c>
      <c r="D36" s="3"/>
      <c r="E36" s="3" t="s">
        <v>19</v>
      </c>
      <c r="F36" s="3"/>
      <c r="G36" s="3" t="s">
        <v>33</v>
      </c>
      <c r="H36" s="3"/>
      <c r="I36" s="3" t="s">
        <v>43</v>
      </c>
      <c r="J36" s="3" t="s">
        <v>44</v>
      </c>
      <c r="K36" s="3"/>
      <c r="L36" s="3"/>
      <c r="M36" s="3"/>
      <c r="N36" s="3"/>
    </row>
    <row r="37" spans="1:14" x14ac:dyDescent="0.25">
      <c r="A37" s="3" t="s">
        <v>1107</v>
      </c>
      <c r="B37" s="3" t="s">
        <v>133</v>
      </c>
      <c r="C37" s="3" t="s">
        <v>41</v>
      </c>
      <c r="D37" s="3"/>
      <c r="E37" s="3" t="s">
        <v>12</v>
      </c>
      <c r="F37" s="3"/>
      <c r="G37" s="3" t="s">
        <v>33</v>
      </c>
      <c r="H37" s="3"/>
      <c r="I37" s="3" t="s">
        <v>68</v>
      </c>
      <c r="J37" s="3" t="s">
        <v>134</v>
      </c>
      <c r="K37" s="3"/>
      <c r="L37" s="3"/>
      <c r="M37" s="3"/>
      <c r="N37" s="3"/>
    </row>
    <row r="38" spans="1:14" x14ac:dyDescent="0.25">
      <c r="A38" s="3" t="s">
        <v>1107</v>
      </c>
      <c r="B38" s="3" t="s">
        <v>137</v>
      </c>
      <c r="C38" s="3" t="s">
        <v>41</v>
      </c>
      <c r="D38" s="3"/>
      <c r="E38" s="3" t="s">
        <v>19</v>
      </c>
      <c r="F38" s="3"/>
      <c r="G38" s="3" t="s">
        <v>33</v>
      </c>
      <c r="H38" s="3"/>
      <c r="I38" s="3" t="s">
        <v>68</v>
      </c>
      <c r="J38" s="3" t="s">
        <v>44</v>
      </c>
      <c r="K38" s="3"/>
      <c r="L38" s="3"/>
      <c r="M38" s="3" t="s">
        <v>47</v>
      </c>
      <c r="N38" s="3" t="s">
        <v>57</v>
      </c>
    </row>
    <row r="39" spans="1:14" x14ac:dyDescent="0.25">
      <c r="A39" s="3" t="s">
        <v>1107</v>
      </c>
      <c r="B39" s="3" t="s">
        <v>140</v>
      </c>
      <c r="C39" s="3" t="s">
        <v>41</v>
      </c>
      <c r="D39" s="3"/>
      <c r="E39" s="3" t="s">
        <v>12</v>
      </c>
      <c r="F39" s="3"/>
      <c r="G39" s="3" t="s">
        <v>33</v>
      </c>
      <c r="H39" s="3"/>
      <c r="I39" s="3" t="s">
        <v>68</v>
      </c>
      <c r="J39" s="3" t="s">
        <v>141</v>
      </c>
      <c r="K39" s="3"/>
      <c r="L39" s="3"/>
      <c r="M39" s="3"/>
      <c r="N39" s="3"/>
    </row>
    <row r="40" spans="1:14" x14ac:dyDescent="0.25">
      <c r="A40" s="3" t="s">
        <v>1107</v>
      </c>
      <c r="B40" s="3" t="s">
        <v>144</v>
      </c>
      <c r="C40" s="3" t="s">
        <v>41</v>
      </c>
      <c r="D40" s="3"/>
      <c r="E40" s="3" t="s">
        <v>12</v>
      </c>
      <c r="F40" s="3"/>
      <c r="G40" s="3" t="s">
        <v>33</v>
      </c>
      <c r="H40" s="3"/>
      <c r="I40" s="3" t="s">
        <v>43</v>
      </c>
      <c r="J40" s="3" t="s">
        <v>44</v>
      </c>
      <c r="K40" s="3"/>
      <c r="L40" s="3"/>
      <c r="M40" s="3"/>
      <c r="N40" s="3"/>
    </row>
    <row r="41" spans="1:14" x14ac:dyDescent="0.25">
      <c r="A41" s="3" t="s">
        <v>1107</v>
      </c>
      <c r="B41" s="3" t="s">
        <v>146</v>
      </c>
      <c r="C41" s="3" t="s">
        <v>41</v>
      </c>
      <c r="D41" s="3"/>
      <c r="E41" s="3" t="s">
        <v>19</v>
      </c>
      <c r="F41" s="3"/>
      <c r="G41" s="3" t="s">
        <v>33</v>
      </c>
      <c r="H41" s="3"/>
      <c r="I41" s="3" t="s">
        <v>68</v>
      </c>
      <c r="J41" s="3" t="s">
        <v>82</v>
      </c>
      <c r="K41" s="3"/>
      <c r="L41" s="3"/>
      <c r="M41" s="3"/>
      <c r="N41" s="3"/>
    </row>
    <row r="42" spans="1:14" x14ac:dyDescent="0.25">
      <c r="A42" s="3" t="s">
        <v>1107</v>
      </c>
      <c r="B42" s="3" t="s">
        <v>149</v>
      </c>
      <c r="C42" s="3" t="s">
        <v>41</v>
      </c>
      <c r="D42" s="3"/>
      <c r="E42" s="3" t="s">
        <v>19</v>
      </c>
      <c r="F42" s="3"/>
      <c r="G42" s="3" t="s">
        <v>33</v>
      </c>
      <c r="H42" s="3"/>
      <c r="I42" s="3" t="s">
        <v>68</v>
      </c>
      <c r="J42" s="3" t="s">
        <v>150</v>
      </c>
      <c r="K42" s="3"/>
      <c r="L42" s="3"/>
      <c r="M42" s="3"/>
      <c r="N42" s="3"/>
    </row>
    <row r="43" spans="1:14" x14ac:dyDescent="0.25">
      <c r="A43" s="3" t="s">
        <v>1107</v>
      </c>
      <c r="B43" s="3" t="s">
        <v>154</v>
      </c>
      <c r="C43" s="3" t="s">
        <v>41</v>
      </c>
      <c r="D43" s="3"/>
      <c r="E43" s="3" t="s">
        <v>19</v>
      </c>
      <c r="F43" s="3"/>
      <c r="G43" s="3" t="s">
        <v>33</v>
      </c>
      <c r="H43" s="3"/>
      <c r="I43" s="3" t="s">
        <v>43</v>
      </c>
      <c r="J43" s="3" t="s">
        <v>44</v>
      </c>
      <c r="K43" s="3"/>
      <c r="L43" s="3"/>
      <c r="M43" s="3" t="s">
        <v>47</v>
      </c>
      <c r="N43" s="3"/>
    </row>
    <row r="44" spans="1:14" x14ac:dyDescent="0.25">
      <c r="A44" s="3" t="s">
        <v>1107</v>
      </c>
      <c r="B44" s="3" t="s">
        <v>157</v>
      </c>
      <c r="C44" s="3" t="s">
        <v>41</v>
      </c>
      <c r="D44" s="3"/>
      <c r="E44" s="3" t="s">
        <v>19</v>
      </c>
      <c r="F44" s="3"/>
      <c r="G44" s="3" t="s">
        <v>33</v>
      </c>
      <c r="H44" s="3"/>
      <c r="I44" s="3" t="s">
        <v>43</v>
      </c>
      <c r="J44" s="3" t="s">
        <v>44</v>
      </c>
      <c r="K44" s="3"/>
      <c r="L44" s="3"/>
      <c r="M44" s="3" t="s">
        <v>47</v>
      </c>
      <c r="N44" s="3"/>
    </row>
    <row r="45" spans="1:14" x14ac:dyDescent="0.25">
      <c r="A45" s="3" t="s">
        <v>1107</v>
      </c>
      <c r="B45" s="3" t="s">
        <v>160</v>
      </c>
      <c r="C45" s="3" t="s">
        <v>41</v>
      </c>
      <c r="D45" s="3"/>
      <c r="E45" s="3" t="s">
        <v>19</v>
      </c>
      <c r="F45" s="3"/>
      <c r="G45" s="3" t="s">
        <v>33</v>
      </c>
      <c r="H45" s="3"/>
      <c r="I45" s="3" t="s">
        <v>43</v>
      </c>
      <c r="J45" s="3" t="s">
        <v>161</v>
      </c>
      <c r="K45" s="3"/>
      <c r="L45" s="3"/>
      <c r="M45" s="3"/>
      <c r="N45" s="3"/>
    </row>
    <row r="46" spans="1:14" x14ac:dyDescent="0.25">
      <c r="A46" s="3" t="s">
        <v>1107</v>
      </c>
      <c r="B46" s="3" t="s">
        <v>165</v>
      </c>
      <c r="C46" s="3" t="s">
        <v>41</v>
      </c>
      <c r="D46" s="3"/>
      <c r="E46" s="3" t="s">
        <v>19</v>
      </c>
      <c r="F46" s="3"/>
      <c r="G46" s="3" t="s">
        <v>33</v>
      </c>
      <c r="H46" s="3"/>
      <c r="I46" s="3" t="s">
        <v>43</v>
      </c>
      <c r="J46" s="3" t="s">
        <v>44</v>
      </c>
      <c r="K46" s="3"/>
      <c r="L46" s="3"/>
      <c r="M46" s="3" t="s">
        <v>47</v>
      </c>
      <c r="N46" s="3"/>
    </row>
    <row r="47" spans="1:14" x14ac:dyDescent="0.25">
      <c r="A47" s="3" t="s">
        <v>1107</v>
      </c>
      <c r="B47" s="3" t="s">
        <v>168</v>
      </c>
      <c r="C47" s="3" t="s">
        <v>41</v>
      </c>
      <c r="D47" s="3"/>
      <c r="E47" s="3" t="s">
        <v>19</v>
      </c>
      <c r="F47" s="3"/>
      <c r="G47" s="3" t="s">
        <v>33</v>
      </c>
      <c r="H47" s="3"/>
      <c r="I47" s="3" t="s">
        <v>68</v>
      </c>
      <c r="J47" s="3" t="s">
        <v>169</v>
      </c>
      <c r="K47" s="3"/>
      <c r="L47" s="3"/>
      <c r="M47" s="3"/>
      <c r="N47" s="3"/>
    </row>
    <row r="48" spans="1:14" x14ac:dyDescent="0.25">
      <c r="A48" s="3" t="s">
        <v>1107</v>
      </c>
      <c r="B48" s="3" t="s">
        <v>172</v>
      </c>
      <c r="C48" s="3" t="s">
        <v>41</v>
      </c>
      <c r="D48" s="3"/>
      <c r="E48" s="3" t="s">
        <v>19</v>
      </c>
      <c r="F48" s="3"/>
      <c r="G48" s="3" t="s">
        <v>33</v>
      </c>
      <c r="H48" s="3"/>
      <c r="I48" s="3" t="s">
        <v>43</v>
      </c>
      <c r="J48" s="3" t="s">
        <v>44</v>
      </c>
      <c r="K48" s="3"/>
      <c r="L48" s="3"/>
      <c r="M48" s="3" t="s">
        <v>47</v>
      </c>
      <c r="N48" s="3"/>
    </row>
    <row r="49" spans="1:14" x14ac:dyDescent="0.25">
      <c r="A49" s="3" t="s">
        <v>1107</v>
      </c>
      <c r="B49" s="3" t="s">
        <v>175</v>
      </c>
      <c r="C49" s="3" t="s">
        <v>41</v>
      </c>
      <c r="D49" s="3"/>
      <c r="E49" s="3" t="s">
        <v>19</v>
      </c>
      <c r="F49" s="3"/>
      <c r="G49" s="3" t="s">
        <v>33</v>
      </c>
      <c r="H49" s="3"/>
      <c r="I49" s="3" t="s">
        <v>68</v>
      </c>
      <c r="J49" s="3" t="s">
        <v>89</v>
      </c>
      <c r="K49" s="3"/>
      <c r="L49" s="3"/>
      <c r="M49" s="3"/>
      <c r="N49" s="3"/>
    </row>
    <row r="50" spans="1:14" x14ac:dyDescent="0.25">
      <c r="A50" s="3" t="s">
        <v>1107</v>
      </c>
      <c r="B50" s="3" t="s">
        <v>179</v>
      </c>
      <c r="C50" s="3" t="s">
        <v>41</v>
      </c>
      <c r="D50" s="3"/>
      <c r="E50" s="3" t="s">
        <v>19</v>
      </c>
      <c r="F50" s="3"/>
      <c r="G50" s="3" t="s">
        <v>14</v>
      </c>
      <c r="H50" s="3"/>
      <c r="I50" s="3" t="s">
        <v>68</v>
      </c>
      <c r="J50" s="3" t="s">
        <v>141</v>
      </c>
      <c r="K50" s="3"/>
      <c r="L50" s="3"/>
      <c r="M50" s="3" t="s">
        <v>47</v>
      </c>
      <c r="N50" s="3" t="s">
        <v>152</v>
      </c>
    </row>
    <row r="51" spans="1:14" x14ac:dyDescent="0.25">
      <c r="A51" s="3" t="s">
        <v>1107</v>
      </c>
      <c r="B51" s="3" t="s">
        <v>182</v>
      </c>
      <c r="C51" s="3" t="s">
        <v>41</v>
      </c>
      <c r="D51" s="3"/>
      <c r="E51" s="3" t="s">
        <v>19</v>
      </c>
      <c r="F51" s="3"/>
      <c r="G51" s="3" t="s">
        <v>33</v>
      </c>
      <c r="H51" s="3"/>
      <c r="I51" s="3" t="s">
        <v>68</v>
      </c>
      <c r="J51" s="3" t="s">
        <v>183</v>
      </c>
      <c r="K51" s="3"/>
      <c r="L51" s="3"/>
      <c r="M51" s="3" t="s">
        <v>47</v>
      </c>
      <c r="N51" s="3" t="s">
        <v>70</v>
      </c>
    </row>
    <row r="52" spans="1:14" x14ac:dyDescent="0.25">
      <c r="A52" s="3" t="s">
        <v>1107</v>
      </c>
      <c r="B52" s="3" t="s">
        <v>186</v>
      </c>
      <c r="C52" s="3" t="s">
        <v>41</v>
      </c>
      <c r="D52" s="3"/>
      <c r="E52" s="3" t="s">
        <v>12</v>
      </c>
      <c r="F52" s="3"/>
      <c r="G52" s="3" t="s">
        <v>33</v>
      </c>
      <c r="H52" s="3"/>
      <c r="I52" s="3" t="s">
        <v>68</v>
      </c>
      <c r="J52" s="3" t="s">
        <v>82</v>
      </c>
      <c r="K52" s="3"/>
      <c r="L52" s="3"/>
      <c r="M52" s="3"/>
      <c r="N52" s="3"/>
    </row>
    <row r="53" spans="1:14" x14ac:dyDescent="0.25">
      <c r="A53" s="3" t="s">
        <v>1107</v>
      </c>
      <c r="B53" s="3" t="s">
        <v>189</v>
      </c>
      <c r="C53" s="3" t="s">
        <v>41</v>
      </c>
      <c r="D53" s="3"/>
      <c r="E53" s="3" t="s">
        <v>19</v>
      </c>
      <c r="F53" s="3"/>
      <c r="G53" s="3" t="s">
        <v>33</v>
      </c>
      <c r="H53" s="3"/>
      <c r="I53" s="3" t="s">
        <v>68</v>
      </c>
      <c r="J53" s="3" t="s">
        <v>190</v>
      </c>
      <c r="K53" s="3"/>
      <c r="L53" s="3"/>
      <c r="M53" s="3"/>
      <c r="N53" s="3"/>
    </row>
    <row r="54" spans="1:14" x14ac:dyDescent="0.25">
      <c r="A54" s="3" t="s">
        <v>1107</v>
      </c>
      <c r="B54" s="3" t="s">
        <v>193</v>
      </c>
      <c r="C54" s="3" t="s">
        <v>41</v>
      </c>
      <c r="D54" s="3"/>
      <c r="E54" s="3" t="s">
        <v>19</v>
      </c>
      <c r="F54" s="3"/>
      <c r="G54" s="3" t="s">
        <v>33</v>
      </c>
      <c r="H54" s="3"/>
      <c r="I54" s="3" t="s">
        <v>68</v>
      </c>
      <c r="J54" s="3" t="s">
        <v>69</v>
      </c>
      <c r="K54" s="3"/>
      <c r="L54" s="3"/>
      <c r="M54" s="3" t="s">
        <v>47</v>
      </c>
      <c r="N54" s="3" t="s">
        <v>70</v>
      </c>
    </row>
    <row r="55" spans="1:14" x14ac:dyDescent="0.25">
      <c r="A55" s="3" t="s">
        <v>1107</v>
      </c>
      <c r="B55" s="3" t="s">
        <v>196</v>
      </c>
      <c r="C55" s="3" t="s">
        <v>41</v>
      </c>
      <c r="D55" s="3"/>
      <c r="E55" s="3" t="s">
        <v>12</v>
      </c>
      <c r="F55" s="3"/>
      <c r="G55" s="3" t="s">
        <v>33</v>
      </c>
      <c r="H55" s="3"/>
      <c r="I55" s="3" t="s">
        <v>68</v>
      </c>
      <c r="J55" s="3" t="s">
        <v>69</v>
      </c>
      <c r="K55" s="3"/>
      <c r="L55" s="3"/>
      <c r="M55" s="3"/>
      <c r="N55" s="3"/>
    </row>
    <row r="56" spans="1:14" x14ac:dyDescent="0.25">
      <c r="A56" s="3" t="s">
        <v>1107</v>
      </c>
      <c r="B56" s="3" t="s">
        <v>199</v>
      </c>
      <c r="C56" s="3" t="s">
        <v>41</v>
      </c>
      <c r="D56" s="3"/>
      <c r="E56" s="3" t="s">
        <v>19</v>
      </c>
      <c r="F56" s="3"/>
      <c r="G56" s="3" t="s">
        <v>33</v>
      </c>
      <c r="H56" s="3"/>
      <c r="I56" s="3" t="s">
        <v>43</v>
      </c>
      <c r="J56" s="3"/>
      <c r="K56" s="3"/>
      <c r="L56" s="3"/>
      <c r="M56" s="3"/>
      <c r="N56" s="3"/>
    </row>
    <row r="57" spans="1:14" x14ac:dyDescent="0.25">
      <c r="A57" s="3" t="s">
        <v>1107</v>
      </c>
      <c r="B57" s="3" t="s">
        <v>202</v>
      </c>
      <c r="C57" s="3" t="s">
        <v>41</v>
      </c>
      <c r="D57" s="3"/>
      <c r="E57" s="3" t="s">
        <v>19</v>
      </c>
      <c r="F57" s="3"/>
      <c r="G57" s="3" t="s">
        <v>14</v>
      </c>
      <c r="H57" s="3"/>
      <c r="I57" s="3" t="s">
        <v>68</v>
      </c>
      <c r="J57" s="3" t="s">
        <v>82</v>
      </c>
      <c r="K57" s="3"/>
      <c r="L57" s="3"/>
      <c r="M57" s="3"/>
      <c r="N57" s="3"/>
    </row>
    <row r="58" spans="1:14" x14ac:dyDescent="0.25">
      <c r="A58" s="3" t="s">
        <v>1107</v>
      </c>
      <c r="B58" s="3" t="s">
        <v>206</v>
      </c>
      <c r="C58" s="3" t="s">
        <v>41</v>
      </c>
      <c r="D58" s="3"/>
      <c r="E58" s="3" t="s">
        <v>12</v>
      </c>
      <c r="F58" s="3"/>
      <c r="G58" s="3" t="s">
        <v>33</v>
      </c>
      <c r="H58" s="3"/>
      <c r="I58" s="3" t="s">
        <v>68</v>
      </c>
      <c r="J58" s="3" t="s">
        <v>82</v>
      </c>
      <c r="K58" s="3"/>
      <c r="L58" s="3"/>
      <c r="M58" s="3" t="s">
        <v>47</v>
      </c>
      <c r="N58" s="3" t="s">
        <v>57</v>
      </c>
    </row>
    <row r="59" spans="1:14" x14ac:dyDescent="0.25">
      <c r="A59" s="3" t="s">
        <v>1107</v>
      </c>
      <c r="B59" s="3" t="s">
        <v>209</v>
      </c>
      <c r="C59" s="3" t="s">
        <v>41</v>
      </c>
      <c r="D59" s="3"/>
      <c r="E59" s="3" t="s">
        <v>19</v>
      </c>
      <c r="F59" s="3"/>
      <c r="G59" s="3" t="s">
        <v>33</v>
      </c>
      <c r="H59" s="3"/>
      <c r="I59" s="3" t="s">
        <v>68</v>
      </c>
      <c r="J59" s="3" t="s">
        <v>169</v>
      </c>
      <c r="K59" s="3"/>
      <c r="L59" s="3"/>
      <c r="M59" s="3"/>
      <c r="N59" s="3"/>
    </row>
    <row r="60" spans="1:14" x14ac:dyDescent="0.25">
      <c r="A60" s="3" t="s">
        <v>1107</v>
      </c>
      <c r="B60" s="3" t="s">
        <v>212</v>
      </c>
      <c r="C60" s="3" t="s">
        <v>41</v>
      </c>
      <c r="D60" s="3"/>
      <c r="E60" s="3" t="s">
        <v>12</v>
      </c>
      <c r="F60" s="3"/>
      <c r="G60" s="3" t="s">
        <v>33</v>
      </c>
      <c r="H60" s="3"/>
      <c r="I60" s="3" t="s">
        <v>68</v>
      </c>
      <c r="J60" s="3" t="s">
        <v>93</v>
      </c>
      <c r="K60" s="3"/>
      <c r="L60" s="3"/>
      <c r="M60" s="3" t="s">
        <v>47</v>
      </c>
      <c r="N60" s="3" t="s">
        <v>57</v>
      </c>
    </row>
    <row r="61" spans="1:14" x14ac:dyDescent="0.25">
      <c r="A61" s="3" t="s">
        <v>1107</v>
      </c>
      <c r="B61" s="3" t="s">
        <v>215</v>
      </c>
      <c r="C61" s="3" t="s">
        <v>41</v>
      </c>
      <c r="D61" s="3"/>
      <c r="E61" s="3" t="s">
        <v>12</v>
      </c>
      <c r="F61" s="3"/>
      <c r="G61" s="3" t="s">
        <v>33</v>
      </c>
      <c r="H61" s="3"/>
      <c r="I61" s="3" t="s">
        <v>68</v>
      </c>
      <c r="J61" s="3" t="s">
        <v>216</v>
      </c>
      <c r="K61" s="3"/>
      <c r="L61" s="3"/>
      <c r="M61" s="3" t="s">
        <v>47</v>
      </c>
      <c r="N61" s="3" t="s">
        <v>57</v>
      </c>
    </row>
    <row r="62" spans="1:14" x14ac:dyDescent="0.25">
      <c r="A62" s="3" t="s">
        <v>1107</v>
      </c>
      <c r="B62" s="3" t="s">
        <v>219</v>
      </c>
      <c r="C62" s="3" t="s">
        <v>41</v>
      </c>
      <c r="D62" s="3"/>
      <c r="E62" s="3" t="s">
        <v>12</v>
      </c>
      <c r="F62" s="3"/>
      <c r="G62" s="3" t="s">
        <v>33</v>
      </c>
      <c r="H62" s="3"/>
      <c r="I62" s="3" t="s">
        <v>68</v>
      </c>
      <c r="J62" s="3" t="s">
        <v>124</v>
      </c>
      <c r="K62" s="3"/>
      <c r="L62" s="3"/>
      <c r="M62" s="3" t="s">
        <v>47</v>
      </c>
      <c r="N62" s="3" t="s">
        <v>70</v>
      </c>
    </row>
    <row r="63" spans="1:14" x14ac:dyDescent="0.25">
      <c r="A63" s="3" t="s">
        <v>1107</v>
      </c>
      <c r="B63" s="3" t="s">
        <v>222</v>
      </c>
      <c r="C63" s="3" t="s">
        <v>41</v>
      </c>
      <c r="D63" s="3"/>
      <c r="E63" s="3" t="s">
        <v>19</v>
      </c>
      <c r="F63" s="3"/>
      <c r="G63" s="3" t="s">
        <v>33</v>
      </c>
      <c r="H63" s="3"/>
      <c r="I63" s="3"/>
      <c r="J63" s="3"/>
      <c r="K63" s="3"/>
      <c r="L63" s="3"/>
      <c r="M63" s="3"/>
      <c r="N63" s="3"/>
    </row>
    <row r="64" spans="1:14" x14ac:dyDescent="0.25">
      <c r="A64" s="3" t="s">
        <v>1107</v>
      </c>
      <c r="B64" s="3" t="s">
        <v>227</v>
      </c>
      <c r="C64" s="3" t="s">
        <v>41</v>
      </c>
      <c r="D64" s="3"/>
      <c r="E64" s="3" t="s">
        <v>19</v>
      </c>
      <c r="F64" s="3"/>
      <c r="G64" s="3" t="s">
        <v>33</v>
      </c>
      <c r="H64" s="3"/>
      <c r="I64" s="3"/>
      <c r="J64" s="3"/>
      <c r="K64" s="3"/>
      <c r="L64" s="3"/>
      <c r="M64" s="3"/>
      <c r="N64" s="3"/>
    </row>
    <row r="65" spans="1:14" x14ac:dyDescent="0.25">
      <c r="A65" s="3" t="s">
        <v>1107</v>
      </c>
      <c r="B65" s="3" t="s">
        <v>231</v>
      </c>
      <c r="C65" s="3" t="s">
        <v>41</v>
      </c>
      <c r="D65" s="3"/>
      <c r="E65" s="3" t="s">
        <v>19</v>
      </c>
      <c r="F65" s="3"/>
      <c r="G65" s="3" t="s">
        <v>33</v>
      </c>
      <c r="H65" s="3"/>
      <c r="I65" s="3"/>
      <c r="J65" s="3"/>
      <c r="K65" s="3"/>
      <c r="L65" s="3"/>
      <c r="M65" s="3"/>
      <c r="N65" s="3"/>
    </row>
    <row r="66" spans="1:14" x14ac:dyDescent="0.25">
      <c r="A66" s="3" t="s">
        <v>1107</v>
      </c>
      <c r="B66" s="3" t="s">
        <v>235</v>
      </c>
      <c r="C66" s="3" t="s">
        <v>236</v>
      </c>
      <c r="D66" s="3"/>
      <c r="E66" s="3" t="s">
        <v>12</v>
      </c>
      <c r="F66" s="3"/>
      <c r="G66" s="3" t="s">
        <v>33</v>
      </c>
      <c r="H66" s="3"/>
      <c r="I66" s="3"/>
      <c r="J66" s="3" t="s">
        <v>237</v>
      </c>
      <c r="K66" s="3"/>
      <c r="L66" s="3"/>
      <c r="M66" s="3"/>
      <c r="N66" s="3"/>
    </row>
    <row r="67" spans="1:14" x14ac:dyDescent="0.25">
      <c r="A67" s="3" t="s">
        <v>1107</v>
      </c>
      <c r="B67" s="3" t="s">
        <v>241</v>
      </c>
      <c r="C67" s="3" t="s">
        <v>236</v>
      </c>
      <c r="D67" s="3"/>
      <c r="E67" s="3" t="s">
        <v>12</v>
      </c>
      <c r="F67" s="3"/>
      <c r="G67" s="3" t="s">
        <v>14</v>
      </c>
      <c r="H67" s="3"/>
      <c r="I67" s="3"/>
      <c r="J67" s="3" t="s">
        <v>242</v>
      </c>
      <c r="K67" s="3"/>
      <c r="L67" s="3"/>
      <c r="M67" s="3"/>
      <c r="N67" s="3"/>
    </row>
    <row r="68" spans="1:14" x14ac:dyDescent="0.25">
      <c r="A68" s="3" t="s">
        <v>1107</v>
      </c>
      <c r="B68" s="3" t="s">
        <v>245</v>
      </c>
      <c r="C68" s="3" t="s">
        <v>236</v>
      </c>
      <c r="D68" s="3"/>
      <c r="E68" s="3" t="s">
        <v>19</v>
      </c>
      <c r="F68" s="3"/>
      <c r="G68" s="3" t="s">
        <v>33</v>
      </c>
      <c r="H68" s="3"/>
      <c r="I68" s="3"/>
      <c r="J68" s="3" t="s">
        <v>242</v>
      </c>
      <c r="K68" s="3"/>
      <c r="L68" s="3"/>
      <c r="M68" s="3"/>
      <c r="N68" s="3"/>
    </row>
    <row r="69" spans="1:14" x14ac:dyDescent="0.25">
      <c r="A69" s="3" t="s">
        <v>1107</v>
      </c>
      <c r="B69" s="3" t="s">
        <v>248</v>
      </c>
      <c r="C69" s="3" t="s">
        <v>236</v>
      </c>
      <c r="D69" s="3"/>
      <c r="E69" s="3" t="s">
        <v>19</v>
      </c>
      <c r="F69" s="3"/>
      <c r="G69" s="3" t="s">
        <v>33</v>
      </c>
      <c r="H69" s="3"/>
      <c r="I69" s="3"/>
      <c r="J69" s="3" t="s">
        <v>237</v>
      </c>
      <c r="K69" s="3"/>
      <c r="L69" s="3"/>
      <c r="M69" s="3"/>
      <c r="N69" s="3"/>
    </row>
    <row r="70" spans="1:14" x14ac:dyDescent="0.25">
      <c r="A70" s="3" t="s">
        <v>1107</v>
      </c>
      <c r="B70" s="3" t="s">
        <v>251</v>
      </c>
      <c r="C70" s="3" t="s">
        <v>236</v>
      </c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25">
      <c r="A71" s="3" t="s">
        <v>1107</v>
      </c>
      <c r="B71" s="3" t="s">
        <v>254</v>
      </c>
      <c r="C71" s="3" t="s">
        <v>236</v>
      </c>
      <c r="D71" s="3"/>
      <c r="E71" s="3" t="s">
        <v>19</v>
      </c>
      <c r="F71" s="3"/>
      <c r="G71" s="3" t="s">
        <v>33</v>
      </c>
      <c r="H71" s="3"/>
      <c r="I71" s="3"/>
      <c r="J71" s="3" t="s">
        <v>237</v>
      </c>
      <c r="K71" s="3"/>
      <c r="L71" s="3"/>
      <c r="M71" s="3"/>
      <c r="N71" s="3"/>
    </row>
    <row r="72" spans="1:14" x14ac:dyDescent="0.25">
      <c r="A72" s="3" t="s">
        <v>1107</v>
      </c>
      <c r="B72" s="3" t="s">
        <v>257</v>
      </c>
      <c r="C72" s="3" t="s">
        <v>236</v>
      </c>
      <c r="D72" s="3"/>
      <c r="E72" s="3" t="s">
        <v>12</v>
      </c>
      <c r="F72" s="3"/>
      <c r="G72" s="3" t="s">
        <v>33</v>
      </c>
      <c r="H72" s="3"/>
      <c r="I72" s="3"/>
      <c r="J72" s="3" t="s">
        <v>237</v>
      </c>
      <c r="K72" s="3"/>
      <c r="L72" s="3"/>
      <c r="M72" s="3"/>
      <c r="N72" s="3"/>
    </row>
    <row r="73" spans="1:14" x14ac:dyDescent="0.25">
      <c r="A73" s="3" t="s">
        <v>1107</v>
      </c>
      <c r="B73" s="3" t="s">
        <v>260</v>
      </c>
      <c r="C73" s="3" t="s">
        <v>236</v>
      </c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1:14" x14ac:dyDescent="0.25">
      <c r="A74" s="3" t="s">
        <v>1107</v>
      </c>
      <c r="B74" s="3" t="s">
        <v>263</v>
      </c>
      <c r="C74" s="3" t="s">
        <v>236</v>
      </c>
      <c r="D74" s="3"/>
      <c r="E74" s="3" t="s">
        <v>12</v>
      </c>
      <c r="F74" s="3"/>
      <c r="G74" s="3" t="s">
        <v>14</v>
      </c>
      <c r="H74" s="3"/>
      <c r="I74" s="3"/>
      <c r="J74" s="3" t="s">
        <v>237</v>
      </c>
      <c r="K74" s="3"/>
      <c r="L74" s="3"/>
      <c r="M74" s="3"/>
      <c r="N74" s="3"/>
    </row>
    <row r="75" spans="1:14" x14ac:dyDescent="0.25">
      <c r="A75" s="3" t="s">
        <v>1107</v>
      </c>
      <c r="B75" s="3" t="s">
        <v>266</v>
      </c>
      <c r="C75" s="3" t="s">
        <v>236</v>
      </c>
      <c r="D75" s="3"/>
      <c r="E75" s="3" t="s">
        <v>12</v>
      </c>
      <c r="F75" s="3"/>
      <c r="G75" s="3" t="s">
        <v>33</v>
      </c>
      <c r="H75" s="3"/>
      <c r="I75" s="3"/>
      <c r="J75" s="3" t="s">
        <v>242</v>
      </c>
      <c r="K75" s="3"/>
      <c r="L75" s="3"/>
      <c r="M75" s="3"/>
      <c r="N75" s="3"/>
    </row>
    <row r="76" spans="1:14" x14ac:dyDescent="0.25">
      <c r="A76" s="3" t="s">
        <v>1107</v>
      </c>
      <c r="B76" s="3" t="s">
        <v>269</v>
      </c>
      <c r="C76" s="3" t="s">
        <v>236</v>
      </c>
      <c r="D76" s="3"/>
      <c r="E76" s="3" t="s">
        <v>19</v>
      </c>
      <c r="F76" s="3"/>
      <c r="G76" s="3" t="s">
        <v>14</v>
      </c>
      <c r="H76" s="3"/>
      <c r="I76" s="3"/>
      <c r="J76" s="3" t="s">
        <v>237</v>
      </c>
      <c r="K76" s="3"/>
      <c r="L76" s="3"/>
      <c r="M76" s="3"/>
      <c r="N76" s="3"/>
    </row>
    <row r="77" spans="1:14" x14ac:dyDescent="0.25">
      <c r="A77" s="3" t="s">
        <v>1107</v>
      </c>
      <c r="B77" s="3" t="s">
        <v>272</v>
      </c>
      <c r="C77" s="3" t="s">
        <v>236</v>
      </c>
      <c r="D77" s="3"/>
      <c r="E77" s="3" t="s">
        <v>12</v>
      </c>
      <c r="F77" s="3"/>
      <c r="G77" s="3" t="s">
        <v>14</v>
      </c>
      <c r="H77" s="3"/>
      <c r="I77" s="3"/>
      <c r="J77" s="3" t="s">
        <v>242</v>
      </c>
      <c r="K77" s="3"/>
      <c r="L77" s="3"/>
      <c r="M77" s="3"/>
      <c r="N77" s="3"/>
    </row>
    <row r="78" spans="1:14" x14ac:dyDescent="0.25">
      <c r="A78" s="3" t="s">
        <v>1107</v>
      </c>
      <c r="B78" s="3" t="s">
        <v>275</v>
      </c>
      <c r="C78" s="3" t="s">
        <v>236</v>
      </c>
      <c r="D78" s="3"/>
      <c r="E78" s="3" t="s">
        <v>19</v>
      </c>
      <c r="F78" s="3"/>
      <c r="G78" s="3" t="s">
        <v>14</v>
      </c>
      <c r="H78" s="3"/>
      <c r="I78" s="3"/>
      <c r="J78" s="3" t="s">
        <v>237</v>
      </c>
      <c r="K78" s="3"/>
      <c r="L78" s="3"/>
      <c r="M78" s="3"/>
      <c r="N78" s="3"/>
    </row>
    <row r="79" spans="1:14" x14ac:dyDescent="0.25">
      <c r="A79" s="3" t="s">
        <v>1107</v>
      </c>
      <c r="B79" s="3" t="s">
        <v>278</v>
      </c>
      <c r="C79" s="3" t="s">
        <v>236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x14ac:dyDescent="0.25">
      <c r="A80" s="3" t="s">
        <v>1107</v>
      </c>
      <c r="B80" s="3" t="s">
        <v>281</v>
      </c>
      <c r="C80" s="3" t="s">
        <v>236</v>
      </c>
      <c r="D80" s="3"/>
      <c r="E80" s="3" t="s">
        <v>12</v>
      </c>
      <c r="F80" s="3"/>
      <c r="G80" s="3" t="s">
        <v>14</v>
      </c>
      <c r="H80" s="3"/>
      <c r="I80" s="3"/>
      <c r="J80" s="3" t="s">
        <v>237</v>
      </c>
      <c r="K80" s="3"/>
      <c r="L80" s="3"/>
      <c r="M80" s="3"/>
      <c r="N80" s="3"/>
    </row>
    <row r="81" spans="1:14" x14ac:dyDescent="0.25">
      <c r="A81" s="3" t="s">
        <v>1107</v>
      </c>
      <c r="B81" s="3" t="s">
        <v>284</v>
      </c>
      <c r="C81" s="3" t="s">
        <v>236</v>
      </c>
      <c r="D81" s="3"/>
      <c r="E81" s="3" t="s">
        <v>19</v>
      </c>
      <c r="F81" s="3"/>
      <c r="G81" s="3" t="s">
        <v>33</v>
      </c>
      <c r="H81" s="3"/>
      <c r="I81" s="3"/>
      <c r="J81" s="3" t="s">
        <v>242</v>
      </c>
      <c r="K81" s="3"/>
      <c r="L81" s="3"/>
      <c r="M81" s="3"/>
      <c r="N81" s="3"/>
    </row>
    <row r="82" spans="1:14" x14ac:dyDescent="0.25">
      <c r="A82" s="3" t="s">
        <v>1107</v>
      </c>
      <c r="B82" s="3" t="s">
        <v>287</v>
      </c>
      <c r="C82" s="3" t="s">
        <v>236</v>
      </c>
      <c r="D82" s="3"/>
      <c r="E82" s="3" t="s">
        <v>12</v>
      </c>
      <c r="F82" s="3"/>
      <c r="G82" s="3" t="s">
        <v>14</v>
      </c>
      <c r="H82" s="3"/>
      <c r="I82" s="3"/>
      <c r="J82" s="3" t="s">
        <v>237</v>
      </c>
      <c r="K82" s="3"/>
      <c r="L82" s="3"/>
      <c r="M82" s="3"/>
      <c r="N82" s="3"/>
    </row>
    <row r="83" spans="1:14" x14ac:dyDescent="0.25">
      <c r="A83" s="3" t="s">
        <v>1107</v>
      </c>
      <c r="B83" s="3" t="s">
        <v>290</v>
      </c>
      <c r="C83" s="3" t="s">
        <v>236</v>
      </c>
      <c r="D83" s="3"/>
      <c r="E83" s="3" t="s">
        <v>12</v>
      </c>
      <c r="F83" s="3"/>
      <c r="G83" s="3" t="s">
        <v>14</v>
      </c>
      <c r="H83" s="3"/>
      <c r="I83" s="3"/>
      <c r="J83" s="3" t="s">
        <v>237</v>
      </c>
      <c r="K83" s="3"/>
      <c r="L83" s="3"/>
      <c r="M83" s="3"/>
      <c r="N83" s="3"/>
    </row>
    <row r="84" spans="1:14" x14ac:dyDescent="0.25">
      <c r="A84" s="3" t="s">
        <v>1107</v>
      </c>
      <c r="B84" s="3" t="s">
        <v>293</v>
      </c>
      <c r="C84" s="3" t="s">
        <v>236</v>
      </c>
      <c r="D84" s="3"/>
      <c r="E84" s="3" t="s">
        <v>19</v>
      </c>
      <c r="F84" s="3"/>
      <c r="G84" s="3" t="s">
        <v>33</v>
      </c>
      <c r="H84" s="3"/>
      <c r="I84" s="3"/>
      <c r="J84" s="3" t="s">
        <v>242</v>
      </c>
      <c r="K84" s="3"/>
      <c r="L84" s="3"/>
      <c r="M84" s="3"/>
      <c r="N84" s="3"/>
    </row>
    <row r="85" spans="1:14" x14ac:dyDescent="0.25">
      <c r="A85" s="3" t="s">
        <v>1107</v>
      </c>
      <c r="B85" s="3" t="s">
        <v>296</v>
      </c>
      <c r="C85" s="3" t="s">
        <v>236</v>
      </c>
      <c r="D85" s="3"/>
      <c r="E85" s="3" t="s">
        <v>19</v>
      </c>
      <c r="F85" s="3"/>
      <c r="G85" s="3" t="s">
        <v>14</v>
      </c>
      <c r="H85" s="3"/>
      <c r="I85" s="3"/>
      <c r="J85" s="3" t="s">
        <v>242</v>
      </c>
      <c r="K85" s="3"/>
      <c r="L85" s="3"/>
      <c r="M85" s="3"/>
      <c r="N85" s="3"/>
    </row>
    <row r="86" spans="1:14" x14ac:dyDescent="0.25">
      <c r="A86" s="3" t="s">
        <v>1107</v>
      </c>
      <c r="B86" s="3" t="s">
        <v>299</v>
      </c>
      <c r="C86" s="3" t="s">
        <v>236</v>
      </c>
      <c r="D86" s="3"/>
      <c r="E86" s="3" t="s">
        <v>12</v>
      </c>
      <c r="F86" s="3"/>
      <c r="G86" s="3" t="s">
        <v>33</v>
      </c>
      <c r="H86" s="3"/>
      <c r="I86" s="3"/>
      <c r="J86" s="3" t="s">
        <v>242</v>
      </c>
      <c r="K86" s="3"/>
      <c r="L86" s="3"/>
      <c r="M86" s="3"/>
      <c r="N86" s="3"/>
    </row>
    <row r="87" spans="1:14" x14ac:dyDescent="0.25">
      <c r="A87" s="3" t="s">
        <v>1107</v>
      </c>
      <c r="B87" s="3" t="s">
        <v>302</v>
      </c>
      <c r="C87" s="3" t="s">
        <v>236</v>
      </c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25">
      <c r="A88" s="3" t="s">
        <v>1107</v>
      </c>
      <c r="B88" s="3" t="s">
        <v>305</v>
      </c>
      <c r="C88" s="3" t="s">
        <v>236</v>
      </c>
      <c r="D88" s="3"/>
      <c r="E88" s="3" t="s">
        <v>19</v>
      </c>
      <c r="F88" s="3"/>
      <c r="G88" s="3"/>
      <c r="H88" s="3"/>
      <c r="I88" s="3"/>
      <c r="J88" s="3" t="s">
        <v>242</v>
      </c>
      <c r="K88" s="3"/>
      <c r="L88" s="3"/>
      <c r="M88" s="3"/>
      <c r="N88" s="3"/>
    </row>
    <row r="89" spans="1:14" x14ac:dyDescent="0.25">
      <c r="A89" s="3" t="s">
        <v>1107</v>
      </c>
      <c r="B89" s="3" t="s">
        <v>308</v>
      </c>
      <c r="C89" s="3" t="s">
        <v>236</v>
      </c>
      <c r="D89" s="3"/>
      <c r="E89" s="3" t="s">
        <v>19</v>
      </c>
      <c r="F89" s="3"/>
      <c r="G89" s="3" t="s">
        <v>14</v>
      </c>
      <c r="H89" s="3"/>
      <c r="I89" s="3"/>
      <c r="J89" s="3" t="s">
        <v>237</v>
      </c>
      <c r="K89" s="3"/>
      <c r="L89" s="3"/>
      <c r="M89" s="3"/>
      <c r="N89" s="3"/>
    </row>
    <row r="90" spans="1:14" x14ac:dyDescent="0.25">
      <c r="A90" s="3" t="s">
        <v>1107</v>
      </c>
      <c r="B90" s="3" t="s">
        <v>311</v>
      </c>
      <c r="C90" s="3" t="s">
        <v>236</v>
      </c>
      <c r="D90" s="3"/>
      <c r="E90" s="3" t="s">
        <v>12</v>
      </c>
      <c r="F90" s="3"/>
      <c r="G90" s="3" t="s">
        <v>33</v>
      </c>
      <c r="H90" s="3"/>
      <c r="I90" s="3"/>
      <c r="J90" s="3" t="s">
        <v>242</v>
      </c>
      <c r="K90" s="3"/>
      <c r="L90" s="3"/>
      <c r="M90" s="3"/>
      <c r="N90" s="3"/>
    </row>
    <row r="91" spans="1:14" x14ac:dyDescent="0.25">
      <c r="A91" s="3" t="s">
        <v>1107</v>
      </c>
      <c r="B91" s="3" t="s">
        <v>314</v>
      </c>
      <c r="C91" s="3" t="s">
        <v>236</v>
      </c>
      <c r="D91" s="3"/>
      <c r="E91" s="3" t="s">
        <v>19</v>
      </c>
      <c r="F91" s="3"/>
      <c r="G91" s="3" t="s">
        <v>33</v>
      </c>
      <c r="H91" s="3"/>
      <c r="I91" s="3"/>
      <c r="J91" s="3" t="s">
        <v>237</v>
      </c>
      <c r="K91" s="3"/>
      <c r="L91" s="3"/>
      <c r="M91" s="3"/>
      <c r="N91" s="3"/>
    </row>
    <row r="92" spans="1:14" x14ac:dyDescent="0.25">
      <c r="A92" s="3" t="s">
        <v>1107</v>
      </c>
      <c r="B92" s="3" t="s">
        <v>317</v>
      </c>
      <c r="C92" s="3" t="s">
        <v>236</v>
      </c>
      <c r="D92" s="3"/>
      <c r="E92" s="3" t="s">
        <v>19</v>
      </c>
      <c r="F92" s="3"/>
      <c r="G92" s="3" t="s">
        <v>14</v>
      </c>
      <c r="H92" s="3"/>
      <c r="I92" s="3"/>
      <c r="J92" s="3" t="s">
        <v>242</v>
      </c>
      <c r="K92" s="3"/>
      <c r="L92" s="3"/>
      <c r="M92" s="3"/>
      <c r="N92" s="3"/>
    </row>
    <row r="93" spans="1:14" x14ac:dyDescent="0.25">
      <c r="A93" s="3" t="s">
        <v>1107</v>
      </c>
      <c r="B93" s="3" t="s">
        <v>320</v>
      </c>
      <c r="C93" s="3" t="s">
        <v>236</v>
      </c>
      <c r="D93" s="3"/>
      <c r="E93" s="3" t="s">
        <v>19</v>
      </c>
      <c r="F93" s="3"/>
      <c r="G93" s="3" t="s">
        <v>33</v>
      </c>
      <c r="H93" s="3"/>
      <c r="I93" s="3"/>
      <c r="J93" s="3" t="s">
        <v>237</v>
      </c>
      <c r="K93" s="3"/>
      <c r="L93" s="3"/>
      <c r="M93" s="3"/>
      <c r="N93" s="3"/>
    </row>
    <row r="94" spans="1:14" x14ac:dyDescent="0.25">
      <c r="A94" s="3" t="s">
        <v>1107</v>
      </c>
      <c r="B94" s="3" t="s">
        <v>323</v>
      </c>
      <c r="C94" s="3" t="s">
        <v>236</v>
      </c>
      <c r="D94" s="3"/>
      <c r="E94" s="3" t="s">
        <v>12</v>
      </c>
      <c r="F94" s="3"/>
      <c r="G94" s="3" t="s">
        <v>33</v>
      </c>
      <c r="H94" s="3"/>
      <c r="I94" s="3"/>
      <c r="J94" s="3" t="s">
        <v>237</v>
      </c>
      <c r="K94" s="3"/>
      <c r="L94" s="3"/>
      <c r="M94" s="3"/>
      <c r="N94" s="3"/>
    </row>
    <row r="95" spans="1:14" x14ac:dyDescent="0.25">
      <c r="A95" s="3" t="s">
        <v>1107</v>
      </c>
      <c r="B95" s="3" t="s">
        <v>326</v>
      </c>
      <c r="C95" s="3" t="s">
        <v>236</v>
      </c>
      <c r="D95" s="3"/>
      <c r="E95" s="3" t="s">
        <v>19</v>
      </c>
      <c r="F95" s="3"/>
      <c r="G95" s="3" t="s">
        <v>14</v>
      </c>
      <c r="H95" s="3"/>
      <c r="I95" s="3"/>
      <c r="J95" s="3" t="s">
        <v>237</v>
      </c>
      <c r="K95" s="3"/>
      <c r="L95" s="3"/>
      <c r="M95" s="3"/>
      <c r="N95" s="3"/>
    </row>
    <row r="96" spans="1:14" x14ac:dyDescent="0.25">
      <c r="A96" s="3" t="s">
        <v>1107</v>
      </c>
      <c r="B96" s="3" t="s">
        <v>329</v>
      </c>
      <c r="C96" s="3" t="s">
        <v>236</v>
      </c>
      <c r="D96" s="3"/>
      <c r="E96" s="3" t="s">
        <v>12</v>
      </c>
      <c r="F96" s="3"/>
      <c r="G96" s="3" t="s">
        <v>33</v>
      </c>
      <c r="H96" s="3"/>
      <c r="I96" s="3"/>
      <c r="J96" s="3" t="s">
        <v>237</v>
      </c>
      <c r="K96" s="3"/>
      <c r="L96" s="3"/>
      <c r="M96" s="3"/>
      <c r="N96" s="3"/>
    </row>
    <row r="97" spans="1:14" x14ac:dyDescent="0.25">
      <c r="A97" s="3" t="s">
        <v>1107</v>
      </c>
      <c r="B97" s="3" t="s">
        <v>332</v>
      </c>
      <c r="C97" s="3" t="s">
        <v>236</v>
      </c>
      <c r="D97" s="3"/>
      <c r="E97" s="3" t="s">
        <v>19</v>
      </c>
      <c r="F97" s="3"/>
      <c r="G97" s="3" t="s">
        <v>14</v>
      </c>
      <c r="H97" s="3"/>
      <c r="I97" s="3"/>
      <c r="J97" s="3" t="s">
        <v>237</v>
      </c>
      <c r="K97" s="3"/>
      <c r="L97" s="3"/>
      <c r="M97" s="3"/>
      <c r="N97" s="3"/>
    </row>
    <row r="98" spans="1:14" x14ac:dyDescent="0.25">
      <c r="A98" s="3" t="s">
        <v>1107</v>
      </c>
      <c r="B98" s="3" t="s">
        <v>335</v>
      </c>
      <c r="C98" s="3" t="s">
        <v>236</v>
      </c>
      <c r="D98" s="3"/>
      <c r="E98" s="3" t="s">
        <v>19</v>
      </c>
      <c r="F98" s="3"/>
      <c r="G98" s="3" t="s">
        <v>14</v>
      </c>
      <c r="H98" s="3"/>
      <c r="I98" s="3"/>
      <c r="J98" s="3" t="s">
        <v>242</v>
      </c>
      <c r="K98" s="3"/>
      <c r="L98" s="3"/>
      <c r="M98" s="3"/>
      <c r="N98" s="3"/>
    </row>
    <row r="99" spans="1:14" x14ac:dyDescent="0.25">
      <c r="A99" s="3" t="s">
        <v>1107</v>
      </c>
      <c r="B99" s="3" t="s">
        <v>338</v>
      </c>
      <c r="C99" s="3" t="s">
        <v>236</v>
      </c>
      <c r="D99" s="3"/>
      <c r="E99" s="3" t="s">
        <v>19</v>
      </c>
      <c r="F99" s="3"/>
      <c r="G99" s="3" t="s">
        <v>33</v>
      </c>
      <c r="H99" s="3"/>
      <c r="I99" s="3"/>
      <c r="J99" s="3" t="s">
        <v>237</v>
      </c>
      <c r="K99" s="3"/>
      <c r="L99" s="3"/>
      <c r="M99" s="3"/>
      <c r="N99" s="3"/>
    </row>
    <row r="100" spans="1:14" x14ac:dyDescent="0.25">
      <c r="A100" s="3" t="s">
        <v>1107</v>
      </c>
      <c r="B100" s="3" t="s">
        <v>341</v>
      </c>
      <c r="C100" s="3" t="s">
        <v>236</v>
      </c>
      <c r="D100" s="3"/>
      <c r="E100" s="3" t="s">
        <v>12</v>
      </c>
      <c r="F100" s="3"/>
      <c r="G100" s="3" t="s">
        <v>33</v>
      </c>
      <c r="H100" s="3"/>
      <c r="I100" s="3"/>
      <c r="J100" s="3" t="s">
        <v>242</v>
      </c>
      <c r="K100" s="3"/>
      <c r="L100" s="3"/>
      <c r="M100" s="3"/>
      <c r="N100" s="3"/>
    </row>
    <row r="101" spans="1:14" x14ac:dyDescent="0.25">
      <c r="A101" s="3" t="s">
        <v>1107</v>
      </c>
      <c r="B101" s="3" t="s">
        <v>344</v>
      </c>
      <c r="C101" s="3" t="s">
        <v>236</v>
      </c>
      <c r="D101" s="3"/>
      <c r="E101" s="3" t="s">
        <v>12</v>
      </c>
      <c r="F101" s="3"/>
      <c r="G101" s="3" t="s">
        <v>14</v>
      </c>
      <c r="H101" s="3"/>
      <c r="I101" s="3"/>
      <c r="J101" s="3" t="s">
        <v>237</v>
      </c>
      <c r="K101" s="3"/>
      <c r="L101" s="3"/>
      <c r="M101" s="3"/>
      <c r="N101" s="3"/>
    </row>
    <row r="102" spans="1:14" x14ac:dyDescent="0.25">
      <c r="A102" s="3" t="s">
        <v>1107</v>
      </c>
      <c r="B102" s="3" t="s">
        <v>347</v>
      </c>
      <c r="C102" s="3" t="s">
        <v>236</v>
      </c>
      <c r="D102" s="3"/>
      <c r="E102" s="3" t="s">
        <v>19</v>
      </c>
      <c r="F102" s="3"/>
      <c r="G102" s="3" t="s">
        <v>33</v>
      </c>
      <c r="H102" s="3"/>
      <c r="I102" s="3"/>
      <c r="J102" s="3" t="s">
        <v>242</v>
      </c>
      <c r="K102" s="3"/>
      <c r="L102" s="3"/>
      <c r="M102" s="3"/>
      <c r="N102" s="3"/>
    </row>
    <row r="103" spans="1:14" x14ac:dyDescent="0.25">
      <c r="A103" s="3" t="s">
        <v>1107</v>
      </c>
      <c r="B103" s="3" t="s">
        <v>350</v>
      </c>
      <c r="C103" s="3" t="s">
        <v>236</v>
      </c>
      <c r="D103" s="3"/>
      <c r="E103" s="3" t="s">
        <v>12</v>
      </c>
      <c r="F103" s="3"/>
      <c r="G103" s="3" t="s">
        <v>14</v>
      </c>
      <c r="H103" s="3"/>
      <c r="I103" s="3"/>
      <c r="J103" s="3" t="s">
        <v>237</v>
      </c>
      <c r="K103" s="3"/>
      <c r="L103" s="3"/>
      <c r="M103" s="3"/>
      <c r="N103" s="3"/>
    </row>
    <row r="104" spans="1:14" x14ac:dyDescent="0.25">
      <c r="A104" s="3" t="s">
        <v>1107</v>
      </c>
      <c r="B104" s="3" t="s">
        <v>353</v>
      </c>
      <c r="C104" s="3" t="s">
        <v>236</v>
      </c>
      <c r="D104" s="3"/>
      <c r="E104" s="3" t="s">
        <v>19</v>
      </c>
      <c r="F104" s="3"/>
      <c r="G104" s="3" t="s">
        <v>14</v>
      </c>
      <c r="H104" s="3"/>
      <c r="I104" s="3"/>
      <c r="J104" s="3" t="s">
        <v>237</v>
      </c>
      <c r="K104" s="3"/>
      <c r="L104" s="3"/>
      <c r="M104" s="3"/>
      <c r="N104" s="3"/>
    </row>
    <row r="105" spans="1:14" x14ac:dyDescent="0.25">
      <c r="A105" s="3" t="s">
        <v>1107</v>
      </c>
      <c r="B105" s="3" t="s">
        <v>356</v>
      </c>
      <c r="C105" s="3" t="s">
        <v>236</v>
      </c>
      <c r="D105" s="3"/>
      <c r="E105" s="3" t="s">
        <v>12</v>
      </c>
      <c r="F105" s="3"/>
      <c r="G105" s="3" t="s">
        <v>33</v>
      </c>
      <c r="H105" s="3"/>
      <c r="I105" s="3"/>
      <c r="J105" s="3" t="s">
        <v>242</v>
      </c>
      <c r="K105" s="3"/>
      <c r="L105" s="3"/>
      <c r="M105" s="3"/>
      <c r="N105" s="3"/>
    </row>
    <row r="106" spans="1:14" x14ac:dyDescent="0.25">
      <c r="A106" s="3" t="s">
        <v>1107</v>
      </c>
      <c r="B106" s="3" t="s">
        <v>359</v>
      </c>
      <c r="C106" s="3" t="s">
        <v>236</v>
      </c>
      <c r="D106" s="3"/>
      <c r="E106" s="3" t="s">
        <v>12</v>
      </c>
      <c r="F106" s="3"/>
      <c r="G106" s="3" t="s">
        <v>14</v>
      </c>
      <c r="H106" s="3"/>
      <c r="I106" s="3"/>
      <c r="J106" s="3" t="s">
        <v>242</v>
      </c>
      <c r="K106" s="3"/>
      <c r="L106" s="3"/>
      <c r="M106" s="3"/>
      <c r="N106" s="3"/>
    </row>
    <row r="107" spans="1:14" x14ac:dyDescent="0.25">
      <c r="A107" s="3" t="s">
        <v>1107</v>
      </c>
      <c r="B107" s="3" t="s">
        <v>362</v>
      </c>
      <c r="C107" s="3" t="s">
        <v>236</v>
      </c>
      <c r="D107" s="3"/>
      <c r="E107" s="3" t="s">
        <v>12</v>
      </c>
      <c r="F107" s="3"/>
      <c r="G107" s="3" t="s">
        <v>14</v>
      </c>
      <c r="H107" s="3"/>
      <c r="I107" s="3"/>
      <c r="J107" s="3" t="s">
        <v>237</v>
      </c>
      <c r="K107" s="3"/>
      <c r="L107" s="3"/>
      <c r="M107" s="3"/>
      <c r="N107" s="3"/>
    </row>
    <row r="108" spans="1:14" x14ac:dyDescent="0.25">
      <c r="A108" s="3" t="s">
        <v>1107</v>
      </c>
      <c r="B108" s="3" t="s">
        <v>365</v>
      </c>
      <c r="C108" s="3" t="s">
        <v>236</v>
      </c>
      <c r="D108" s="3"/>
      <c r="E108" s="3" t="s">
        <v>12</v>
      </c>
      <c r="F108" s="3"/>
      <c r="G108" s="3" t="s">
        <v>33</v>
      </c>
      <c r="H108" s="3"/>
      <c r="I108" s="3"/>
      <c r="J108" s="3" t="s">
        <v>242</v>
      </c>
      <c r="K108" s="3"/>
      <c r="L108" s="3"/>
      <c r="M108" s="3"/>
      <c r="N108" s="3"/>
    </row>
    <row r="109" spans="1:14" x14ac:dyDescent="0.25">
      <c r="A109" s="3" t="s">
        <v>1107</v>
      </c>
      <c r="B109" s="3" t="s">
        <v>368</v>
      </c>
      <c r="C109" s="3" t="s">
        <v>236</v>
      </c>
      <c r="D109" s="3"/>
      <c r="E109" s="3" t="s">
        <v>19</v>
      </c>
      <c r="F109" s="3"/>
      <c r="G109" s="3" t="s">
        <v>33</v>
      </c>
      <c r="H109" s="3"/>
      <c r="I109" s="3"/>
      <c r="J109" s="3" t="s">
        <v>237</v>
      </c>
      <c r="K109" s="3"/>
      <c r="L109" s="3"/>
      <c r="M109" s="3"/>
      <c r="N109" s="3"/>
    </row>
    <row r="110" spans="1:14" x14ac:dyDescent="0.25">
      <c r="A110" s="3" t="s">
        <v>1107</v>
      </c>
      <c r="B110" s="3" t="s">
        <v>371</v>
      </c>
      <c r="C110" s="3" t="s">
        <v>236</v>
      </c>
      <c r="D110" s="3"/>
      <c r="E110" s="3" t="s">
        <v>19</v>
      </c>
      <c r="F110" s="3"/>
      <c r="G110" s="3" t="s">
        <v>14</v>
      </c>
      <c r="H110" s="3"/>
      <c r="I110" s="3"/>
      <c r="J110" s="3" t="s">
        <v>242</v>
      </c>
      <c r="K110" s="3"/>
      <c r="L110" s="3"/>
      <c r="M110" s="3"/>
      <c r="N110" s="3"/>
    </row>
    <row r="111" spans="1:14" x14ac:dyDescent="0.25">
      <c r="A111" s="3" t="s">
        <v>1107</v>
      </c>
      <c r="B111" s="3" t="s">
        <v>374</v>
      </c>
      <c r="C111" s="3" t="s">
        <v>236</v>
      </c>
      <c r="D111" s="3"/>
      <c r="E111" s="3" t="s">
        <v>12</v>
      </c>
      <c r="F111" s="3"/>
      <c r="G111" s="3" t="s">
        <v>14</v>
      </c>
      <c r="H111" s="3"/>
      <c r="I111" s="3"/>
      <c r="J111" s="3" t="s">
        <v>237</v>
      </c>
      <c r="K111" s="3"/>
      <c r="L111" s="3"/>
      <c r="M111" s="3"/>
      <c r="N111" s="3"/>
    </row>
    <row r="112" spans="1:14" x14ac:dyDescent="0.25">
      <c r="A112" s="3" t="s">
        <v>1107</v>
      </c>
      <c r="B112" s="3" t="s">
        <v>377</v>
      </c>
      <c r="C112" s="3" t="s">
        <v>236</v>
      </c>
      <c r="D112" s="3"/>
      <c r="E112" s="3" t="s">
        <v>19</v>
      </c>
      <c r="F112" s="3"/>
      <c r="G112" s="3" t="s">
        <v>14</v>
      </c>
      <c r="H112" s="3"/>
      <c r="I112" s="3"/>
      <c r="J112" s="3" t="s">
        <v>242</v>
      </c>
      <c r="K112" s="3"/>
      <c r="L112" s="3"/>
      <c r="M112" s="3"/>
      <c r="N112" s="3"/>
    </row>
    <row r="113" spans="1:14" x14ac:dyDescent="0.25">
      <c r="A113" s="3" t="s">
        <v>1107</v>
      </c>
      <c r="B113" s="3" t="s">
        <v>380</v>
      </c>
      <c r="C113" s="3" t="s">
        <v>236</v>
      </c>
      <c r="D113" s="3"/>
      <c r="E113" s="3" t="s">
        <v>19</v>
      </c>
      <c r="F113" s="3"/>
      <c r="G113" s="3" t="s">
        <v>33</v>
      </c>
      <c r="H113" s="3"/>
      <c r="I113" s="3"/>
      <c r="J113" s="3" t="s">
        <v>242</v>
      </c>
      <c r="K113" s="3"/>
      <c r="L113" s="3"/>
      <c r="M113" s="3"/>
      <c r="N113" s="3"/>
    </row>
    <row r="114" spans="1:14" x14ac:dyDescent="0.25">
      <c r="A114" s="3" t="s">
        <v>1107</v>
      </c>
      <c r="B114" s="3" t="s">
        <v>383</v>
      </c>
      <c r="C114" s="3" t="s">
        <v>236</v>
      </c>
      <c r="D114" s="3"/>
      <c r="E114" s="3" t="s">
        <v>12</v>
      </c>
      <c r="F114" s="3"/>
      <c r="G114" s="3" t="s">
        <v>33</v>
      </c>
      <c r="H114" s="3"/>
      <c r="I114" s="3"/>
      <c r="J114" s="3" t="s">
        <v>237</v>
      </c>
      <c r="K114" s="3"/>
      <c r="L114" s="3"/>
      <c r="M114" s="3"/>
      <c r="N114" s="3"/>
    </row>
    <row r="115" spans="1:14" x14ac:dyDescent="0.25">
      <c r="A115" s="3" t="s">
        <v>1107</v>
      </c>
      <c r="B115" s="3" t="s">
        <v>386</v>
      </c>
      <c r="C115" s="3" t="s">
        <v>236</v>
      </c>
      <c r="D115" s="3"/>
      <c r="E115" s="3" t="s">
        <v>19</v>
      </c>
      <c r="F115" s="3"/>
      <c r="G115" s="3" t="s">
        <v>33</v>
      </c>
      <c r="H115" s="3"/>
      <c r="I115" s="3"/>
      <c r="J115" s="3" t="s">
        <v>242</v>
      </c>
      <c r="K115" s="3"/>
      <c r="L115" s="3"/>
      <c r="M115" s="3"/>
      <c r="N115" s="3"/>
    </row>
    <row r="116" spans="1:14" x14ac:dyDescent="0.25">
      <c r="A116" s="3" t="s">
        <v>1107</v>
      </c>
      <c r="B116" s="3" t="s">
        <v>389</v>
      </c>
      <c r="C116" s="3" t="s">
        <v>236</v>
      </c>
      <c r="D116" s="3"/>
      <c r="E116" s="3" t="s">
        <v>19</v>
      </c>
      <c r="F116" s="3"/>
      <c r="G116" s="3" t="s">
        <v>33</v>
      </c>
      <c r="H116" s="3"/>
      <c r="I116" s="3"/>
      <c r="J116" s="3" t="s">
        <v>237</v>
      </c>
      <c r="K116" s="3"/>
      <c r="L116" s="3"/>
      <c r="M116" s="3"/>
      <c r="N116" s="3"/>
    </row>
    <row r="117" spans="1:14" x14ac:dyDescent="0.25">
      <c r="A117" s="3" t="s">
        <v>1107</v>
      </c>
      <c r="B117" s="3" t="s">
        <v>392</v>
      </c>
      <c r="C117" s="3" t="s">
        <v>236</v>
      </c>
      <c r="D117" s="3"/>
      <c r="E117" s="3" t="s">
        <v>19</v>
      </c>
      <c r="F117" s="3"/>
      <c r="G117" s="3"/>
      <c r="H117" s="3"/>
      <c r="I117" s="3"/>
      <c r="J117" s="3" t="s">
        <v>237</v>
      </c>
      <c r="K117" s="3"/>
      <c r="L117" s="3"/>
      <c r="M117" s="3"/>
      <c r="N117" s="3"/>
    </row>
    <row r="118" spans="1:14" x14ac:dyDescent="0.25">
      <c r="A118" s="3" t="s">
        <v>1107</v>
      </c>
      <c r="B118" s="3" t="s">
        <v>395</v>
      </c>
      <c r="C118" s="3" t="s">
        <v>236</v>
      </c>
      <c r="D118" s="3"/>
      <c r="E118" s="3" t="s">
        <v>12</v>
      </c>
      <c r="F118" s="3"/>
      <c r="G118" s="3" t="s">
        <v>33</v>
      </c>
      <c r="H118" s="3"/>
      <c r="I118" s="3"/>
      <c r="J118" s="3" t="s">
        <v>237</v>
      </c>
      <c r="K118" s="3"/>
      <c r="L118" s="3"/>
      <c r="M118" s="3"/>
      <c r="N118" s="3"/>
    </row>
    <row r="119" spans="1:14" x14ac:dyDescent="0.25">
      <c r="A119" s="3" t="s">
        <v>1107</v>
      </c>
      <c r="B119" s="3" t="s">
        <v>398</v>
      </c>
      <c r="C119" s="3" t="s">
        <v>236</v>
      </c>
      <c r="D119" s="3"/>
      <c r="E119" s="3" t="s">
        <v>12</v>
      </c>
      <c r="F119" s="3"/>
      <c r="G119" s="3" t="s">
        <v>14</v>
      </c>
      <c r="H119" s="3"/>
      <c r="I119" s="3"/>
      <c r="J119" s="3" t="s">
        <v>237</v>
      </c>
      <c r="K119" s="3"/>
      <c r="L119" s="3"/>
      <c r="M119" s="3"/>
      <c r="N119" s="3"/>
    </row>
    <row r="120" spans="1:14" x14ac:dyDescent="0.25">
      <c r="A120" s="3" t="s">
        <v>1107</v>
      </c>
      <c r="B120" s="3" t="s">
        <v>400</v>
      </c>
      <c r="C120" s="3" t="s">
        <v>236</v>
      </c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25">
      <c r="A121" s="3" t="s">
        <v>1107</v>
      </c>
      <c r="B121" s="3" t="s">
        <v>403</v>
      </c>
      <c r="C121" s="3" t="s">
        <v>236</v>
      </c>
      <c r="D121" s="3"/>
      <c r="E121" s="3" t="s">
        <v>19</v>
      </c>
      <c r="F121" s="3"/>
      <c r="G121" s="3" t="s">
        <v>14</v>
      </c>
      <c r="H121" s="3"/>
      <c r="I121" s="3"/>
      <c r="J121" s="3" t="s">
        <v>242</v>
      </c>
      <c r="K121" s="3"/>
      <c r="L121" s="3"/>
      <c r="M121" s="3"/>
      <c r="N121" s="3"/>
    </row>
    <row r="122" spans="1:14" x14ac:dyDescent="0.25">
      <c r="A122" s="3" t="s">
        <v>1107</v>
      </c>
      <c r="B122" s="3" t="s">
        <v>406</v>
      </c>
      <c r="C122" s="3" t="s">
        <v>236</v>
      </c>
      <c r="D122" s="3"/>
      <c r="E122" s="3" t="s">
        <v>12</v>
      </c>
      <c r="F122" s="3"/>
      <c r="G122" s="3" t="s">
        <v>33</v>
      </c>
      <c r="H122" s="3"/>
      <c r="I122" s="3"/>
      <c r="J122" s="3" t="s">
        <v>237</v>
      </c>
      <c r="K122" s="3"/>
      <c r="L122" s="3"/>
      <c r="M122" s="3"/>
      <c r="N122" s="3"/>
    </row>
    <row r="123" spans="1:14" x14ac:dyDescent="0.25">
      <c r="A123" s="3" t="s">
        <v>1107</v>
      </c>
      <c r="B123" s="3" t="s">
        <v>409</v>
      </c>
      <c r="C123" s="3" t="s">
        <v>236</v>
      </c>
      <c r="D123" s="3"/>
      <c r="E123" s="3" t="s">
        <v>19</v>
      </c>
      <c r="F123" s="3"/>
      <c r="G123" s="3" t="s">
        <v>14</v>
      </c>
      <c r="H123" s="3"/>
      <c r="I123" s="3"/>
      <c r="J123" s="3" t="s">
        <v>237</v>
      </c>
      <c r="K123" s="3"/>
      <c r="L123" s="3"/>
      <c r="M123" s="3"/>
      <c r="N123" s="3"/>
    </row>
    <row r="124" spans="1:14" x14ac:dyDescent="0.25">
      <c r="A124" s="3" t="s">
        <v>1107</v>
      </c>
      <c r="B124" s="3" t="s">
        <v>412</v>
      </c>
      <c r="C124" s="3" t="s">
        <v>236</v>
      </c>
      <c r="D124" s="3"/>
      <c r="E124" s="3" t="s">
        <v>12</v>
      </c>
      <c r="F124" s="3"/>
      <c r="G124" s="3" t="s">
        <v>33</v>
      </c>
      <c r="H124" s="3"/>
      <c r="I124" s="3"/>
      <c r="J124" s="3" t="s">
        <v>237</v>
      </c>
      <c r="K124" s="3"/>
      <c r="L124" s="3"/>
      <c r="M124" s="3"/>
      <c r="N124" s="3"/>
    </row>
    <row r="125" spans="1:14" x14ac:dyDescent="0.25">
      <c r="A125" s="3" t="s">
        <v>1107</v>
      </c>
      <c r="B125" s="3" t="s">
        <v>415</v>
      </c>
      <c r="C125" s="3" t="s">
        <v>236</v>
      </c>
      <c r="D125" s="3"/>
      <c r="E125" s="3" t="s">
        <v>12</v>
      </c>
      <c r="F125" s="3"/>
      <c r="G125" s="3" t="s">
        <v>33</v>
      </c>
      <c r="H125" s="3"/>
      <c r="I125" s="3"/>
      <c r="J125" s="3" t="s">
        <v>237</v>
      </c>
      <c r="K125" s="3"/>
      <c r="L125" s="3"/>
      <c r="M125" s="3"/>
      <c r="N125" s="3"/>
    </row>
    <row r="126" spans="1:14" x14ac:dyDescent="0.25">
      <c r="A126" s="3" t="s">
        <v>1107</v>
      </c>
      <c r="B126" s="3" t="s">
        <v>418</v>
      </c>
      <c r="C126" s="3" t="s">
        <v>236</v>
      </c>
      <c r="D126" s="3"/>
      <c r="E126" s="3" t="s">
        <v>19</v>
      </c>
      <c r="F126" s="3"/>
      <c r="G126" s="3" t="s">
        <v>14</v>
      </c>
      <c r="H126" s="3"/>
      <c r="I126" s="3"/>
      <c r="J126" s="3" t="s">
        <v>242</v>
      </c>
      <c r="K126" s="3"/>
      <c r="L126" s="3"/>
      <c r="M126" s="3"/>
      <c r="N126" s="3"/>
    </row>
    <row r="127" spans="1:14" x14ac:dyDescent="0.25">
      <c r="A127" s="3" t="s">
        <v>1107</v>
      </c>
      <c r="B127" s="3" t="s">
        <v>421</v>
      </c>
      <c r="C127" s="3" t="s">
        <v>236</v>
      </c>
      <c r="D127" s="3"/>
      <c r="E127" s="3" t="s">
        <v>19</v>
      </c>
      <c r="F127" s="3"/>
      <c r="G127" s="3" t="s">
        <v>14</v>
      </c>
      <c r="H127" s="3"/>
      <c r="I127" s="3"/>
      <c r="J127" s="3" t="s">
        <v>242</v>
      </c>
      <c r="K127" s="3"/>
      <c r="L127" s="3"/>
      <c r="M127" s="3"/>
      <c r="N127" s="3"/>
    </row>
    <row r="128" spans="1:14" x14ac:dyDescent="0.25">
      <c r="A128" s="3" t="s">
        <v>1107</v>
      </c>
      <c r="B128" s="3" t="s">
        <v>424</v>
      </c>
      <c r="C128" s="3" t="s">
        <v>236</v>
      </c>
      <c r="D128" s="3"/>
      <c r="E128" s="3" t="s">
        <v>19</v>
      </c>
      <c r="F128" s="3"/>
      <c r="G128" s="3" t="s">
        <v>14</v>
      </c>
      <c r="H128" s="3"/>
      <c r="I128" s="3"/>
      <c r="J128" s="3" t="s">
        <v>242</v>
      </c>
      <c r="K128" s="3"/>
      <c r="L128" s="3"/>
      <c r="M128" s="3"/>
      <c r="N128" s="3"/>
    </row>
    <row r="129" spans="1:14" x14ac:dyDescent="0.25">
      <c r="A129" s="3" t="s">
        <v>1107</v>
      </c>
      <c r="B129" s="3" t="s">
        <v>427</v>
      </c>
      <c r="C129" s="3" t="s">
        <v>236</v>
      </c>
      <c r="D129" s="3"/>
      <c r="E129" s="3" t="s">
        <v>19</v>
      </c>
      <c r="F129" s="3"/>
      <c r="G129" s="3" t="s">
        <v>33</v>
      </c>
      <c r="H129" s="3"/>
      <c r="I129" s="3"/>
      <c r="J129" s="3" t="s">
        <v>237</v>
      </c>
      <c r="K129" s="3"/>
      <c r="L129" s="3"/>
      <c r="M129" s="3"/>
      <c r="N129" s="3"/>
    </row>
    <row r="130" spans="1:14" x14ac:dyDescent="0.25">
      <c r="A130" s="3" t="s">
        <v>1107</v>
      </c>
      <c r="B130" s="3" t="s">
        <v>430</v>
      </c>
      <c r="C130" s="3" t="s">
        <v>236</v>
      </c>
      <c r="D130" s="3"/>
      <c r="E130" s="3" t="s">
        <v>12</v>
      </c>
      <c r="F130" s="3"/>
      <c r="G130" s="3" t="s">
        <v>33</v>
      </c>
      <c r="H130" s="3"/>
      <c r="I130" s="3"/>
      <c r="J130" s="3" t="s">
        <v>237</v>
      </c>
      <c r="K130" s="3"/>
      <c r="L130" s="3"/>
      <c r="M130" s="3"/>
      <c r="N130" s="3"/>
    </row>
    <row r="131" spans="1:14" x14ac:dyDescent="0.25">
      <c r="A131" s="3" t="s">
        <v>1107</v>
      </c>
      <c r="B131" s="3" t="s">
        <v>433</v>
      </c>
      <c r="C131" s="3" t="s">
        <v>236</v>
      </c>
      <c r="D131" s="3"/>
      <c r="E131" s="3" t="s">
        <v>12</v>
      </c>
      <c r="F131" s="3"/>
      <c r="G131" s="3" t="s">
        <v>33</v>
      </c>
      <c r="H131" s="3"/>
      <c r="I131" s="3"/>
      <c r="J131" s="3" t="s">
        <v>237</v>
      </c>
      <c r="K131" s="3"/>
      <c r="L131" s="3"/>
      <c r="M131" s="3"/>
      <c r="N131" s="3"/>
    </row>
    <row r="132" spans="1:14" x14ac:dyDescent="0.25">
      <c r="A132" s="3" t="s">
        <v>1107</v>
      </c>
      <c r="B132" s="3" t="s">
        <v>436</v>
      </c>
      <c r="C132" s="3" t="s">
        <v>236</v>
      </c>
      <c r="D132" s="3"/>
      <c r="E132" s="3" t="s">
        <v>19</v>
      </c>
      <c r="F132" s="3"/>
      <c r="G132" s="3" t="s">
        <v>33</v>
      </c>
      <c r="H132" s="3"/>
      <c r="I132" s="3"/>
      <c r="J132" s="3" t="s">
        <v>242</v>
      </c>
      <c r="K132" s="3"/>
      <c r="L132" s="3"/>
      <c r="M132" s="3"/>
      <c r="N132" s="3"/>
    </row>
    <row r="133" spans="1:14" x14ac:dyDescent="0.25">
      <c r="A133" s="3" t="s">
        <v>1107</v>
      </c>
      <c r="B133" s="3" t="s">
        <v>439</v>
      </c>
      <c r="C133" s="3" t="s">
        <v>236</v>
      </c>
      <c r="D133" s="3"/>
      <c r="E133" s="3" t="s">
        <v>12</v>
      </c>
      <c r="F133" s="3"/>
      <c r="G133" s="3" t="s">
        <v>14</v>
      </c>
      <c r="H133" s="3"/>
      <c r="I133" s="3"/>
      <c r="J133" s="3" t="s">
        <v>242</v>
      </c>
      <c r="K133" s="3"/>
      <c r="L133" s="3"/>
      <c r="M133" s="3"/>
      <c r="N133" s="3"/>
    </row>
    <row r="134" spans="1:14" x14ac:dyDescent="0.25">
      <c r="A134" s="3" t="s">
        <v>1107</v>
      </c>
      <c r="B134" s="3" t="s">
        <v>442</v>
      </c>
      <c r="C134" s="3" t="s">
        <v>236</v>
      </c>
      <c r="D134" s="3"/>
      <c r="E134" s="3" t="s">
        <v>12</v>
      </c>
      <c r="F134" s="3"/>
      <c r="G134" s="3" t="s">
        <v>33</v>
      </c>
      <c r="H134" s="3"/>
      <c r="I134" s="3"/>
      <c r="J134" s="3" t="s">
        <v>242</v>
      </c>
      <c r="K134" s="3"/>
      <c r="L134" s="3"/>
      <c r="M134" s="3"/>
      <c r="N134" s="3"/>
    </row>
    <row r="135" spans="1:14" x14ac:dyDescent="0.25">
      <c r="A135" s="3" t="s">
        <v>1107</v>
      </c>
      <c r="B135" s="3" t="s">
        <v>445</v>
      </c>
      <c r="C135" s="3" t="s">
        <v>236</v>
      </c>
      <c r="D135" s="3"/>
      <c r="E135" s="3" t="s">
        <v>12</v>
      </c>
      <c r="F135" s="3"/>
      <c r="G135" s="3" t="s">
        <v>33</v>
      </c>
      <c r="H135" s="3"/>
      <c r="I135" s="3"/>
      <c r="J135" s="3" t="s">
        <v>237</v>
      </c>
      <c r="K135" s="3"/>
      <c r="L135" s="3"/>
      <c r="M135" s="3"/>
      <c r="N135" s="3"/>
    </row>
    <row r="136" spans="1:14" x14ac:dyDescent="0.25">
      <c r="A136" s="3" t="s">
        <v>1107</v>
      </c>
      <c r="B136" s="3" t="s">
        <v>448</v>
      </c>
      <c r="C136" s="3" t="s">
        <v>236</v>
      </c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</row>
    <row r="137" spans="1:14" x14ac:dyDescent="0.25">
      <c r="A137" s="3" t="s">
        <v>1107</v>
      </c>
      <c r="B137" s="3" t="s">
        <v>451</v>
      </c>
      <c r="C137" s="3" t="s">
        <v>236</v>
      </c>
      <c r="D137" s="3"/>
      <c r="E137" s="3" t="s">
        <v>19</v>
      </c>
      <c r="F137" s="3"/>
      <c r="G137" s="3" t="s">
        <v>33</v>
      </c>
      <c r="H137" s="3"/>
      <c r="I137" s="3"/>
      <c r="J137" s="3" t="s">
        <v>237</v>
      </c>
      <c r="K137" s="3"/>
      <c r="L137" s="3"/>
      <c r="M137" s="3"/>
      <c r="N137" s="3"/>
    </row>
    <row r="138" spans="1:14" x14ac:dyDescent="0.25">
      <c r="A138" s="3" t="s">
        <v>1107</v>
      </c>
      <c r="B138" s="3" t="s">
        <v>454</v>
      </c>
      <c r="C138" s="3" t="s">
        <v>236</v>
      </c>
      <c r="D138" s="3"/>
      <c r="E138" s="3" t="s">
        <v>19</v>
      </c>
      <c r="F138" s="3"/>
      <c r="G138" s="3" t="s">
        <v>33</v>
      </c>
      <c r="H138" s="3"/>
      <c r="I138" s="3"/>
      <c r="J138" s="3" t="s">
        <v>237</v>
      </c>
      <c r="K138" s="3"/>
      <c r="L138" s="3"/>
      <c r="M138" s="3"/>
      <c r="N138" s="3"/>
    </row>
    <row r="139" spans="1:14" x14ac:dyDescent="0.25">
      <c r="A139" s="3" t="s">
        <v>1107</v>
      </c>
      <c r="B139" s="3" t="s">
        <v>457</v>
      </c>
      <c r="C139" s="3" t="s">
        <v>236</v>
      </c>
      <c r="D139" s="3"/>
      <c r="E139" s="3" t="s">
        <v>12</v>
      </c>
      <c r="F139" s="3"/>
      <c r="G139" s="3" t="s">
        <v>33</v>
      </c>
      <c r="H139" s="3"/>
      <c r="I139" s="3"/>
      <c r="J139" s="3" t="s">
        <v>237</v>
      </c>
      <c r="K139" s="3"/>
      <c r="L139" s="3"/>
      <c r="M139" s="3"/>
      <c r="N139" s="3"/>
    </row>
    <row r="140" spans="1:14" x14ac:dyDescent="0.25">
      <c r="A140" s="3" t="s">
        <v>1107</v>
      </c>
      <c r="B140" s="3" t="s">
        <v>460</v>
      </c>
      <c r="C140" s="3" t="s">
        <v>236</v>
      </c>
      <c r="D140" s="3"/>
      <c r="E140" s="3" t="s">
        <v>19</v>
      </c>
      <c r="F140" s="3"/>
      <c r="G140" s="3" t="s">
        <v>14</v>
      </c>
      <c r="H140" s="3"/>
      <c r="I140" s="3"/>
      <c r="J140" s="3" t="s">
        <v>242</v>
      </c>
      <c r="K140" s="3"/>
      <c r="L140" s="3"/>
      <c r="M140" s="3"/>
      <c r="N140" s="3"/>
    </row>
    <row r="141" spans="1:14" x14ac:dyDescent="0.25">
      <c r="A141" s="3" t="s">
        <v>1107</v>
      </c>
      <c r="B141" s="3" t="s">
        <v>463</v>
      </c>
      <c r="C141" s="3" t="s">
        <v>236</v>
      </c>
      <c r="D141" s="3"/>
      <c r="E141" s="3" t="s">
        <v>19</v>
      </c>
      <c r="F141" s="3"/>
      <c r="G141" s="3" t="s">
        <v>33</v>
      </c>
      <c r="H141" s="3"/>
      <c r="I141" s="3"/>
      <c r="J141" s="3" t="s">
        <v>237</v>
      </c>
      <c r="K141" s="3"/>
      <c r="L141" s="3"/>
      <c r="M141" s="3"/>
      <c r="N141" s="3"/>
    </row>
    <row r="142" spans="1:14" x14ac:dyDescent="0.25">
      <c r="A142" s="3" t="s">
        <v>1107</v>
      </c>
      <c r="B142" s="3" t="s">
        <v>466</v>
      </c>
      <c r="C142" s="3" t="s">
        <v>236</v>
      </c>
      <c r="D142" s="3"/>
      <c r="E142" s="3" t="s">
        <v>19</v>
      </c>
      <c r="F142" s="3"/>
      <c r="G142" s="3" t="s">
        <v>14</v>
      </c>
      <c r="H142" s="3"/>
      <c r="I142" s="3"/>
      <c r="J142" s="3" t="s">
        <v>242</v>
      </c>
      <c r="K142" s="3"/>
      <c r="L142" s="3"/>
      <c r="M142" s="3"/>
      <c r="N142" s="3"/>
    </row>
    <row r="143" spans="1:14" x14ac:dyDescent="0.25">
      <c r="A143" s="3" t="s">
        <v>1107</v>
      </c>
      <c r="B143" s="3" t="s">
        <v>469</v>
      </c>
      <c r="C143" s="3" t="s">
        <v>236</v>
      </c>
      <c r="D143" s="3"/>
      <c r="E143" s="3" t="s">
        <v>19</v>
      </c>
      <c r="F143" s="3"/>
      <c r="G143" s="3" t="s">
        <v>33</v>
      </c>
      <c r="H143" s="3"/>
      <c r="I143" s="3"/>
      <c r="J143" s="3" t="s">
        <v>237</v>
      </c>
      <c r="K143" s="3"/>
      <c r="L143" s="3"/>
      <c r="M143" s="3"/>
      <c r="N143" s="3"/>
    </row>
    <row r="144" spans="1:14" x14ac:dyDescent="0.25">
      <c r="A144" s="3" t="s">
        <v>1107</v>
      </c>
      <c r="B144" s="3" t="s">
        <v>472</v>
      </c>
      <c r="C144" s="3" t="s">
        <v>236</v>
      </c>
      <c r="D144" s="3"/>
      <c r="E144" s="3" t="s">
        <v>19</v>
      </c>
      <c r="F144" s="3"/>
      <c r="G144" s="3" t="s">
        <v>14</v>
      </c>
      <c r="H144" s="3"/>
      <c r="I144" s="3"/>
      <c r="J144" s="3" t="s">
        <v>242</v>
      </c>
      <c r="K144" s="3"/>
      <c r="L144" s="3"/>
      <c r="M144" s="3"/>
      <c r="N144" s="3"/>
    </row>
    <row r="145" spans="1:14" x14ac:dyDescent="0.25">
      <c r="A145" s="3" t="s">
        <v>1107</v>
      </c>
      <c r="B145" s="3" t="s">
        <v>475</v>
      </c>
      <c r="C145" s="3" t="s">
        <v>236</v>
      </c>
      <c r="D145" s="3"/>
      <c r="E145" s="3" t="s">
        <v>19</v>
      </c>
      <c r="F145" s="3"/>
      <c r="G145" s="3" t="s">
        <v>33</v>
      </c>
      <c r="H145" s="3"/>
      <c r="I145" s="3"/>
      <c r="J145" s="3" t="s">
        <v>237</v>
      </c>
      <c r="K145" s="3"/>
      <c r="L145" s="3"/>
      <c r="M145" s="3"/>
      <c r="N145" s="3"/>
    </row>
    <row r="146" spans="1:14" x14ac:dyDescent="0.25">
      <c r="A146" s="3" t="s">
        <v>1107</v>
      </c>
      <c r="B146" s="3" t="s">
        <v>478</v>
      </c>
      <c r="C146" s="3" t="s">
        <v>236</v>
      </c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</row>
    <row r="147" spans="1:14" x14ac:dyDescent="0.25">
      <c r="A147" s="3" t="s">
        <v>1107</v>
      </c>
      <c r="B147" s="3" t="s">
        <v>481</v>
      </c>
      <c r="C147" s="3" t="s">
        <v>236</v>
      </c>
      <c r="D147" s="3"/>
      <c r="E147" s="3" t="s">
        <v>19</v>
      </c>
      <c r="F147" s="3"/>
      <c r="G147" s="3" t="s">
        <v>33</v>
      </c>
      <c r="H147" s="3"/>
      <c r="I147" s="3"/>
      <c r="J147" s="3" t="s">
        <v>242</v>
      </c>
      <c r="K147" s="3"/>
      <c r="L147" s="3"/>
      <c r="M147" s="3"/>
      <c r="N147" s="3"/>
    </row>
    <row r="148" spans="1:14" x14ac:dyDescent="0.25">
      <c r="A148" s="3" t="s">
        <v>1107</v>
      </c>
      <c r="B148" s="3" t="s">
        <v>484</v>
      </c>
      <c r="C148" s="3" t="s">
        <v>236</v>
      </c>
      <c r="D148" s="3"/>
      <c r="E148" s="3" t="s">
        <v>19</v>
      </c>
      <c r="F148" s="3"/>
      <c r="G148" s="3" t="s">
        <v>14</v>
      </c>
      <c r="H148" s="3"/>
      <c r="I148" s="3"/>
      <c r="J148" s="3" t="s">
        <v>237</v>
      </c>
      <c r="K148" s="3"/>
      <c r="L148" s="3"/>
      <c r="M148" s="3"/>
      <c r="N148" s="3"/>
    </row>
    <row r="149" spans="1:14" x14ac:dyDescent="0.25">
      <c r="A149" s="3" t="s">
        <v>1107</v>
      </c>
      <c r="B149" s="3" t="s">
        <v>487</v>
      </c>
      <c r="C149" s="3" t="s">
        <v>236</v>
      </c>
      <c r="D149" s="3"/>
      <c r="E149" s="3" t="s">
        <v>12</v>
      </c>
      <c r="F149" s="3"/>
      <c r="G149" s="3" t="s">
        <v>14</v>
      </c>
      <c r="H149" s="3"/>
      <c r="I149" s="3"/>
      <c r="J149" s="3" t="s">
        <v>237</v>
      </c>
      <c r="K149" s="3"/>
      <c r="L149" s="3"/>
      <c r="M149" s="3"/>
      <c r="N149" s="3"/>
    </row>
    <row r="150" spans="1:14" x14ac:dyDescent="0.25">
      <c r="A150" s="3" t="s">
        <v>1107</v>
      </c>
      <c r="B150" s="3" t="s">
        <v>490</v>
      </c>
      <c r="C150" s="3" t="s">
        <v>236</v>
      </c>
      <c r="D150" s="3"/>
      <c r="E150" s="3" t="s">
        <v>12</v>
      </c>
      <c r="F150" s="3"/>
      <c r="G150" s="3"/>
      <c r="H150" s="3"/>
      <c r="I150" s="3"/>
      <c r="J150" s="3" t="s">
        <v>237</v>
      </c>
      <c r="K150" s="3"/>
      <c r="L150" s="3"/>
      <c r="M150" s="3"/>
      <c r="N150" s="3"/>
    </row>
    <row r="151" spans="1:14" x14ac:dyDescent="0.25">
      <c r="A151" s="3" t="s">
        <v>1107</v>
      </c>
      <c r="B151" s="3" t="s">
        <v>493</v>
      </c>
      <c r="C151" s="3" t="s">
        <v>236</v>
      </c>
      <c r="D151" s="3"/>
      <c r="E151" s="3" t="s">
        <v>19</v>
      </c>
      <c r="F151" s="3"/>
      <c r="G151" s="3" t="s">
        <v>33</v>
      </c>
      <c r="H151" s="3"/>
      <c r="I151" s="3"/>
      <c r="J151" s="3" t="s">
        <v>237</v>
      </c>
      <c r="K151" s="3"/>
      <c r="L151" s="3"/>
      <c r="M151" s="3"/>
      <c r="N151" s="3"/>
    </row>
    <row r="152" spans="1:14" x14ac:dyDescent="0.25">
      <c r="A152" s="3" t="s">
        <v>1107</v>
      </c>
      <c r="B152" s="3" t="s">
        <v>496</v>
      </c>
      <c r="C152" s="3" t="s">
        <v>236</v>
      </c>
      <c r="D152" s="3"/>
      <c r="E152" s="3" t="s">
        <v>19</v>
      </c>
      <c r="F152" s="3"/>
      <c r="G152" s="3" t="s">
        <v>14</v>
      </c>
      <c r="H152" s="3"/>
      <c r="I152" s="3"/>
      <c r="J152" s="3" t="s">
        <v>242</v>
      </c>
      <c r="K152" s="3"/>
      <c r="L152" s="3"/>
      <c r="M152" s="3"/>
      <c r="N152" s="3"/>
    </row>
    <row r="153" spans="1:14" x14ac:dyDescent="0.25">
      <c r="A153" s="3" t="s">
        <v>1107</v>
      </c>
      <c r="B153" s="3" t="s">
        <v>499</v>
      </c>
      <c r="C153" s="3" t="s">
        <v>236</v>
      </c>
      <c r="D153" s="3"/>
      <c r="E153" s="3" t="s">
        <v>19</v>
      </c>
      <c r="F153" s="3"/>
      <c r="G153" s="3" t="s">
        <v>14</v>
      </c>
      <c r="H153" s="3"/>
      <c r="I153" s="3"/>
      <c r="J153" s="3" t="s">
        <v>237</v>
      </c>
      <c r="K153" s="3"/>
      <c r="L153" s="3"/>
      <c r="M153" s="3"/>
      <c r="N153" s="3"/>
    </row>
    <row r="154" spans="1:14" x14ac:dyDescent="0.25">
      <c r="A154" s="3" t="s">
        <v>1107</v>
      </c>
      <c r="B154" s="3" t="s">
        <v>502</v>
      </c>
      <c r="C154" s="3" t="s">
        <v>236</v>
      </c>
      <c r="D154" s="3"/>
      <c r="E154" s="3" t="s">
        <v>19</v>
      </c>
      <c r="F154" s="3"/>
      <c r="G154" s="3" t="s">
        <v>33</v>
      </c>
      <c r="H154" s="3"/>
      <c r="I154" s="3"/>
      <c r="J154" s="3" t="s">
        <v>237</v>
      </c>
      <c r="K154" s="3"/>
      <c r="L154" s="3"/>
      <c r="M154" s="3"/>
      <c r="N154" s="3"/>
    </row>
    <row r="155" spans="1:14" x14ac:dyDescent="0.25">
      <c r="A155" s="3" t="s">
        <v>1107</v>
      </c>
      <c r="B155" s="3" t="s">
        <v>505</v>
      </c>
      <c r="C155" s="3" t="s">
        <v>236</v>
      </c>
      <c r="D155" s="3"/>
      <c r="E155" s="3" t="s">
        <v>19</v>
      </c>
      <c r="F155" s="3"/>
      <c r="G155" s="3" t="s">
        <v>14</v>
      </c>
      <c r="H155" s="3"/>
      <c r="I155" s="3"/>
      <c r="J155" s="3" t="s">
        <v>237</v>
      </c>
      <c r="K155" s="3"/>
      <c r="L155" s="3"/>
      <c r="M155" s="3"/>
      <c r="N155" s="3"/>
    </row>
    <row r="156" spans="1:14" x14ac:dyDescent="0.25">
      <c r="A156" s="3" t="s">
        <v>1107</v>
      </c>
      <c r="B156" s="3" t="s">
        <v>508</v>
      </c>
      <c r="C156" s="3" t="s">
        <v>236</v>
      </c>
      <c r="D156" s="3"/>
      <c r="E156" s="3" t="s">
        <v>19</v>
      </c>
      <c r="F156" s="3"/>
      <c r="G156" s="3" t="s">
        <v>33</v>
      </c>
      <c r="H156" s="3"/>
      <c r="I156" s="3"/>
      <c r="J156" s="3" t="s">
        <v>242</v>
      </c>
      <c r="K156" s="3"/>
      <c r="L156" s="3"/>
      <c r="M156" s="3"/>
      <c r="N156" s="3"/>
    </row>
    <row r="157" spans="1:14" x14ac:dyDescent="0.25">
      <c r="A157" s="3" t="s">
        <v>1107</v>
      </c>
      <c r="B157" s="3" t="s">
        <v>511</v>
      </c>
      <c r="C157" s="3" t="s">
        <v>236</v>
      </c>
      <c r="D157" s="3"/>
      <c r="E157" s="3" t="s">
        <v>12</v>
      </c>
      <c r="F157" s="3"/>
      <c r="G157" s="3" t="s">
        <v>33</v>
      </c>
      <c r="H157" s="3"/>
      <c r="I157" s="3"/>
      <c r="J157" s="3" t="s">
        <v>237</v>
      </c>
      <c r="K157" s="3"/>
      <c r="L157" s="3"/>
      <c r="M157" s="3"/>
      <c r="N157" s="3"/>
    </row>
    <row r="158" spans="1:14" x14ac:dyDescent="0.25">
      <c r="A158" s="3" t="s">
        <v>1107</v>
      </c>
      <c r="B158" s="3" t="s">
        <v>514</v>
      </c>
      <c r="C158" s="3" t="s">
        <v>236</v>
      </c>
      <c r="D158" s="3"/>
      <c r="E158" s="3" t="s">
        <v>19</v>
      </c>
      <c r="F158" s="3"/>
      <c r="G158" s="3" t="s">
        <v>33</v>
      </c>
      <c r="H158" s="3"/>
      <c r="I158" s="3"/>
      <c r="J158" s="3" t="s">
        <v>242</v>
      </c>
      <c r="K158" s="3"/>
      <c r="L158" s="3"/>
      <c r="M158" s="3"/>
      <c r="N158" s="3"/>
    </row>
    <row r="159" spans="1:14" x14ac:dyDescent="0.25">
      <c r="A159" s="3" t="s">
        <v>1107</v>
      </c>
      <c r="B159" s="3" t="s">
        <v>517</v>
      </c>
      <c r="C159" s="3" t="s">
        <v>236</v>
      </c>
      <c r="D159" s="3"/>
      <c r="E159" s="3" t="s">
        <v>12</v>
      </c>
      <c r="F159" s="3"/>
      <c r="G159" s="3" t="s">
        <v>14</v>
      </c>
      <c r="H159" s="3"/>
      <c r="I159" s="3"/>
      <c r="J159" s="3" t="s">
        <v>237</v>
      </c>
      <c r="K159" s="3"/>
      <c r="L159" s="3"/>
      <c r="M159" s="3"/>
      <c r="N159" s="3"/>
    </row>
    <row r="160" spans="1:14" x14ac:dyDescent="0.25">
      <c r="A160" s="3" t="s">
        <v>1107</v>
      </c>
      <c r="B160" s="3" t="s">
        <v>520</v>
      </c>
      <c r="C160" s="3" t="s">
        <v>236</v>
      </c>
      <c r="D160" s="3"/>
      <c r="E160" s="3" t="s">
        <v>12</v>
      </c>
      <c r="F160" s="3"/>
      <c r="G160" s="3" t="s">
        <v>14</v>
      </c>
      <c r="H160" s="3"/>
      <c r="I160" s="3"/>
      <c r="J160" s="3" t="s">
        <v>237</v>
      </c>
      <c r="K160" s="3"/>
      <c r="L160" s="3"/>
      <c r="M160" s="3"/>
      <c r="N160" s="3"/>
    </row>
    <row r="161" spans="1:14" x14ac:dyDescent="0.25">
      <c r="A161" s="3" t="s">
        <v>1107</v>
      </c>
      <c r="B161" s="3" t="s">
        <v>524</v>
      </c>
      <c r="C161" s="3" t="s">
        <v>236</v>
      </c>
      <c r="D161" s="3"/>
      <c r="E161" s="3" t="s">
        <v>12</v>
      </c>
      <c r="F161" s="3"/>
      <c r="G161" s="3" t="s">
        <v>33</v>
      </c>
      <c r="H161" s="3"/>
      <c r="I161" s="3"/>
      <c r="J161" s="3" t="s">
        <v>237</v>
      </c>
      <c r="K161" s="3"/>
      <c r="L161" s="3"/>
      <c r="M161" s="3"/>
      <c r="N161" s="3"/>
    </row>
    <row r="162" spans="1:14" x14ac:dyDescent="0.25">
      <c r="A162" s="3" t="s">
        <v>1107</v>
      </c>
      <c r="B162" s="3" t="s">
        <v>527</v>
      </c>
      <c r="C162" s="3" t="s">
        <v>236</v>
      </c>
      <c r="D162" s="3"/>
      <c r="E162" s="3" t="s">
        <v>19</v>
      </c>
      <c r="F162" s="3"/>
      <c r="G162" s="3" t="s">
        <v>33</v>
      </c>
      <c r="H162" s="3"/>
      <c r="I162" s="3"/>
      <c r="J162" s="3" t="s">
        <v>237</v>
      </c>
      <c r="K162" s="3"/>
      <c r="L162" s="3"/>
      <c r="M162" s="3"/>
      <c r="N162" s="3"/>
    </row>
    <row r="163" spans="1:14" x14ac:dyDescent="0.25">
      <c r="A163" s="3" t="s">
        <v>1107</v>
      </c>
      <c r="B163" s="3" t="s">
        <v>530</v>
      </c>
      <c r="C163" s="3" t="s">
        <v>236</v>
      </c>
      <c r="D163" s="3"/>
      <c r="E163" s="3" t="s">
        <v>19</v>
      </c>
      <c r="F163" s="3"/>
      <c r="G163" s="3" t="s">
        <v>33</v>
      </c>
      <c r="H163" s="3"/>
      <c r="I163" s="3"/>
      <c r="J163" s="3" t="s">
        <v>237</v>
      </c>
      <c r="K163" s="3"/>
      <c r="L163" s="3"/>
      <c r="M163" s="3"/>
      <c r="N163" s="3"/>
    </row>
    <row r="164" spans="1:14" x14ac:dyDescent="0.25">
      <c r="A164" s="3" t="s">
        <v>1107</v>
      </c>
      <c r="B164" s="3" t="s">
        <v>533</v>
      </c>
      <c r="C164" s="3" t="s">
        <v>534</v>
      </c>
      <c r="D164" s="3"/>
      <c r="E164" s="3" t="s">
        <v>19</v>
      </c>
      <c r="F164" s="3"/>
      <c r="G164" s="3" t="s">
        <v>33</v>
      </c>
      <c r="H164" s="3"/>
      <c r="I164" s="3" t="s">
        <v>535</v>
      </c>
      <c r="J164" s="3" t="s">
        <v>536</v>
      </c>
      <c r="K164" s="3" t="s">
        <v>535</v>
      </c>
      <c r="L164" s="3" t="s">
        <v>537</v>
      </c>
      <c r="M164" s="3" t="s">
        <v>538</v>
      </c>
      <c r="N164" s="3">
        <v>3</v>
      </c>
    </row>
    <row r="165" spans="1:14" x14ac:dyDescent="0.25">
      <c r="A165" s="3" t="s">
        <v>1107</v>
      </c>
      <c r="B165" s="3" t="s">
        <v>541</v>
      </c>
      <c r="C165" s="3" t="s">
        <v>534</v>
      </c>
      <c r="D165" s="3"/>
      <c r="E165" s="3" t="s">
        <v>19</v>
      </c>
      <c r="F165" s="3"/>
      <c r="G165" s="3" t="s">
        <v>14</v>
      </c>
      <c r="H165" s="3"/>
      <c r="I165" s="3" t="s">
        <v>535</v>
      </c>
      <c r="J165" s="3" t="s">
        <v>543</v>
      </c>
      <c r="K165" s="3" t="s">
        <v>535</v>
      </c>
      <c r="L165" s="3" t="s">
        <v>544</v>
      </c>
      <c r="M165" s="3" t="s">
        <v>538</v>
      </c>
      <c r="N165" s="3">
        <v>4</v>
      </c>
    </row>
    <row r="166" spans="1:14" x14ac:dyDescent="0.25">
      <c r="A166" s="3" t="s">
        <v>1107</v>
      </c>
      <c r="B166" s="3" t="s">
        <v>549</v>
      </c>
      <c r="C166" s="3" t="s">
        <v>534</v>
      </c>
      <c r="D166" s="3"/>
      <c r="E166" s="3" t="s">
        <v>19</v>
      </c>
      <c r="F166" s="3"/>
      <c r="G166" s="3" t="s">
        <v>14</v>
      </c>
      <c r="H166" s="3"/>
      <c r="I166" s="3" t="s">
        <v>535</v>
      </c>
      <c r="J166" s="3" t="s">
        <v>543</v>
      </c>
      <c r="K166" s="3" t="s">
        <v>535</v>
      </c>
      <c r="L166" s="3" t="s">
        <v>550</v>
      </c>
      <c r="M166" s="3" t="s">
        <v>538</v>
      </c>
      <c r="N166" s="3">
        <v>4</v>
      </c>
    </row>
    <row r="167" spans="1:14" x14ac:dyDescent="0.25">
      <c r="A167" s="3" t="s">
        <v>1107</v>
      </c>
      <c r="B167" s="3" t="s">
        <v>555</v>
      </c>
      <c r="C167" s="3" t="s">
        <v>534</v>
      </c>
      <c r="D167" s="3"/>
      <c r="E167" s="3" t="s">
        <v>12</v>
      </c>
      <c r="F167" s="3"/>
      <c r="G167" s="3" t="s">
        <v>33</v>
      </c>
      <c r="H167" s="3"/>
      <c r="I167" s="3" t="s">
        <v>535</v>
      </c>
      <c r="J167" s="3" t="s">
        <v>556</v>
      </c>
      <c r="K167" s="3" t="s">
        <v>535</v>
      </c>
      <c r="L167" s="3" t="s">
        <v>557</v>
      </c>
      <c r="M167" s="3" t="s">
        <v>538</v>
      </c>
      <c r="N167" s="3">
        <v>3</v>
      </c>
    </row>
    <row r="168" spans="1:14" x14ac:dyDescent="0.25">
      <c r="A168" s="3" t="s">
        <v>1107</v>
      </c>
      <c r="B168" s="3" t="s">
        <v>562</v>
      </c>
      <c r="C168" s="3" t="s">
        <v>534</v>
      </c>
      <c r="D168" s="3"/>
      <c r="E168" s="3" t="s">
        <v>19</v>
      </c>
      <c r="F168" s="3"/>
      <c r="G168" s="3"/>
      <c r="H168" s="3"/>
      <c r="I168" s="3" t="s">
        <v>535</v>
      </c>
      <c r="J168" s="3" t="s">
        <v>543</v>
      </c>
      <c r="K168" s="3" t="s">
        <v>535</v>
      </c>
      <c r="L168" s="3"/>
      <c r="M168" s="3"/>
      <c r="N168" s="3"/>
    </row>
    <row r="169" spans="1:14" x14ac:dyDescent="0.25">
      <c r="A169" s="3" t="s">
        <v>1107</v>
      </c>
      <c r="B169" s="3" t="s">
        <v>566</v>
      </c>
      <c r="C169" s="3" t="s">
        <v>534</v>
      </c>
      <c r="D169" s="3"/>
      <c r="E169" s="3" t="s">
        <v>12</v>
      </c>
      <c r="F169" s="3"/>
      <c r="G169" s="3"/>
      <c r="H169" s="3"/>
      <c r="I169" s="3" t="s">
        <v>535</v>
      </c>
      <c r="J169" s="3" t="s">
        <v>556</v>
      </c>
      <c r="K169" s="3" t="s">
        <v>535</v>
      </c>
      <c r="L169" s="3" t="s">
        <v>557</v>
      </c>
      <c r="M169" s="3" t="s">
        <v>538</v>
      </c>
      <c r="N169" s="3">
        <v>1</v>
      </c>
    </row>
    <row r="170" spans="1:14" x14ac:dyDescent="0.25">
      <c r="A170" s="3" t="s">
        <v>1107</v>
      </c>
      <c r="B170" s="3" t="s">
        <v>571</v>
      </c>
      <c r="C170" s="3" t="s">
        <v>534</v>
      </c>
      <c r="D170" s="3"/>
      <c r="E170" s="3" t="s">
        <v>19</v>
      </c>
      <c r="F170" s="3"/>
      <c r="G170" s="3"/>
      <c r="H170" s="3"/>
      <c r="I170" s="3" t="s">
        <v>535</v>
      </c>
      <c r="J170" s="3" t="s">
        <v>536</v>
      </c>
      <c r="K170" s="3" t="s">
        <v>535</v>
      </c>
      <c r="L170" s="3"/>
      <c r="M170" s="3" t="s">
        <v>538</v>
      </c>
      <c r="N170" s="3">
        <v>3</v>
      </c>
    </row>
    <row r="171" spans="1:14" x14ac:dyDescent="0.25">
      <c r="A171" s="3" t="s">
        <v>1107</v>
      </c>
      <c r="B171" s="3" t="s">
        <v>574</v>
      </c>
      <c r="C171" s="3" t="s">
        <v>534</v>
      </c>
      <c r="D171" s="3"/>
      <c r="E171" s="3" t="s">
        <v>19</v>
      </c>
      <c r="F171" s="3"/>
      <c r="G171" s="3"/>
      <c r="H171" s="3"/>
      <c r="I171" s="3" t="s">
        <v>535</v>
      </c>
      <c r="J171" s="3" t="s">
        <v>575</v>
      </c>
      <c r="K171" s="3" t="s">
        <v>535</v>
      </c>
      <c r="L171" s="3" t="s">
        <v>576</v>
      </c>
      <c r="M171" s="3" t="s">
        <v>538</v>
      </c>
      <c r="N171" s="3">
        <v>2</v>
      </c>
    </row>
    <row r="172" spans="1:14" x14ac:dyDescent="0.25">
      <c r="A172" s="3" t="s">
        <v>1107</v>
      </c>
      <c r="B172" s="3" t="s">
        <v>581</v>
      </c>
      <c r="C172" s="3" t="s">
        <v>534</v>
      </c>
      <c r="D172" s="3"/>
      <c r="E172" s="3" t="s">
        <v>12</v>
      </c>
      <c r="F172" s="3"/>
      <c r="G172" s="3" t="s">
        <v>33</v>
      </c>
      <c r="H172" s="3"/>
      <c r="I172" s="3" t="s">
        <v>535</v>
      </c>
      <c r="J172" s="3" t="s">
        <v>536</v>
      </c>
      <c r="K172" s="3" t="s">
        <v>535</v>
      </c>
      <c r="L172" s="3" t="s">
        <v>537</v>
      </c>
      <c r="M172" s="3" t="s">
        <v>538</v>
      </c>
      <c r="N172" s="3">
        <v>4</v>
      </c>
    </row>
    <row r="173" spans="1:14" x14ac:dyDescent="0.25">
      <c r="A173" s="3" t="s">
        <v>1107</v>
      </c>
      <c r="B173" s="3" t="s">
        <v>586</v>
      </c>
      <c r="C173" s="3" t="s">
        <v>534</v>
      </c>
      <c r="D173" s="3"/>
      <c r="E173" s="3" t="s">
        <v>12</v>
      </c>
      <c r="F173" s="3"/>
      <c r="G173" s="3" t="s">
        <v>33</v>
      </c>
      <c r="H173" s="3"/>
      <c r="I173" s="3" t="s">
        <v>535</v>
      </c>
      <c r="J173" s="3" t="s">
        <v>556</v>
      </c>
      <c r="K173" s="3" t="s">
        <v>535</v>
      </c>
      <c r="L173" s="3" t="s">
        <v>557</v>
      </c>
      <c r="M173" s="3" t="s">
        <v>538</v>
      </c>
      <c r="N173" s="3">
        <v>2</v>
      </c>
    </row>
    <row r="174" spans="1:14" x14ac:dyDescent="0.25">
      <c r="A174" s="3" t="s">
        <v>1107</v>
      </c>
      <c r="B174" s="3" t="s">
        <v>591</v>
      </c>
      <c r="C174" s="3" t="s">
        <v>534</v>
      </c>
      <c r="D174" s="3"/>
      <c r="E174" s="3" t="s">
        <v>12</v>
      </c>
      <c r="F174" s="3"/>
      <c r="G174" s="3"/>
      <c r="H174" s="3"/>
      <c r="I174" s="3" t="s">
        <v>535</v>
      </c>
      <c r="J174" s="3" t="s">
        <v>592</v>
      </c>
      <c r="K174" s="3" t="s">
        <v>535</v>
      </c>
      <c r="L174" s="3"/>
      <c r="M174" s="3"/>
      <c r="N174" s="3">
        <v>2</v>
      </c>
    </row>
    <row r="175" spans="1:14" x14ac:dyDescent="0.25">
      <c r="A175" s="3" t="s">
        <v>1107</v>
      </c>
      <c r="B175" s="3" t="s">
        <v>596</v>
      </c>
      <c r="C175" s="3" t="s">
        <v>534</v>
      </c>
      <c r="D175" s="3"/>
      <c r="E175" s="3" t="s">
        <v>19</v>
      </c>
      <c r="F175" s="3"/>
      <c r="G175" s="3"/>
      <c r="H175" s="3"/>
      <c r="I175" s="3" t="s">
        <v>535</v>
      </c>
      <c r="J175" s="3" t="s">
        <v>536</v>
      </c>
      <c r="K175" s="3" t="s">
        <v>535</v>
      </c>
      <c r="L175" s="3" t="s">
        <v>537</v>
      </c>
      <c r="M175" s="3" t="s">
        <v>538</v>
      </c>
      <c r="N175" s="3">
        <v>2</v>
      </c>
    </row>
    <row r="176" spans="1:14" x14ac:dyDescent="0.25">
      <c r="A176" s="3" t="s">
        <v>1107</v>
      </c>
      <c r="B176" s="3" t="s">
        <v>601</v>
      </c>
      <c r="C176" s="3" t="s">
        <v>534</v>
      </c>
      <c r="D176" s="3"/>
      <c r="E176" s="3" t="s">
        <v>12</v>
      </c>
      <c r="F176" s="3"/>
      <c r="G176" s="3"/>
      <c r="H176" s="3"/>
      <c r="I176" s="3" t="s">
        <v>535</v>
      </c>
      <c r="J176" s="3" t="s">
        <v>556</v>
      </c>
      <c r="K176" s="3" t="s">
        <v>535</v>
      </c>
      <c r="L176" s="3"/>
      <c r="M176" s="3"/>
      <c r="N176" s="3">
        <v>1</v>
      </c>
    </row>
    <row r="177" spans="1:14" x14ac:dyDescent="0.25">
      <c r="A177" s="3" t="s">
        <v>1107</v>
      </c>
      <c r="B177" s="3" t="s">
        <v>606</v>
      </c>
      <c r="C177" s="3" t="s">
        <v>534</v>
      </c>
      <c r="D177" s="3"/>
      <c r="E177" s="3" t="s">
        <v>19</v>
      </c>
      <c r="F177" s="3"/>
      <c r="G177" s="3"/>
      <c r="H177" s="3"/>
      <c r="I177" s="3" t="s">
        <v>535</v>
      </c>
      <c r="J177" s="3" t="s">
        <v>556</v>
      </c>
      <c r="K177" s="3" t="s">
        <v>535</v>
      </c>
      <c r="L177" s="3" t="s">
        <v>557</v>
      </c>
      <c r="M177" s="3" t="s">
        <v>538</v>
      </c>
      <c r="N177" s="3">
        <v>2</v>
      </c>
    </row>
    <row r="178" spans="1:14" x14ac:dyDescent="0.25">
      <c r="A178" s="3" t="s">
        <v>1107</v>
      </c>
      <c r="B178" s="3" t="s">
        <v>611</v>
      </c>
      <c r="C178" s="3" t="s">
        <v>534</v>
      </c>
      <c r="D178" s="3"/>
      <c r="E178" s="3" t="s">
        <v>12</v>
      </c>
      <c r="F178" s="3"/>
      <c r="G178" s="3"/>
      <c r="H178" s="3"/>
      <c r="I178" s="3" t="s">
        <v>535</v>
      </c>
      <c r="J178" s="3" t="s">
        <v>612</v>
      </c>
      <c r="K178" s="3" t="s">
        <v>535</v>
      </c>
      <c r="L178" s="3"/>
      <c r="M178" s="3"/>
      <c r="N178" s="3">
        <v>2</v>
      </c>
    </row>
    <row r="179" spans="1:14" x14ac:dyDescent="0.25">
      <c r="A179" s="3" t="s">
        <v>1107</v>
      </c>
      <c r="B179" s="3" t="s">
        <v>616</v>
      </c>
      <c r="C179" s="3" t="s">
        <v>534</v>
      </c>
      <c r="D179" s="3"/>
      <c r="E179" s="3" t="s">
        <v>12</v>
      </c>
      <c r="F179" s="3"/>
      <c r="G179" s="3" t="s">
        <v>33</v>
      </c>
      <c r="H179" s="3"/>
      <c r="I179" s="3" t="s">
        <v>535</v>
      </c>
      <c r="J179" s="3" t="s">
        <v>556</v>
      </c>
      <c r="K179" s="3" t="s">
        <v>535</v>
      </c>
      <c r="L179" s="3" t="s">
        <v>557</v>
      </c>
      <c r="M179" s="3" t="s">
        <v>538</v>
      </c>
      <c r="N179" s="3">
        <v>2</v>
      </c>
    </row>
    <row r="180" spans="1:14" x14ac:dyDescent="0.25">
      <c r="A180" s="3" t="s">
        <v>1107</v>
      </c>
      <c r="B180" s="3" t="s">
        <v>621</v>
      </c>
      <c r="C180" s="3" t="s">
        <v>534</v>
      </c>
      <c r="D180" s="3"/>
      <c r="E180" s="3" t="s">
        <v>19</v>
      </c>
      <c r="F180" s="3"/>
      <c r="G180" s="3"/>
      <c r="H180" s="3"/>
      <c r="I180" s="3" t="s">
        <v>535</v>
      </c>
      <c r="J180" s="3" t="s">
        <v>556</v>
      </c>
      <c r="K180" s="3" t="s">
        <v>535</v>
      </c>
      <c r="L180" s="3"/>
      <c r="M180" s="3"/>
      <c r="N180" s="3">
        <v>1</v>
      </c>
    </row>
    <row r="181" spans="1:14" x14ac:dyDescent="0.25">
      <c r="A181" s="3" t="s">
        <v>1107</v>
      </c>
      <c r="B181" s="3" t="s">
        <v>625</v>
      </c>
      <c r="C181" s="3" t="s">
        <v>534</v>
      </c>
      <c r="D181" s="3"/>
      <c r="E181" s="3" t="s">
        <v>12</v>
      </c>
      <c r="F181" s="3"/>
      <c r="G181" s="3"/>
      <c r="H181" s="3"/>
      <c r="I181" s="3" t="s">
        <v>535</v>
      </c>
      <c r="J181" s="3" t="s">
        <v>556</v>
      </c>
      <c r="K181" s="3" t="s">
        <v>535</v>
      </c>
      <c r="L181" s="3" t="s">
        <v>626</v>
      </c>
      <c r="M181" s="3" t="s">
        <v>538</v>
      </c>
      <c r="N181" s="3">
        <v>2</v>
      </c>
    </row>
    <row r="182" spans="1:14" x14ac:dyDescent="0.25">
      <c r="A182" s="3" t="s">
        <v>1107</v>
      </c>
      <c r="B182" s="3" t="s">
        <v>629</v>
      </c>
      <c r="C182" s="3" t="s">
        <v>534</v>
      </c>
      <c r="D182" s="3"/>
      <c r="E182" s="3" t="s">
        <v>19</v>
      </c>
      <c r="F182" s="3"/>
      <c r="G182" s="3" t="s">
        <v>33</v>
      </c>
      <c r="H182" s="3"/>
      <c r="I182" s="3" t="s">
        <v>535</v>
      </c>
      <c r="J182" s="3" t="s">
        <v>556</v>
      </c>
      <c r="K182" s="3" t="s">
        <v>535</v>
      </c>
      <c r="L182" s="3" t="s">
        <v>537</v>
      </c>
      <c r="M182" s="3" t="s">
        <v>538</v>
      </c>
      <c r="N182" s="3">
        <v>4</v>
      </c>
    </row>
    <row r="183" spans="1:14" x14ac:dyDescent="0.25">
      <c r="A183" s="3" t="s">
        <v>1107</v>
      </c>
      <c r="B183" s="3" t="s">
        <v>634</v>
      </c>
      <c r="C183" s="3" t="s">
        <v>534</v>
      </c>
      <c r="D183" s="3"/>
      <c r="E183" s="3" t="s">
        <v>19</v>
      </c>
      <c r="F183" s="3"/>
      <c r="G183" s="3" t="s">
        <v>33</v>
      </c>
      <c r="H183" s="3"/>
      <c r="I183" s="3" t="s">
        <v>535</v>
      </c>
      <c r="J183" s="3" t="s">
        <v>536</v>
      </c>
      <c r="K183" s="3" t="s">
        <v>535</v>
      </c>
      <c r="L183" s="3" t="s">
        <v>635</v>
      </c>
      <c r="M183" s="3" t="s">
        <v>538</v>
      </c>
      <c r="N183" s="3">
        <v>4</v>
      </c>
    </row>
    <row r="184" spans="1:14" x14ac:dyDescent="0.25">
      <c r="A184" s="3" t="s">
        <v>1107</v>
      </c>
      <c r="B184" s="3" t="s">
        <v>640</v>
      </c>
      <c r="C184" s="3" t="s">
        <v>534</v>
      </c>
      <c r="D184" s="3"/>
      <c r="E184" s="3" t="s">
        <v>12</v>
      </c>
      <c r="F184" s="3"/>
      <c r="G184" s="3"/>
      <c r="H184" s="3"/>
      <c r="I184" s="3" t="s">
        <v>535</v>
      </c>
      <c r="J184" s="3" t="s">
        <v>612</v>
      </c>
      <c r="K184" s="3" t="s">
        <v>535</v>
      </c>
      <c r="L184" s="3" t="s">
        <v>641</v>
      </c>
      <c r="M184" s="3" t="s">
        <v>538</v>
      </c>
      <c r="N184" s="3">
        <v>2</v>
      </c>
    </row>
    <row r="185" spans="1:14" x14ac:dyDescent="0.25">
      <c r="A185" s="3" t="s">
        <v>1107</v>
      </c>
      <c r="B185" s="3" t="s">
        <v>644</v>
      </c>
      <c r="C185" s="3" t="s">
        <v>534</v>
      </c>
      <c r="D185" s="3"/>
      <c r="E185" s="3" t="s">
        <v>19</v>
      </c>
      <c r="F185" s="3"/>
      <c r="G185" s="3" t="s">
        <v>14</v>
      </c>
      <c r="H185" s="3"/>
      <c r="I185" s="3" t="s">
        <v>535</v>
      </c>
      <c r="J185" s="3" t="s">
        <v>645</v>
      </c>
      <c r="K185" s="3" t="s">
        <v>535</v>
      </c>
      <c r="L185" s="3" t="s">
        <v>646</v>
      </c>
      <c r="M185" s="3" t="s">
        <v>538</v>
      </c>
      <c r="N185" s="3">
        <v>4</v>
      </c>
    </row>
    <row r="186" spans="1:14" x14ac:dyDescent="0.25">
      <c r="A186" s="3" t="s">
        <v>1107</v>
      </c>
      <c r="B186" s="3" t="s">
        <v>649</v>
      </c>
      <c r="C186" s="3" t="s">
        <v>534</v>
      </c>
      <c r="D186" s="3"/>
      <c r="E186" s="3" t="s">
        <v>19</v>
      </c>
      <c r="F186" s="3"/>
      <c r="G186" s="3" t="s">
        <v>33</v>
      </c>
      <c r="H186" s="3"/>
      <c r="I186" s="3" t="s">
        <v>535</v>
      </c>
      <c r="J186" s="3" t="s">
        <v>536</v>
      </c>
      <c r="K186" s="3" t="s">
        <v>535</v>
      </c>
      <c r="L186" s="3" t="s">
        <v>537</v>
      </c>
      <c r="M186" s="3" t="s">
        <v>538</v>
      </c>
      <c r="N186" s="3">
        <v>4</v>
      </c>
    </row>
    <row r="187" spans="1:14" x14ac:dyDescent="0.25">
      <c r="A187" s="3" t="s">
        <v>1107</v>
      </c>
      <c r="B187" s="3" t="s">
        <v>654</v>
      </c>
      <c r="C187" s="3" t="s">
        <v>534</v>
      </c>
      <c r="D187" s="3"/>
      <c r="E187" s="3" t="s">
        <v>12</v>
      </c>
      <c r="F187" s="3"/>
      <c r="G187" s="3"/>
      <c r="H187" s="3"/>
      <c r="I187" s="3" t="s">
        <v>535</v>
      </c>
      <c r="J187" s="3" t="s">
        <v>543</v>
      </c>
      <c r="K187" s="3" t="s">
        <v>535</v>
      </c>
      <c r="L187" s="3"/>
      <c r="M187" s="3"/>
      <c r="N187" s="3">
        <v>2</v>
      </c>
    </row>
    <row r="188" spans="1:14" x14ac:dyDescent="0.25">
      <c r="A188" s="3" t="s">
        <v>1107</v>
      </c>
      <c r="B188" s="3" t="s">
        <v>658</v>
      </c>
      <c r="C188" s="3" t="s">
        <v>534</v>
      </c>
      <c r="D188" s="3"/>
      <c r="E188" s="3" t="s">
        <v>12</v>
      </c>
      <c r="F188" s="3"/>
      <c r="G188" s="3"/>
      <c r="H188" s="3"/>
      <c r="I188" s="3" t="s">
        <v>535</v>
      </c>
      <c r="J188" s="3" t="s">
        <v>556</v>
      </c>
      <c r="K188" s="3" t="s">
        <v>535</v>
      </c>
      <c r="L188" s="3" t="s">
        <v>659</v>
      </c>
      <c r="M188" s="3" t="s">
        <v>538</v>
      </c>
      <c r="N188" s="3">
        <v>2</v>
      </c>
    </row>
    <row r="189" spans="1:14" x14ac:dyDescent="0.25">
      <c r="A189" s="3" t="s">
        <v>1107</v>
      </c>
      <c r="B189" s="3" t="s">
        <v>662</v>
      </c>
      <c r="C189" s="3" t="s">
        <v>534</v>
      </c>
      <c r="D189" s="3"/>
      <c r="E189" s="3" t="s">
        <v>12</v>
      </c>
      <c r="F189" s="3"/>
      <c r="G189" s="3" t="s">
        <v>33</v>
      </c>
      <c r="H189" s="3"/>
      <c r="I189" s="3" t="s">
        <v>535</v>
      </c>
      <c r="J189" s="3" t="s">
        <v>556</v>
      </c>
      <c r="K189" s="3" t="s">
        <v>535</v>
      </c>
      <c r="L189" s="3" t="s">
        <v>663</v>
      </c>
      <c r="M189" s="3" t="s">
        <v>538</v>
      </c>
      <c r="N189" s="3">
        <v>2</v>
      </c>
    </row>
    <row r="190" spans="1:14" x14ac:dyDescent="0.25">
      <c r="A190" s="3" t="s">
        <v>1107</v>
      </c>
      <c r="B190" s="3" t="s">
        <v>666</v>
      </c>
      <c r="C190" s="3" t="s">
        <v>534</v>
      </c>
      <c r="D190" s="3"/>
      <c r="E190" s="3" t="s">
        <v>19</v>
      </c>
      <c r="F190" s="3"/>
      <c r="G190" s="3"/>
      <c r="H190" s="3"/>
      <c r="I190" s="3" t="s">
        <v>535</v>
      </c>
      <c r="J190" s="3" t="s">
        <v>536</v>
      </c>
      <c r="K190" s="3" t="s">
        <v>535</v>
      </c>
      <c r="L190" s="3" t="s">
        <v>667</v>
      </c>
      <c r="M190" s="3" t="s">
        <v>538</v>
      </c>
      <c r="N190" s="3">
        <v>4</v>
      </c>
    </row>
    <row r="191" spans="1:14" x14ac:dyDescent="0.25">
      <c r="A191" s="3" t="s">
        <v>1107</v>
      </c>
      <c r="B191" s="3" t="s">
        <v>672</v>
      </c>
      <c r="C191" s="3" t="s">
        <v>534</v>
      </c>
      <c r="D191" s="3"/>
      <c r="E191" s="3" t="s">
        <v>19</v>
      </c>
      <c r="F191" s="3"/>
      <c r="G191" s="3" t="s">
        <v>33</v>
      </c>
      <c r="H191" s="3"/>
      <c r="I191" s="3" t="s">
        <v>535</v>
      </c>
      <c r="J191" s="3" t="s">
        <v>556</v>
      </c>
      <c r="K191" s="3" t="s">
        <v>535</v>
      </c>
      <c r="L191" s="3" t="s">
        <v>557</v>
      </c>
      <c r="M191" s="3" t="s">
        <v>538</v>
      </c>
      <c r="N191" s="3">
        <v>2</v>
      </c>
    </row>
    <row r="192" spans="1:14" x14ac:dyDescent="0.25">
      <c r="A192" s="3" t="s">
        <v>1107</v>
      </c>
      <c r="B192" s="3" t="s">
        <v>677</v>
      </c>
      <c r="C192" s="3" t="s">
        <v>534</v>
      </c>
      <c r="D192" s="3"/>
      <c r="E192" s="3" t="s">
        <v>12</v>
      </c>
      <c r="F192" s="3"/>
      <c r="G192" s="3" t="s">
        <v>33</v>
      </c>
      <c r="H192" s="3"/>
      <c r="I192" s="3" t="s">
        <v>535</v>
      </c>
      <c r="J192" s="3" t="s">
        <v>612</v>
      </c>
      <c r="K192" s="3" t="s">
        <v>535</v>
      </c>
      <c r="L192" s="3" t="s">
        <v>537</v>
      </c>
      <c r="M192" s="3" t="s">
        <v>538</v>
      </c>
      <c r="N192" s="3">
        <v>4</v>
      </c>
    </row>
    <row r="193" spans="1:14" x14ac:dyDescent="0.25">
      <c r="A193" s="3" t="s">
        <v>1107</v>
      </c>
      <c r="B193" s="3" t="s">
        <v>682</v>
      </c>
      <c r="C193" s="3" t="s">
        <v>534</v>
      </c>
      <c r="D193" s="3"/>
      <c r="E193" s="3" t="s">
        <v>12</v>
      </c>
      <c r="F193" s="3"/>
      <c r="G193" s="3"/>
      <c r="H193" s="3"/>
      <c r="I193" s="3" t="s">
        <v>535</v>
      </c>
      <c r="J193" s="3" t="s">
        <v>612</v>
      </c>
      <c r="K193" s="3" t="s">
        <v>535</v>
      </c>
      <c r="L193" s="3" t="s">
        <v>683</v>
      </c>
      <c r="M193" s="3" t="s">
        <v>538</v>
      </c>
      <c r="N193" s="3">
        <v>3</v>
      </c>
    </row>
    <row r="194" spans="1:14" x14ac:dyDescent="0.25">
      <c r="A194" s="3" t="s">
        <v>1107</v>
      </c>
      <c r="B194" s="3" t="s">
        <v>688</v>
      </c>
      <c r="C194" s="3" t="s">
        <v>534</v>
      </c>
      <c r="D194" s="3"/>
      <c r="E194" s="3" t="s">
        <v>12</v>
      </c>
      <c r="F194" s="3"/>
      <c r="G194" s="3"/>
      <c r="H194" s="3"/>
      <c r="I194" s="3" t="s">
        <v>535</v>
      </c>
      <c r="J194" s="3" t="s">
        <v>556</v>
      </c>
      <c r="K194" s="3" t="s">
        <v>535</v>
      </c>
      <c r="L194" s="3" t="s">
        <v>659</v>
      </c>
      <c r="M194" s="3" t="s">
        <v>538</v>
      </c>
      <c r="N194" s="3">
        <v>1</v>
      </c>
    </row>
    <row r="195" spans="1:14" x14ac:dyDescent="0.25">
      <c r="A195" s="3" t="s">
        <v>1107</v>
      </c>
      <c r="B195" s="3" t="s">
        <v>691</v>
      </c>
      <c r="C195" s="3" t="s">
        <v>534</v>
      </c>
      <c r="D195" s="3"/>
      <c r="E195" s="3" t="s">
        <v>12</v>
      </c>
      <c r="F195" s="3"/>
      <c r="G195" s="3"/>
      <c r="H195" s="3"/>
      <c r="I195" s="3" t="s">
        <v>535</v>
      </c>
      <c r="J195" s="3" t="s">
        <v>556</v>
      </c>
      <c r="K195" s="3" t="s">
        <v>535</v>
      </c>
      <c r="L195" s="3"/>
      <c r="M195" s="3"/>
      <c r="N195" s="3">
        <v>1</v>
      </c>
    </row>
    <row r="196" spans="1:14" x14ac:dyDescent="0.25">
      <c r="A196" s="3" t="s">
        <v>1107</v>
      </c>
      <c r="B196" s="3" t="s">
        <v>695</v>
      </c>
      <c r="C196" s="3" t="s">
        <v>534</v>
      </c>
      <c r="D196" s="3"/>
      <c r="E196" s="3" t="s">
        <v>19</v>
      </c>
      <c r="F196" s="3"/>
      <c r="G196" s="3"/>
      <c r="H196" s="3"/>
      <c r="I196" s="3" t="s">
        <v>535</v>
      </c>
      <c r="J196" s="3" t="s">
        <v>556</v>
      </c>
      <c r="K196" s="3" t="s">
        <v>535</v>
      </c>
      <c r="L196" s="3" t="s">
        <v>659</v>
      </c>
      <c r="M196" s="3" t="s">
        <v>538</v>
      </c>
      <c r="N196" s="3">
        <v>2</v>
      </c>
    </row>
    <row r="197" spans="1:14" x14ac:dyDescent="0.25">
      <c r="A197" s="3" t="s">
        <v>1107</v>
      </c>
      <c r="B197" s="3" t="s">
        <v>698</v>
      </c>
      <c r="C197" s="3" t="s">
        <v>534</v>
      </c>
      <c r="D197" s="3"/>
      <c r="E197" s="3" t="s">
        <v>19</v>
      </c>
      <c r="F197" s="3"/>
      <c r="G197" s="3" t="s">
        <v>33</v>
      </c>
      <c r="H197" s="3"/>
      <c r="I197" s="3" t="s">
        <v>535</v>
      </c>
      <c r="J197" s="3" t="s">
        <v>556</v>
      </c>
      <c r="K197" s="3" t="s">
        <v>535</v>
      </c>
      <c r="L197" s="3" t="s">
        <v>663</v>
      </c>
      <c r="M197" s="3" t="s">
        <v>538</v>
      </c>
      <c r="N197" s="3">
        <v>3</v>
      </c>
    </row>
    <row r="198" spans="1:14" x14ac:dyDescent="0.25">
      <c r="A198" s="3" t="s">
        <v>1107</v>
      </c>
      <c r="B198" s="3" t="s">
        <v>703</v>
      </c>
      <c r="C198" s="3" t="s">
        <v>534</v>
      </c>
      <c r="D198" s="3"/>
      <c r="E198" s="3" t="s">
        <v>19</v>
      </c>
      <c r="F198" s="3"/>
      <c r="G198" s="3"/>
      <c r="H198" s="3"/>
      <c r="I198" s="3" t="s">
        <v>535</v>
      </c>
      <c r="J198" s="3" t="s">
        <v>704</v>
      </c>
      <c r="K198" s="3" t="s">
        <v>535</v>
      </c>
      <c r="L198" s="3" t="s">
        <v>705</v>
      </c>
      <c r="M198" s="3" t="s">
        <v>538</v>
      </c>
      <c r="N198" s="3">
        <v>2</v>
      </c>
    </row>
    <row r="199" spans="1:14" x14ac:dyDescent="0.25">
      <c r="A199" s="3" t="s">
        <v>1107</v>
      </c>
      <c r="B199" s="3" t="s">
        <v>708</v>
      </c>
      <c r="C199" s="3" t="s">
        <v>534</v>
      </c>
      <c r="D199" s="3"/>
      <c r="E199" s="3" t="s">
        <v>19</v>
      </c>
      <c r="F199" s="3"/>
      <c r="G199" s="3"/>
      <c r="H199" s="3"/>
      <c r="I199" s="3" t="s">
        <v>535</v>
      </c>
      <c r="J199" s="3" t="s">
        <v>536</v>
      </c>
      <c r="K199" s="3" t="s">
        <v>535</v>
      </c>
      <c r="L199" s="3" t="s">
        <v>667</v>
      </c>
      <c r="M199" s="3" t="s">
        <v>538</v>
      </c>
      <c r="N199" s="3">
        <v>2</v>
      </c>
    </row>
    <row r="200" spans="1:14" x14ac:dyDescent="0.25">
      <c r="A200" s="3" t="s">
        <v>1107</v>
      </c>
      <c r="B200" s="3" t="s">
        <v>712</v>
      </c>
      <c r="C200" s="3" t="s">
        <v>534</v>
      </c>
      <c r="D200" s="3"/>
      <c r="E200" s="3" t="s">
        <v>12</v>
      </c>
      <c r="F200" s="3"/>
      <c r="G200" s="3" t="s">
        <v>33</v>
      </c>
      <c r="H200" s="3"/>
      <c r="I200" s="3" t="s">
        <v>535</v>
      </c>
      <c r="J200" s="3" t="s">
        <v>556</v>
      </c>
      <c r="K200" s="3" t="s">
        <v>535</v>
      </c>
      <c r="L200" s="3" t="s">
        <v>537</v>
      </c>
      <c r="M200" s="3" t="s">
        <v>538</v>
      </c>
      <c r="N200" s="3">
        <v>4</v>
      </c>
    </row>
    <row r="201" spans="1:14" x14ac:dyDescent="0.25">
      <c r="A201" s="3" t="s">
        <v>1107</v>
      </c>
      <c r="B201" s="3" t="s">
        <v>717</v>
      </c>
      <c r="C201" s="3" t="s">
        <v>534</v>
      </c>
      <c r="D201" s="3"/>
      <c r="E201" s="3" t="s">
        <v>12</v>
      </c>
      <c r="F201" s="3"/>
      <c r="G201" s="3"/>
      <c r="H201" s="3"/>
      <c r="I201" s="3" t="s">
        <v>535</v>
      </c>
      <c r="J201" s="3" t="s">
        <v>718</v>
      </c>
      <c r="K201" s="3" t="s">
        <v>535</v>
      </c>
      <c r="L201" s="3"/>
      <c r="M201" s="3"/>
      <c r="N201" s="3">
        <v>4</v>
      </c>
    </row>
    <row r="202" spans="1:14" x14ac:dyDescent="0.25">
      <c r="A202" s="3" t="s">
        <v>1107</v>
      </c>
      <c r="B202" s="3" t="s">
        <v>722</v>
      </c>
      <c r="C202" s="3" t="s">
        <v>534</v>
      </c>
      <c r="D202" s="3"/>
      <c r="E202" s="3" t="s">
        <v>19</v>
      </c>
      <c r="F202" s="3"/>
      <c r="G202" s="3" t="s">
        <v>33</v>
      </c>
      <c r="H202" s="3"/>
      <c r="I202" s="3" t="s">
        <v>535</v>
      </c>
      <c r="J202" s="3" t="s">
        <v>556</v>
      </c>
      <c r="K202" s="3" t="s">
        <v>535</v>
      </c>
      <c r="L202" s="3" t="s">
        <v>663</v>
      </c>
      <c r="M202" s="3" t="s">
        <v>538</v>
      </c>
      <c r="N202" s="3">
        <v>3</v>
      </c>
    </row>
    <row r="203" spans="1:14" x14ac:dyDescent="0.25">
      <c r="A203" s="3" t="s">
        <v>1107</v>
      </c>
      <c r="B203" s="3" t="s">
        <v>726</v>
      </c>
      <c r="C203" s="3" t="s">
        <v>534</v>
      </c>
      <c r="D203" s="3"/>
      <c r="E203" s="3" t="s">
        <v>12</v>
      </c>
      <c r="F203" s="3"/>
      <c r="G203" s="3"/>
      <c r="H203" s="3"/>
      <c r="I203" s="3" t="s">
        <v>535</v>
      </c>
      <c r="J203" s="3" t="s">
        <v>556</v>
      </c>
      <c r="K203" s="3" t="s">
        <v>535</v>
      </c>
      <c r="L203" s="3" t="s">
        <v>557</v>
      </c>
      <c r="M203" s="3" t="s">
        <v>538</v>
      </c>
      <c r="N203" s="3">
        <v>1</v>
      </c>
    </row>
    <row r="204" spans="1:14" x14ac:dyDescent="0.25">
      <c r="A204" s="3" t="s">
        <v>1107</v>
      </c>
      <c r="B204" s="3" t="s">
        <v>731</v>
      </c>
      <c r="C204" s="3" t="s">
        <v>534</v>
      </c>
      <c r="D204" s="3"/>
      <c r="E204" s="3" t="s">
        <v>19</v>
      </c>
      <c r="F204" s="3"/>
      <c r="G204" s="3"/>
      <c r="H204" s="3"/>
      <c r="I204" s="3" t="s">
        <v>535</v>
      </c>
      <c r="J204" s="3" t="s">
        <v>556</v>
      </c>
      <c r="K204" s="3" t="s">
        <v>535</v>
      </c>
      <c r="L204" s="3" t="s">
        <v>659</v>
      </c>
      <c r="M204" s="3" t="s">
        <v>538</v>
      </c>
      <c r="N204" s="3">
        <v>3</v>
      </c>
    </row>
    <row r="205" spans="1:14" x14ac:dyDescent="0.25">
      <c r="A205" s="3" t="s">
        <v>1107</v>
      </c>
      <c r="B205" s="3" t="s">
        <v>736</v>
      </c>
      <c r="C205" s="3" t="s">
        <v>534</v>
      </c>
      <c r="D205" s="3"/>
      <c r="E205" s="3" t="s">
        <v>19</v>
      </c>
      <c r="F205" s="3"/>
      <c r="G205" s="3" t="s">
        <v>33</v>
      </c>
      <c r="H205" s="3"/>
      <c r="I205" s="3" t="s">
        <v>535</v>
      </c>
      <c r="J205" s="3" t="s">
        <v>556</v>
      </c>
      <c r="K205" s="3" t="s">
        <v>535</v>
      </c>
      <c r="L205" s="3" t="s">
        <v>557</v>
      </c>
      <c r="M205" s="3" t="s">
        <v>538</v>
      </c>
      <c r="N205" s="3">
        <v>2</v>
      </c>
    </row>
    <row r="206" spans="1:14" x14ac:dyDescent="0.25">
      <c r="A206" s="3" t="s">
        <v>1107</v>
      </c>
      <c r="B206" s="3" t="s">
        <v>741</v>
      </c>
      <c r="C206" s="3" t="s">
        <v>534</v>
      </c>
      <c r="D206" s="3"/>
      <c r="E206" s="3" t="s">
        <v>19</v>
      </c>
      <c r="F206" s="3"/>
      <c r="G206" s="3"/>
      <c r="H206" s="3"/>
      <c r="I206" s="3" t="s">
        <v>535</v>
      </c>
      <c r="J206" s="3" t="s">
        <v>556</v>
      </c>
      <c r="K206" s="3" t="s">
        <v>535</v>
      </c>
      <c r="L206" s="3" t="s">
        <v>626</v>
      </c>
      <c r="M206" s="3" t="s">
        <v>538</v>
      </c>
      <c r="N206" s="3">
        <v>3</v>
      </c>
    </row>
    <row r="207" spans="1:14" x14ac:dyDescent="0.25">
      <c r="A207" s="3" t="s">
        <v>1107</v>
      </c>
      <c r="B207" s="3" t="s">
        <v>745</v>
      </c>
      <c r="C207" s="3" t="s">
        <v>534</v>
      </c>
      <c r="D207" s="3"/>
      <c r="E207" s="3" t="s">
        <v>19</v>
      </c>
      <c r="F207" s="3"/>
      <c r="G207" s="3"/>
      <c r="H207" s="3"/>
      <c r="I207" s="3" t="s">
        <v>535</v>
      </c>
      <c r="J207" s="3" t="s">
        <v>718</v>
      </c>
      <c r="K207" s="3" t="s">
        <v>535</v>
      </c>
      <c r="L207" s="3" t="s">
        <v>746</v>
      </c>
      <c r="M207" s="3" t="s">
        <v>538</v>
      </c>
      <c r="N207" s="3">
        <v>2</v>
      </c>
    </row>
    <row r="208" spans="1:14" x14ac:dyDescent="0.25">
      <c r="A208" s="3" t="s">
        <v>1107</v>
      </c>
      <c r="B208" s="3" t="s">
        <v>751</v>
      </c>
      <c r="C208" s="3" t="s">
        <v>534</v>
      </c>
      <c r="D208" s="3"/>
      <c r="E208" s="3" t="s">
        <v>19</v>
      </c>
      <c r="F208" s="3"/>
      <c r="G208" s="3" t="s">
        <v>33</v>
      </c>
      <c r="H208" s="3"/>
      <c r="I208" s="3" t="s">
        <v>535</v>
      </c>
      <c r="J208" s="3" t="s">
        <v>612</v>
      </c>
      <c r="K208" s="3" t="s">
        <v>535</v>
      </c>
      <c r="L208" s="3" t="s">
        <v>537</v>
      </c>
      <c r="M208" s="3" t="s">
        <v>538</v>
      </c>
      <c r="N208" s="3">
        <v>3</v>
      </c>
    </row>
    <row r="209" spans="1:14" x14ac:dyDescent="0.25">
      <c r="A209" s="3" t="s">
        <v>1107</v>
      </c>
      <c r="B209" s="3" t="s">
        <v>754</v>
      </c>
      <c r="C209" s="3" t="s">
        <v>534</v>
      </c>
      <c r="D209" s="3"/>
      <c r="E209" s="3" t="s">
        <v>12</v>
      </c>
      <c r="F209" s="3"/>
      <c r="G209" s="3"/>
      <c r="H209" s="3"/>
      <c r="I209" s="3" t="s">
        <v>535</v>
      </c>
      <c r="J209" s="3" t="s">
        <v>612</v>
      </c>
      <c r="K209" s="3" t="s">
        <v>535</v>
      </c>
      <c r="L209" s="3"/>
      <c r="M209" s="3"/>
      <c r="N209" s="3">
        <v>2</v>
      </c>
    </row>
    <row r="210" spans="1:14" x14ac:dyDescent="0.25">
      <c r="A210" s="3" t="s">
        <v>1107</v>
      </c>
      <c r="B210" s="3" t="s">
        <v>758</v>
      </c>
      <c r="C210" s="3" t="s">
        <v>534</v>
      </c>
      <c r="D210" s="3"/>
      <c r="E210" s="3" t="s">
        <v>19</v>
      </c>
      <c r="F210" s="3"/>
      <c r="G210" s="3"/>
      <c r="H210" s="3"/>
      <c r="I210" s="3" t="s">
        <v>535</v>
      </c>
      <c r="J210" s="3" t="s">
        <v>556</v>
      </c>
      <c r="K210" s="3" t="s">
        <v>535</v>
      </c>
      <c r="L210" s="3"/>
      <c r="M210" s="3"/>
      <c r="N210" s="3">
        <v>1</v>
      </c>
    </row>
    <row r="211" spans="1:14" x14ac:dyDescent="0.25">
      <c r="A211" s="3" t="s">
        <v>1107</v>
      </c>
      <c r="B211" s="3" t="s">
        <v>762</v>
      </c>
      <c r="C211" s="3" t="s">
        <v>534</v>
      </c>
      <c r="D211" s="3"/>
      <c r="E211" s="3" t="s">
        <v>12</v>
      </c>
      <c r="F211" s="3"/>
      <c r="G211" s="3" t="s">
        <v>33</v>
      </c>
      <c r="H211" s="3"/>
      <c r="I211" s="3" t="s">
        <v>535</v>
      </c>
      <c r="J211" s="3" t="s">
        <v>536</v>
      </c>
      <c r="K211" s="3" t="s">
        <v>535</v>
      </c>
      <c r="L211" s="3" t="s">
        <v>537</v>
      </c>
      <c r="M211" s="3" t="s">
        <v>538</v>
      </c>
      <c r="N211" s="3">
        <v>4</v>
      </c>
    </row>
    <row r="212" spans="1:14" x14ac:dyDescent="0.25">
      <c r="A212" s="3" t="s">
        <v>1107</v>
      </c>
      <c r="B212" s="3" t="s">
        <v>767</v>
      </c>
      <c r="C212" s="3" t="s">
        <v>534</v>
      </c>
      <c r="D212" s="3"/>
      <c r="E212" s="3" t="s">
        <v>12</v>
      </c>
      <c r="F212" s="3"/>
      <c r="G212" s="3"/>
      <c r="H212" s="3"/>
      <c r="I212" s="3" t="s">
        <v>535</v>
      </c>
      <c r="J212" s="3" t="s">
        <v>556</v>
      </c>
      <c r="K212" s="3" t="s">
        <v>535</v>
      </c>
      <c r="L212" s="3" t="s">
        <v>659</v>
      </c>
      <c r="M212" s="3" t="s">
        <v>538</v>
      </c>
      <c r="N212" s="3">
        <v>2</v>
      </c>
    </row>
    <row r="213" spans="1:14" x14ac:dyDescent="0.25">
      <c r="A213" s="3" t="s">
        <v>1107</v>
      </c>
      <c r="B213" s="3" t="s">
        <v>771</v>
      </c>
      <c r="C213" s="3" t="s">
        <v>534</v>
      </c>
      <c r="D213" s="3"/>
      <c r="E213" s="3" t="s">
        <v>19</v>
      </c>
      <c r="F213" s="3"/>
      <c r="G213" s="3"/>
      <c r="H213" s="3"/>
      <c r="I213" s="3" t="s">
        <v>535</v>
      </c>
      <c r="J213" s="3" t="s">
        <v>612</v>
      </c>
      <c r="K213" s="3" t="s">
        <v>535</v>
      </c>
      <c r="L213" s="3" t="s">
        <v>683</v>
      </c>
      <c r="M213" s="3" t="s">
        <v>538</v>
      </c>
      <c r="N213" s="3">
        <v>2</v>
      </c>
    </row>
    <row r="214" spans="1:14" x14ac:dyDescent="0.25">
      <c r="A214" s="3" t="s">
        <v>1107</v>
      </c>
      <c r="B214" s="3" t="s">
        <v>776</v>
      </c>
      <c r="C214" s="3" t="s">
        <v>534</v>
      </c>
      <c r="D214" s="3"/>
      <c r="E214" s="3" t="s">
        <v>12</v>
      </c>
      <c r="F214" s="3"/>
      <c r="G214" s="3"/>
      <c r="H214" s="3"/>
      <c r="I214" s="3" t="s">
        <v>535</v>
      </c>
      <c r="J214" s="3" t="s">
        <v>556</v>
      </c>
      <c r="K214" s="3" t="s">
        <v>535</v>
      </c>
      <c r="L214" s="3"/>
      <c r="M214" s="3"/>
      <c r="N214" s="3">
        <v>2</v>
      </c>
    </row>
    <row r="215" spans="1:14" x14ac:dyDescent="0.25">
      <c r="A215" s="3" t="s">
        <v>1107</v>
      </c>
      <c r="B215" s="3" t="s">
        <v>780</v>
      </c>
      <c r="C215" s="3" t="s">
        <v>534</v>
      </c>
      <c r="D215" s="3"/>
      <c r="E215" s="3" t="s">
        <v>19</v>
      </c>
      <c r="F215" s="3"/>
      <c r="G215" s="3" t="s">
        <v>14</v>
      </c>
      <c r="H215" s="3"/>
      <c r="I215" s="3" t="s">
        <v>535</v>
      </c>
      <c r="J215" s="3" t="s">
        <v>556</v>
      </c>
      <c r="K215" s="3" t="s">
        <v>535</v>
      </c>
      <c r="L215" s="3" t="s">
        <v>663</v>
      </c>
      <c r="M215" s="3" t="s">
        <v>538</v>
      </c>
      <c r="N215" s="3">
        <v>3</v>
      </c>
    </row>
    <row r="216" spans="1:14" x14ac:dyDescent="0.25">
      <c r="A216" s="3" t="s">
        <v>1107</v>
      </c>
      <c r="B216" s="3" t="s">
        <v>785</v>
      </c>
      <c r="C216" s="3" t="s">
        <v>534</v>
      </c>
      <c r="D216" s="3"/>
      <c r="E216" s="3" t="s">
        <v>12</v>
      </c>
      <c r="F216" s="3"/>
      <c r="G216" s="3"/>
      <c r="H216" s="3"/>
      <c r="I216" s="3" t="s">
        <v>535</v>
      </c>
      <c r="J216" s="3" t="s">
        <v>556</v>
      </c>
      <c r="K216" s="3" t="s">
        <v>535</v>
      </c>
      <c r="L216" s="3" t="s">
        <v>659</v>
      </c>
      <c r="M216" s="3" t="s">
        <v>538</v>
      </c>
      <c r="N216" s="3">
        <v>1</v>
      </c>
    </row>
    <row r="217" spans="1:14" x14ac:dyDescent="0.25">
      <c r="A217" s="3" t="s">
        <v>1107</v>
      </c>
      <c r="B217" s="3" t="s">
        <v>788</v>
      </c>
      <c r="C217" s="3" t="s">
        <v>534</v>
      </c>
      <c r="D217" s="3"/>
      <c r="E217" s="3" t="s">
        <v>19</v>
      </c>
      <c r="F217" s="3"/>
      <c r="G217" s="3"/>
      <c r="H217" s="3"/>
      <c r="I217" s="3" t="s">
        <v>535</v>
      </c>
      <c r="J217" s="3" t="s">
        <v>789</v>
      </c>
      <c r="K217" s="3" t="s">
        <v>535</v>
      </c>
      <c r="L217" s="3" t="s">
        <v>557</v>
      </c>
      <c r="M217" s="3" t="s">
        <v>538</v>
      </c>
      <c r="N217" s="3">
        <v>1</v>
      </c>
    </row>
    <row r="218" spans="1:14" x14ac:dyDescent="0.25">
      <c r="A218" s="3" t="s">
        <v>1107</v>
      </c>
      <c r="B218" s="3" t="s">
        <v>794</v>
      </c>
      <c r="C218" s="3" t="s">
        <v>534</v>
      </c>
      <c r="D218" s="3"/>
      <c r="E218" s="3" t="s">
        <v>19</v>
      </c>
      <c r="F218" s="3"/>
      <c r="G218" s="3"/>
      <c r="H218" s="3"/>
      <c r="I218" s="3" t="s">
        <v>535</v>
      </c>
      <c r="J218" s="3" t="s">
        <v>556</v>
      </c>
      <c r="K218" s="3" t="s">
        <v>535</v>
      </c>
      <c r="L218" s="3" t="s">
        <v>663</v>
      </c>
      <c r="M218" s="3" t="s">
        <v>538</v>
      </c>
      <c r="N218" s="3">
        <v>2</v>
      </c>
    </row>
    <row r="219" spans="1:14" x14ac:dyDescent="0.25">
      <c r="A219" s="3" t="s">
        <v>1107</v>
      </c>
      <c r="B219" s="3" t="s">
        <v>799</v>
      </c>
      <c r="C219" s="3" t="s">
        <v>534</v>
      </c>
      <c r="D219" s="3"/>
      <c r="E219" s="3" t="s">
        <v>19</v>
      </c>
      <c r="F219" s="3"/>
      <c r="G219" s="3"/>
      <c r="H219" s="3"/>
      <c r="I219" s="3" t="s">
        <v>535</v>
      </c>
      <c r="J219" s="3" t="s">
        <v>612</v>
      </c>
      <c r="K219" s="3" t="s">
        <v>535</v>
      </c>
      <c r="L219" s="3" t="s">
        <v>683</v>
      </c>
      <c r="M219" s="3" t="s">
        <v>538</v>
      </c>
      <c r="N219" s="3">
        <v>3</v>
      </c>
    </row>
    <row r="220" spans="1:14" x14ac:dyDescent="0.25">
      <c r="A220" s="3" t="s">
        <v>1107</v>
      </c>
      <c r="B220" s="3" t="s">
        <v>801</v>
      </c>
      <c r="C220" s="3" t="s">
        <v>534</v>
      </c>
      <c r="D220" s="3"/>
      <c r="E220" s="3" t="s">
        <v>19</v>
      </c>
      <c r="F220" s="3"/>
      <c r="G220" s="3"/>
      <c r="H220" s="3"/>
      <c r="I220" s="3" t="s">
        <v>535</v>
      </c>
      <c r="J220" s="3" t="s">
        <v>789</v>
      </c>
      <c r="K220" s="3" t="s">
        <v>535</v>
      </c>
      <c r="L220" s="3" t="s">
        <v>663</v>
      </c>
      <c r="M220" s="3"/>
      <c r="N220" s="3">
        <v>2</v>
      </c>
    </row>
    <row r="221" spans="1:14" x14ac:dyDescent="0.25">
      <c r="A221" s="3" t="s">
        <v>1107</v>
      </c>
      <c r="B221" s="3" t="s">
        <v>804</v>
      </c>
      <c r="C221" s="3" t="s">
        <v>534</v>
      </c>
      <c r="D221" s="3"/>
      <c r="E221" s="3" t="s">
        <v>19</v>
      </c>
      <c r="F221" s="3"/>
      <c r="G221" s="3"/>
      <c r="H221" s="3"/>
      <c r="I221" s="3" t="s">
        <v>535</v>
      </c>
      <c r="J221" s="3" t="s">
        <v>789</v>
      </c>
      <c r="K221" s="3" t="s">
        <v>535</v>
      </c>
      <c r="L221" s="3" t="s">
        <v>557</v>
      </c>
      <c r="M221" s="3" t="s">
        <v>538</v>
      </c>
      <c r="N221" s="3">
        <v>2</v>
      </c>
    </row>
    <row r="222" spans="1:14" x14ac:dyDescent="0.25">
      <c r="A222" s="3" t="s">
        <v>1107</v>
      </c>
      <c r="B222" s="3" t="s">
        <v>807</v>
      </c>
      <c r="C222" s="3" t="s">
        <v>534</v>
      </c>
      <c r="D222" s="3"/>
      <c r="E222" s="3" t="s">
        <v>19</v>
      </c>
      <c r="F222" s="3"/>
      <c r="G222" s="3"/>
      <c r="H222" s="3"/>
      <c r="I222" s="3" t="s">
        <v>535</v>
      </c>
      <c r="J222" s="3" t="s">
        <v>789</v>
      </c>
      <c r="K222" s="3" t="s">
        <v>535</v>
      </c>
      <c r="L222" s="3" t="s">
        <v>663</v>
      </c>
      <c r="M222" s="3" t="s">
        <v>538</v>
      </c>
      <c r="N222" s="3">
        <v>1</v>
      </c>
    </row>
    <row r="223" spans="1:14" x14ac:dyDescent="0.25">
      <c r="A223" s="3" t="s">
        <v>1107</v>
      </c>
      <c r="B223" s="3" t="s">
        <v>809</v>
      </c>
      <c r="C223" s="3" t="s">
        <v>534</v>
      </c>
      <c r="D223" s="3"/>
      <c r="E223" s="3" t="s">
        <v>19</v>
      </c>
      <c r="F223" s="3"/>
      <c r="G223" s="3"/>
      <c r="H223" s="3"/>
      <c r="I223" s="3" t="s">
        <v>535</v>
      </c>
      <c r="J223" s="3" t="s">
        <v>575</v>
      </c>
      <c r="K223" s="3" t="s">
        <v>535</v>
      </c>
      <c r="L223" s="3" t="s">
        <v>557</v>
      </c>
      <c r="M223" s="3" t="s">
        <v>538</v>
      </c>
      <c r="N223" s="3">
        <v>1</v>
      </c>
    </row>
    <row r="224" spans="1:14" x14ac:dyDescent="0.25">
      <c r="A224" s="3" t="s">
        <v>1107</v>
      </c>
      <c r="B224" s="3" t="s">
        <v>811</v>
      </c>
      <c r="C224" s="3" t="s">
        <v>534</v>
      </c>
      <c r="D224" s="3"/>
      <c r="E224" s="3" t="s">
        <v>19</v>
      </c>
      <c r="F224" s="3"/>
      <c r="G224" s="3"/>
      <c r="H224" s="3"/>
      <c r="I224" s="3" t="s">
        <v>535</v>
      </c>
      <c r="J224" s="3" t="s">
        <v>812</v>
      </c>
      <c r="K224" s="3" t="s">
        <v>535</v>
      </c>
      <c r="L224" s="3" t="s">
        <v>813</v>
      </c>
      <c r="M224" s="3" t="s">
        <v>538</v>
      </c>
      <c r="N224" s="3">
        <v>2</v>
      </c>
    </row>
    <row r="225" spans="1:14" x14ac:dyDescent="0.25">
      <c r="A225" s="3" t="s">
        <v>1107</v>
      </c>
      <c r="B225" s="3" t="s">
        <v>816</v>
      </c>
      <c r="C225" s="3" t="s">
        <v>534</v>
      </c>
      <c r="D225" s="3"/>
      <c r="E225" s="3" t="s">
        <v>19</v>
      </c>
      <c r="F225" s="3"/>
      <c r="G225" s="3"/>
      <c r="H225" s="3"/>
      <c r="I225" s="3" t="s">
        <v>535</v>
      </c>
      <c r="J225" s="3" t="s">
        <v>556</v>
      </c>
      <c r="K225" s="3" t="s">
        <v>535</v>
      </c>
      <c r="L225" s="3" t="s">
        <v>659</v>
      </c>
      <c r="M225" s="3" t="s">
        <v>538</v>
      </c>
      <c r="N225" s="3">
        <v>2</v>
      </c>
    </row>
    <row r="226" spans="1:14" x14ac:dyDescent="0.25">
      <c r="A226" s="3" t="s">
        <v>1107</v>
      </c>
      <c r="B226" s="3" t="s">
        <v>818</v>
      </c>
      <c r="C226" s="3" t="s">
        <v>534</v>
      </c>
      <c r="D226" s="3"/>
      <c r="E226" s="3" t="s">
        <v>12</v>
      </c>
      <c r="F226" s="3"/>
      <c r="G226" s="3"/>
      <c r="H226" s="3"/>
      <c r="I226" s="3" t="s">
        <v>535</v>
      </c>
      <c r="J226" s="3" t="s">
        <v>556</v>
      </c>
      <c r="K226" s="3" t="s">
        <v>535</v>
      </c>
      <c r="L226" s="3" t="s">
        <v>659</v>
      </c>
      <c r="M226" s="3" t="s">
        <v>538</v>
      </c>
      <c r="N226" s="3">
        <v>2</v>
      </c>
    </row>
    <row r="227" spans="1:14" x14ac:dyDescent="0.25">
      <c r="A227" s="3" t="s">
        <v>1107</v>
      </c>
      <c r="B227" s="3" t="s">
        <v>822</v>
      </c>
      <c r="C227" s="3" t="s">
        <v>534</v>
      </c>
      <c r="D227" s="3"/>
      <c r="E227" s="3" t="s">
        <v>12</v>
      </c>
      <c r="F227" s="3"/>
      <c r="G227" s="3"/>
      <c r="H227" s="3"/>
      <c r="I227" s="3" t="s">
        <v>535</v>
      </c>
      <c r="J227" s="3" t="s">
        <v>556</v>
      </c>
      <c r="K227" s="3" t="s">
        <v>535</v>
      </c>
      <c r="L227" s="3" t="s">
        <v>659</v>
      </c>
      <c r="M227" s="3" t="s">
        <v>538</v>
      </c>
      <c r="N227" s="3">
        <v>2</v>
      </c>
    </row>
    <row r="228" spans="1:14" x14ac:dyDescent="0.25">
      <c r="A228" s="3" t="s">
        <v>1107</v>
      </c>
      <c r="B228" s="3" t="s">
        <v>825</v>
      </c>
      <c r="C228" s="3" t="s">
        <v>534</v>
      </c>
      <c r="D228" s="3"/>
      <c r="E228" s="3" t="s">
        <v>19</v>
      </c>
      <c r="F228" s="3"/>
      <c r="G228" s="3"/>
      <c r="H228" s="3"/>
      <c r="I228" s="3" t="s">
        <v>535</v>
      </c>
      <c r="J228" s="3" t="s">
        <v>536</v>
      </c>
      <c r="K228" s="3" t="s">
        <v>535</v>
      </c>
      <c r="L228" s="3"/>
      <c r="M228" s="3"/>
      <c r="N228" s="3">
        <v>2</v>
      </c>
    </row>
    <row r="229" spans="1:14" x14ac:dyDescent="0.25">
      <c r="A229" s="3" t="s">
        <v>1107</v>
      </c>
      <c r="B229" s="3" t="s">
        <v>829</v>
      </c>
      <c r="C229" s="3" t="s">
        <v>534</v>
      </c>
      <c r="D229" s="3"/>
      <c r="E229" s="3" t="s">
        <v>19</v>
      </c>
      <c r="F229" s="3"/>
      <c r="G229" s="3"/>
      <c r="H229" s="3"/>
      <c r="I229" s="3" t="s">
        <v>535</v>
      </c>
      <c r="J229" s="3" t="s">
        <v>789</v>
      </c>
      <c r="K229" s="3" t="s">
        <v>535</v>
      </c>
      <c r="L229" s="3" t="s">
        <v>663</v>
      </c>
      <c r="M229" s="3" t="s">
        <v>538</v>
      </c>
      <c r="N229" s="3">
        <v>2</v>
      </c>
    </row>
    <row r="230" spans="1:14" x14ac:dyDescent="0.25">
      <c r="A230" s="3" t="s">
        <v>1107</v>
      </c>
      <c r="B230" s="3" t="s">
        <v>832</v>
      </c>
      <c r="C230" s="3" t="s">
        <v>534</v>
      </c>
      <c r="D230" s="3"/>
      <c r="E230" s="3" t="s">
        <v>12</v>
      </c>
      <c r="F230" s="3"/>
      <c r="G230" s="3" t="s">
        <v>33</v>
      </c>
      <c r="H230" s="3"/>
      <c r="I230" s="3" t="s">
        <v>535</v>
      </c>
      <c r="J230" s="3" t="s">
        <v>556</v>
      </c>
      <c r="K230" s="3" t="s">
        <v>535</v>
      </c>
      <c r="L230" s="3" t="s">
        <v>557</v>
      </c>
      <c r="M230" s="3" t="s">
        <v>538</v>
      </c>
      <c r="N230" s="3">
        <v>2</v>
      </c>
    </row>
    <row r="231" spans="1:14" x14ac:dyDescent="0.25">
      <c r="A231" s="3" t="s">
        <v>1107</v>
      </c>
      <c r="B231" s="3" t="s">
        <v>835</v>
      </c>
      <c r="C231" s="3" t="s">
        <v>534</v>
      </c>
      <c r="D231" s="3"/>
      <c r="E231" s="3" t="s">
        <v>19</v>
      </c>
      <c r="F231" s="3"/>
      <c r="G231" s="3"/>
      <c r="H231" s="3"/>
      <c r="I231" s="3" t="s">
        <v>535</v>
      </c>
      <c r="J231" s="3" t="s">
        <v>556</v>
      </c>
      <c r="K231" s="3" t="s">
        <v>535</v>
      </c>
      <c r="L231" s="3"/>
      <c r="M231" s="3"/>
      <c r="N231" s="3">
        <v>2</v>
      </c>
    </row>
    <row r="232" spans="1:14" x14ac:dyDescent="0.25">
      <c r="A232" s="3" t="s">
        <v>1107</v>
      </c>
      <c r="B232" s="3" t="s">
        <v>839</v>
      </c>
      <c r="C232" s="3" t="s">
        <v>534</v>
      </c>
      <c r="D232" s="3"/>
      <c r="E232" s="3" t="s">
        <v>19</v>
      </c>
      <c r="F232" s="3"/>
      <c r="G232" s="3"/>
      <c r="H232" s="3"/>
      <c r="I232" s="3" t="s">
        <v>535</v>
      </c>
      <c r="J232" s="3" t="s">
        <v>612</v>
      </c>
      <c r="K232" s="3" t="s">
        <v>535</v>
      </c>
      <c r="L232" s="3"/>
      <c r="M232" s="3"/>
      <c r="N232" s="3">
        <v>2</v>
      </c>
    </row>
    <row r="233" spans="1:14" x14ac:dyDescent="0.25">
      <c r="A233" s="3" t="s">
        <v>1107</v>
      </c>
      <c r="B233" s="3" t="s">
        <v>843</v>
      </c>
      <c r="C233" s="3" t="s">
        <v>534</v>
      </c>
      <c r="D233" s="3"/>
      <c r="E233" s="3" t="s">
        <v>12</v>
      </c>
      <c r="F233" s="3"/>
      <c r="G233" s="3" t="s">
        <v>33</v>
      </c>
      <c r="H233" s="3"/>
      <c r="I233" s="3" t="s">
        <v>535</v>
      </c>
      <c r="J233" s="3" t="s">
        <v>556</v>
      </c>
      <c r="K233" s="3" t="s">
        <v>535</v>
      </c>
      <c r="L233" s="3" t="s">
        <v>663</v>
      </c>
      <c r="M233" s="3" t="s">
        <v>538</v>
      </c>
      <c r="N233" s="3">
        <v>3</v>
      </c>
    </row>
    <row r="234" spans="1:14" x14ac:dyDescent="0.25">
      <c r="A234" s="3" t="s">
        <v>1107</v>
      </c>
      <c r="B234" s="3" t="s">
        <v>848</v>
      </c>
      <c r="C234" s="3" t="s">
        <v>534</v>
      </c>
      <c r="D234" s="3"/>
      <c r="E234" s="3" t="s">
        <v>12</v>
      </c>
      <c r="F234" s="3"/>
      <c r="G234" s="3"/>
      <c r="H234" s="3"/>
      <c r="I234" s="3" t="s">
        <v>535</v>
      </c>
      <c r="J234" s="3" t="s">
        <v>556</v>
      </c>
      <c r="K234" s="3" t="s">
        <v>535</v>
      </c>
      <c r="L234" s="3" t="s">
        <v>626</v>
      </c>
      <c r="M234" s="3" t="s">
        <v>538</v>
      </c>
      <c r="N234" s="3">
        <v>2</v>
      </c>
    </row>
    <row r="235" spans="1:14" x14ac:dyDescent="0.25">
      <c r="A235" s="3" t="s">
        <v>1107</v>
      </c>
      <c r="B235" s="3" t="s">
        <v>852</v>
      </c>
      <c r="C235" s="3" t="s">
        <v>534</v>
      </c>
      <c r="D235" s="3"/>
      <c r="E235" s="3" t="s">
        <v>12</v>
      </c>
      <c r="F235" s="3"/>
      <c r="G235" s="3"/>
      <c r="H235" s="3"/>
      <c r="I235" s="3" t="s">
        <v>535</v>
      </c>
      <c r="J235" s="3" t="s">
        <v>645</v>
      </c>
      <c r="K235" s="3" t="s">
        <v>535</v>
      </c>
      <c r="L235" s="3"/>
      <c r="M235" s="3"/>
      <c r="N235" s="3">
        <v>3</v>
      </c>
    </row>
    <row r="236" spans="1:14" x14ac:dyDescent="0.25">
      <c r="A236" s="3" t="s">
        <v>1107</v>
      </c>
      <c r="B236" s="3" t="s">
        <v>856</v>
      </c>
      <c r="C236" s="3" t="s">
        <v>534</v>
      </c>
      <c r="D236" s="3"/>
      <c r="E236" s="3" t="s">
        <v>19</v>
      </c>
      <c r="F236" s="3"/>
      <c r="G236" s="3"/>
      <c r="H236" s="3"/>
      <c r="I236" s="3" t="s">
        <v>535</v>
      </c>
      <c r="J236" s="3" t="s">
        <v>536</v>
      </c>
      <c r="K236" s="3" t="s">
        <v>535</v>
      </c>
      <c r="L236" s="3" t="s">
        <v>667</v>
      </c>
      <c r="M236" s="3" t="s">
        <v>538</v>
      </c>
      <c r="N236" s="3">
        <v>3</v>
      </c>
    </row>
    <row r="237" spans="1:14" x14ac:dyDescent="0.25">
      <c r="A237" s="3" t="s">
        <v>1107</v>
      </c>
      <c r="B237" s="3" t="s">
        <v>859</v>
      </c>
      <c r="C237" s="3" t="s">
        <v>534</v>
      </c>
      <c r="D237" s="3"/>
      <c r="E237" s="3" t="s">
        <v>19</v>
      </c>
      <c r="F237" s="3"/>
      <c r="G237" s="3" t="s">
        <v>33</v>
      </c>
      <c r="H237" s="3"/>
      <c r="I237" s="3" t="s">
        <v>535</v>
      </c>
      <c r="J237" s="3" t="s">
        <v>612</v>
      </c>
      <c r="K237" s="3" t="s">
        <v>535</v>
      </c>
      <c r="L237" s="3" t="s">
        <v>663</v>
      </c>
      <c r="M237" s="3" t="s">
        <v>538</v>
      </c>
      <c r="N237" s="3">
        <v>3</v>
      </c>
    </row>
    <row r="238" spans="1:14" x14ac:dyDescent="0.25">
      <c r="A238" s="3" t="s">
        <v>1107</v>
      </c>
      <c r="B238" s="3" t="s">
        <v>862</v>
      </c>
      <c r="C238" s="3" t="s">
        <v>534</v>
      </c>
      <c r="D238" s="3"/>
      <c r="E238" s="3" t="s">
        <v>12</v>
      </c>
      <c r="F238" s="3"/>
      <c r="G238" s="3"/>
      <c r="H238" s="3"/>
      <c r="I238" s="3" t="s">
        <v>535</v>
      </c>
      <c r="J238" s="3" t="s">
        <v>556</v>
      </c>
      <c r="K238" s="3" t="s">
        <v>535</v>
      </c>
      <c r="L238" s="3"/>
      <c r="M238" s="3"/>
      <c r="N238" s="3">
        <v>1</v>
      </c>
    </row>
    <row r="239" spans="1:14" x14ac:dyDescent="0.25">
      <c r="A239" s="3" t="s">
        <v>1107</v>
      </c>
      <c r="B239" s="3" t="s">
        <v>866</v>
      </c>
      <c r="C239" s="3" t="s">
        <v>534</v>
      </c>
      <c r="D239" s="3"/>
      <c r="E239" s="3" t="s">
        <v>19</v>
      </c>
      <c r="F239" s="3"/>
      <c r="G239" s="3"/>
      <c r="H239" s="3"/>
      <c r="I239" s="3" t="s">
        <v>535</v>
      </c>
      <c r="J239" s="3" t="s">
        <v>556</v>
      </c>
      <c r="K239" s="3" t="s">
        <v>535</v>
      </c>
      <c r="L239" s="3" t="s">
        <v>626</v>
      </c>
      <c r="M239" s="3" t="s">
        <v>538</v>
      </c>
      <c r="N239" s="3">
        <v>2</v>
      </c>
    </row>
    <row r="240" spans="1:14" x14ac:dyDescent="0.25">
      <c r="A240" s="3" t="s">
        <v>1107</v>
      </c>
      <c r="B240" s="3" t="s">
        <v>870</v>
      </c>
      <c r="C240" s="3" t="s">
        <v>534</v>
      </c>
      <c r="D240" s="3"/>
      <c r="E240" s="3" t="s">
        <v>19</v>
      </c>
      <c r="F240" s="3"/>
      <c r="G240" s="3"/>
      <c r="H240" s="3"/>
      <c r="I240" s="3" t="s">
        <v>535</v>
      </c>
      <c r="J240" s="3" t="s">
        <v>536</v>
      </c>
      <c r="K240" s="3" t="s">
        <v>535</v>
      </c>
      <c r="L240" s="3" t="s">
        <v>667</v>
      </c>
      <c r="M240" s="3" t="s">
        <v>538</v>
      </c>
      <c r="N240" s="3">
        <v>3</v>
      </c>
    </row>
    <row r="241" spans="1:14" x14ac:dyDescent="0.25">
      <c r="A241" s="3" t="s">
        <v>1107</v>
      </c>
      <c r="B241" s="3" t="s">
        <v>873</v>
      </c>
      <c r="C241" s="3" t="s">
        <v>534</v>
      </c>
      <c r="D241" s="3"/>
      <c r="E241" s="3" t="s">
        <v>12</v>
      </c>
      <c r="F241" s="3"/>
      <c r="G241" s="3"/>
      <c r="H241" s="3"/>
      <c r="I241" s="3" t="s">
        <v>535</v>
      </c>
      <c r="J241" s="3" t="s">
        <v>556</v>
      </c>
      <c r="K241" s="3" t="s">
        <v>535</v>
      </c>
      <c r="L241" s="3"/>
      <c r="M241" s="3"/>
      <c r="N241" s="3">
        <v>2</v>
      </c>
    </row>
    <row r="242" spans="1:14" x14ac:dyDescent="0.25">
      <c r="A242" s="3" t="s">
        <v>1107</v>
      </c>
      <c r="B242" s="3" t="s">
        <v>877</v>
      </c>
      <c r="C242" s="3" t="s">
        <v>534</v>
      </c>
      <c r="D242" s="3"/>
      <c r="E242" s="3" t="s">
        <v>12</v>
      </c>
      <c r="F242" s="3"/>
      <c r="G242" s="3"/>
      <c r="H242" s="3"/>
      <c r="I242" s="3" t="s">
        <v>535</v>
      </c>
      <c r="J242" s="3" t="s">
        <v>556</v>
      </c>
      <c r="K242" s="3" t="s">
        <v>535</v>
      </c>
      <c r="L242" s="3" t="s">
        <v>659</v>
      </c>
      <c r="M242" s="3" t="s">
        <v>538</v>
      </c>
      <c r="N242" s="3">
        <v>2</v>
      </c>
    </row>
    <row r="243" spans="1:14" x14ac:dyDescent="0.25">
      <c r="A243" s="3" t="s">
        <v>1107</v>
      </c>
      <c r="B243" s="3" t="s">
        <v>880</v>
      </c>
      <c r="C243" s="3" t="s">
        <v>534</v>
      </c>
      <c r="D243" s="3"/>
      <c r="E243" s="3" t="s">
        <v>19</v>
      </c>
      <c r="F243" s="3"/>
      <c r="G243" s="3"/>
      <c r="H243" s="3"/>
      <c r="I243" s="3" t="s">
        <v>535</v>
      </c>
      <c r="J243" s="3" t="s">
        <v>536</v>
      </c>
      <c r="K243" s="3" t="s">
        <v>535</v>
      </c>
      <c r="L243" s="3" t="s">
        <v>881</v>
      </c>
      <c r="M243" s="3" t="s">
        <v>538</v>
      </c>
      <c r="N243" s="3">
        <v>2</v>
      </c>
    </row>
    <row r="244" spans="1:14" x14ac:dyDescent="0.25">
      <c r="A244" s="3" t="s">
        <v>1107</v>
      </c>
      <c r="B244" s="3" t="s">
        <v>884</v>
      </c>
      <c r="C244" s="3" t="s">
        <v>534</v>
      </c>
      <c r="D244" s="3"/>
      <c r="E244" s="3" t="s">
        <v>19</v>
      </c>
      <c r="F244" s="3"/>
      <c r="G244" s="3"/>
      <c r="H244" s="3"/>
      <c r="I244" s="3" t="s">
        <v>535</v>
      </c>
      <c r="J244" s="3" t="s">
        <v>612</v>
      </c>
      <c r="K244" s="3" t="s">
        <v>535</v>
      </c>
      <c r="L244" s="3"/>
      <c r="M244" s="3"/>
      <c r="N244" s="3">
        <v>3</v>
      </c>
    </row>
    <row r="245" spans="1:14" x14ac:dyDescent="0.25">
      <c r="A245" s="3" t="s">
        <v>1107</v>
      </c>
      <c r="B245" s="3" t="s">
        <v>888</v>
      </c>
      <c r="C245" s="3" t="s">
        <v>534</v>
      </c>
      <c r="D245" s="3"/>
      <c r="E245" s="3" t="s">
        <v>19</v>
      </c>
      <c r="F245" s="3"/>
      <c r="G245" s="3"/>
      <c r="H245" s="3"/>
      <c r="I245" s="3" t="s">
        <v>535</v>
      </c>
      <c r="J245" s="3" t="s">
        <v>556</v>
      </c>
      <c r="K245" s="3" t="s">
        <v>535</v>
      </c>
      <c r="L245" s="3" t="s">
        <v>626</v>
      </c>
      <c r="M245" s="3" t="s">
        <v>538</v>
      </c>
      <c r="N245" s="3">
        <v>2</v>
      </c>
    </row>
    <row r="246" spans="1:14" x14ac:dyDescent="0.25">
      <c r="A246" s="3" t="s">
        <v>1107</v>
      </c>
      <c r="B246" s="3" t="s">
        <v>891</v>
      </c>
      <c r="C246" s="3" t="s">
        <v>534</v>
      </c>
      <c r="D246" s="3"/>
      <c r="E246" s="3" t="s">
        <v>19</v>
      </c>
      <c r="F246" s="3"/>
      <c r="G246" s="3"/>
      <c r="H246" s="3"/>
      <c r="I246" s="3" t="s">
        <v>535</v>
      </c>
      <c r="J246" s="3" t="s">
        <v>592</v>
      </c>
      <c r="K246" s="3" t="s">
        <v>535</v>
      </c>
      <c r="L246" s="3" t="s">
        <v>537</v>
      </c>
      <c r="M246" s="3" t="s">
        <v>538</v>
      </c>
      <c r="N246" s="3">
        <v>2</v>
      </c>
    </row>
    <row r="247" spans="1:14" x14ac:dyDescent="0.25">
      <c r="A247" s="3" t="s">
        <v>1107</v>
      </c>
      <c r="B247" s="3" t="s">
        <v>896</v>
      </c>
      <c r="C247" s="3" t="s">
        <v>534</v>
      </c>
      <c r="D247" s="3"/>
      <c r="E247" s="3" t="s">
        <v>12</v>
      </c>
      <c r="F247" s="3"/>
      <c r="G247" s="3"/>
      <c r="H247" s="3"/>
      <c r="I247" s="3" t="s">
        <v>535</v>
      </c>
      <c r="J247" s="3" t="s">
        <v>556</v>
      </c>
      <c r="K247" s="3" t="s">
        <v>535</v>
      </c>
      <c r="L247" s="3"/>
      <c r="M247" s="3"/>
      <c r="N247" s="3">
        <v>2</v>
      </c>
    </row>
    <row r="248" spans="1:14" x14ac:dyDescent="0.25">
      <c r="A248" s="3" t="s">
        <v>1107</v>
      </c>
      <c r="B248" s="3" t="s">
        <v>900</v>
      </c>
      <c r="C248" s="3" t="s">
        <v>534</v>
      </c>
      <c r="D248" s="3"/>
      <c r="E248" s="3" t="s">
        <v>12</v>
      </c>
      <c r="F248" s="3"/>
      <c r="G248" s="3"/>
      <c r="H248" s="3"/>
      <c r="I248" s="3" t="s">
        <v>535</v>
      </c>
      <c r="J248" s="3" t="s">
        <v>556</v>
      </c>
      <c r="K248" s="3" t="s">
        <v>535</v>
      </c>
      <c r="L248" s="3" t="s">
        <v>626</v>
      </c>
      <c r="M248" s="3" t="s">
        <v>538</v>
      </c>
      <c r="N248" s="3">
        <v>3</v>
      </c>
    </row>
    <row r="249" spans="1:14" x14ac:dyDescent="0.25">
      <c r="A249" s="3" t="s">
        <v>1107</v>
      </c>
      <c r="B249" s="3" t="s">
        <v>903</v>
      </c>
      <c r="C249" s="3" t="s">
        <v>534</v>
      </c>
      <c r="D249" s="3"/>
      <c r="E249" s="3" t="s">
        <v>19</v>
      </c>
      <c r="F249" s="3"/>
      <c r="G249" s="3"/>
      <c r="H249" s="3"/>
      <c r="I249" s="3" t="s">
        <v>535</v>
      </c>
      <c r="J249" s="3" t="s">
        <v>556</v>
      </c>
      <c r="K249" s="3" t="s">
        <v>535</v>
      </c>
      <c r="L249" s="3" t="s">
        <v>667</v>
      </c>
      <c r="M249" s="3" t="s">
        <v>538</v>
      </c>
      <c r="N249" s="3">
        <v>3</v>
      </c>
    </row>
    <row r="250" spans="1:14" x14ac:dyDescent="0.25">
      <c r="A250" s="3" t="s">
        <v>1107</v>
      </c>
      <c r="B250" s="3" t="s">
        <v>908</v>
      </c>
      <c r="C250" s="3" t="s">
        <v>534</v>
      </c>
      <c r="D250" s="3"/>
      <c r="E250" s="3" t="s">
        <v>12</v>
      </c>
      <c r="F250" s="3"/>
      <c r="G250" s="3"/>
      <c r="H250" s="3"/>
      <c r="I250" s="3" t="s">
        <v>535</v>
      </c>
      <c r="J250" s="3" t="s">
        <v>612</v>
      </c>
      <c r="K250" s="3" t="s">
        <v>535</v>
      </c>
      <c r="L250" s="3" t="s">
        <v>683</v>
      </c>
      <c r="M250" s="3" t="s">
        <v>538</v>
      </c>
      <c r="N250" s="3">
        <v>2</v>
      </c>
    </row>
    <row r="251" spans="1:14" x14ac:dyDescent="0.25">
      <c r="A251" s="3" t="s">
        <v>1107</v>
      </c>
      <c r="B251" s="3" t="s">
        <v>913</v>
      </c>
      <c r="C251" s="3" t="s">
        <v>534</v>
      </c>
      <c r="D251" s="3"/>
      <c r="E251" s="3" t="s">
        <v>19</v>
      </c>
      <c r="F251" s="3"/>
      <c r="G251" s="3"/>
      <c r="H251" s="3"/>
      <c r="I251" s="3" t="s">
        <v>535</v>
      </c>
      <c r="J251" s="3" t="s">
        <v>789</v>
      </c>
      <c r="K251" s="3" t="s">
        <v>535</v>
      </c>
      <c r="L251" s="3" t="s">
        <v>557</v>
      </c>
      <c r="M251" s="3" t="s">
        <v>538</v>
      </c>
      <c r="N251" s="3">
        <v>3</v>
      </c>
    </row>
    <row r="252" spans="1:14" x14ac:dyDescent="0.25">
      <c r="A252" s="3" t="s">
        <v>1107</v>
      </c>
      <c r="B252" s="3" t="s">
        <v>916</v>
      </c>
      <c r="C252" s="3" t="s">
        <v>534</v>
      </c>
      <c r="D252" s="3"/>
      <c r="E252" s="3" t="s">
        <v>12</v>
      </c>
      <c r="F252" s="3"/>
      <c r="G252" s="3"/>
      <c r="H252" s="3"/>
      <c r="I252" s="3" t="s">
        <v>535</v>
      </c>
      <c r="J252" s="3" t="s">
        <v>556</v>
      </c>
      <c r="K252" s="3" t="s">
        <v>535</v>
      </c>
      <c r="L252" s="3" t="s">
        <v>626</v>
      </c>
      <c r="M252" s="3" t="s">
        <v>538</v>
      </c>
      <c r="N252" s="3">
        <v>2</v>
      </c>
    </row>
    <row r="253" spans="1:14" x14ac:dyDescent="0.25">
      <c r="A253" s="3" t="s">
        <v>1107</v>
      </c>
      <c r="B253" s="3" t="s">
        <v>919</v>
      </c>
      <c r="C253" s="3" t="s">
        <v>534</v>
      </c>
      <c r="D253" s="3"/>
      <c r="E253" s="3" t="s">
        <v>19</v>
      </c>
      <c r="F253" s="3"/>
      <c r="G253" s="3"/>
      <c r="H253" s="3"/>
      <c r="I253" s="3" t="s">
        <v>535</v>
      </c>
      <c r="J253" s="3" t="s">
        <v>789</v>
      </c>
      <c r="K253" s="3" t="s">
        <v>535</v>
      </c>
      <c r="L253" s="3" t="s">
        <v>557</v>
      </c>
      <c r="M253" s="3" t="s">
        <v>538</v>
      </c>
      <c r="N253" s="3">
        <v>2</v>
      </c>
    </row>
    <row r="254" spans="1:14" x14ac:dyDescent="0.25">
      <c r="A254" s="3" t="s">
        <v>1107</v>
      </c>
      <c r="B254" s="3" t="s">
        <v>922</v>
      </c>
      <c r="C254" s="3" t="s">
        <v>534</v>
      </c>
      <c r="D254" s="3"/>
      <c r="E254" s="3" t="s">
        <v>12</v>
      </c>
      <c r="F254" s="3"/>
      <c r="G254" s="3"/>
      <c r="H254" s="3"/>
      <c r="I254" s="3" t="s">
        <v>535</v>
      </c>
      <c r="J254" s="3" t="s">
        <v>556</v>
      </c>
      <c r="K254" s="3" t="s">
        <v>535</v>
      </c>
      <c r="L254" s="3"/>
      <c r="M254" s="3"/>
      <c r="N254" s="3">
        <v>2</v>
      </c>
    </row>
    <row r="255" spans="1:14" x14ac:dyDescent="0.25">
      <c r="A255" s="3" t="s">
        <v>1107</v>
      </c>
      <c r="B255" s="3" t="s">
        <v>926</v>
      </c>
      <c r="C255" s="3" t="s">
        <v>534</v>
      </c>
      <c r="D255" s="3"/>
      <c r="E255" s="3" t="s">
        <v>12</v>
      </c>
      <c r="F255" s="3"/>
      <c r="G255" s="3" t="s">
        <v>33</v>
      </c>
      <c r="H255" s="3"/>
      <c r="I255" s="3" t="s">
        <v>535</v>
      </c>
      <c r="J255" s="3" t="s">
        <v>556</v>
      </c>
      <c r="K255" s="3" t="s">
        <v>535</v>
      </c>
      <c r="L255" s="3" t="s">
        <v>663</v>
      </c>
      <c r="M255" s="3" t="s">
        <v>538</v>
      </c>
      <c r="N255" s="3">
        <v>2</v>
      </c>
    </row>
    <row r="256" spans="1:14" x14ac:dyDescent="0.25">
      <c r="A256" s="3" t="s">
        <v>1107</v>
      </c>
      <c r="B256" s="3" t="s">
        <v>931</v>
      </c>
      <c r="C256" s="3" t="s">
        <v>534</v>
      </c>
      <c r="D256" s="3"/>
      <c r="E256" s="3" t="s">
        <v>19</v>
      </c>
      <c r="F256" s="3"/>
      <c r="G256" s="3" t="s">
        <v>33</v>
      </c>
      <c r="H256" s="3"/>
      <c r="I256" s="3" t="s">
        <v>535</v>
      </c>
      <c r="J256" s="3" t="s">
        <v>556</v>
      </c>
      <c r="K256" s="3" t="s">
        <v>535</v>
      </c>
      <c r="L256" s="3" t="s">
        <v>557</v>
      </c>
      <c r="M256" s="3" t="s">
        <v>538</v>
      </c>
      <c r="N256" s="3">
        <v>3</v>
      </c>
    </row>
    <row r="257" spans="1:14" x14ac:dyDescent="0.25">
      <c r="A257" s="3" t="s">
        <v>1107</v>
      </c>
      <c r="B257" s="3" t="s">
        <v>935</v>
      </c>
      <c r="C257" s="3" t="s">
        <v>534</v>
      </c>
      <c r="D257" s="3"/>
      <c r="E257" s="3" t="s">
        <v>12</v>
      </c>
      <c r="F257" s="3"/>
      <c r="G257" s="3" t="s">
        <v>33</v>
      </c>
      <c r="H257" s="3"/>
      <c r="I257" s="3" t="s">
        <v>535</v>
      </c>
      <c r="J257" s="3" t="s">
        <v>612</v>
      </c>
      <c r="K257" s="3" t="s">
        <v>535</v>
      </c>
      <c r="L257" s="3" t="s">
        <v>641</v>
      </c>
      <c r="M257" s="3" t="s">
        <v>538</v>
      </c>
      <c r="N257" s="3">
        <v>3</v>
      </c>
    </row>
    <row r="258" spans="1:14" x14ac:dyDescent="0.25">
      <c r="A258" s="3" t="s">
        <v>1107</v>
      </c>
      <c r="B258" s="3" t="s">
        <v>938</v>
      </c>
      <c r="C258" s="3" t="s">
        <v>534</v>
      </c>
      <c r="D258" s="3"/>
      <c r="E258" s="3" t="s">
        <v>19</v>
      </c>
      <c r="F258" s="3"/>
      <c r="G258" s="3" t="s">
        <v>33</v>
      </c>
      <c r="H258" s="3"/>
      <c r="I258" s="3" t="s">
        <v>535</v>
      </c>
      <c r="J258" s="3" t="s">
        <v>556</v>
      </c>
      <c r="K258" s="3" t="s">
        <v>535</v>
      </c>
      <c r="L258" s="3" t="s">
        <v>537</v>
      </c>
      <c r="M258" s="3" t="s">
        <v>538</v>
      </c>
      <c r="N258" s="3">
        <v>2</v>
      </c>
    </row>
    <row r="259" spans="1:14" x14ac:dyDescent="0.25">
      <c r="A259" s="3" t="s">
        <v>1107</v>
      </c>
      <c r="B259" s="3" t="s">
        <v>942</v>
      </c>
      <c r="C259" s="3" t="s">
        <v>534</v>
      </c>
      <c r="D259" s="3"/>
      <c r="E259" s="3" t="s">
        <v>19</v>
      </c>
      <c r="F259" s="3"/>
      <c r="G259" s="3"/>
      <c r="H259" s="3"/>
      <c r="I259" s="3" t="s">
        <v>535</v>
      </c>
      <c r="J259" s="3" t="s">
        <v>943</v>
      </c>
      <c r="K259" s="3" t="s">
        <v>535</v>
      </c>
      <c r="L259" s="3" t="s">
        <v>537</v>
      </c>
      <c r="M259" s="3" t="s">
        <v>538</v>
      </c>
      <c r="N259" s="3">
        <v>4</v>
      </c>
    </row>
    <row r="260" spans="1:14" x14ac:dyDescent="0.25">
      <c r="A260" s="3" t="s">
        <v>1107</v>
      </c>
      <c r="B260" s="3" t="s">
        <v>948</v>
      </c>
      <c r="C260" s="3" t="s">
        <v>534</v>
      </c>
      <c r="D260" s="3"/>
      <c r="E260" s="3" t="s">
        <v>19</v>
      </c>
      <c r="F260" s="3"/>
      <c r="G260" s="3"/>
      <c r="H260" s="3"/>
      <c r="I260" s="3" t="s">
        <v>535</v>
      </c>
      <c r="J260" s="3" t="s">
        <v>943</v>
      </c>
      <c r="K260" s="3" t="s">
        <v>535</v>
      </c>
      <c r="L260" s="3" t="s">
        <v>537</v>
      </c>
      <c r="M260" s="3" t="s">
        <v>538</v>
      </c>
      <c r="N260" s="3">
        <v>4</v>
      </c>
    </row>
    <row r="261" spans="1:14" x14ac:dyDescent="0.25">
      <c r="A261" s="3" t="s">
        <v>1107</v>
      </c>
      <c r="B261" s="3" t="s">
        <v>953</v>
      </c>
      <c r="C261" s="3" t="s">
        <v>534</v>
      </c>
      <c r="D261" s="3"/>
      <c r="E261" s="3" t="s">
        <v>19</v>
      </c>
      <c r="F261" s="3"/>
      <c r="G261" s="3"/>
      <c r="H261" s="3"/>
      <c r="I261" s="3" t="s">
        <v>535</v>
      </c>
      <c r="J261" s="3" t="s">
        <v>789</v>
      </c>
      <c r="K261" s="3" t="s">
        <v>535</v>
      </c>
      <c r="L261" s="3" t="s">
        <v>557</v>
      </c>
      <c r="M261" s="3" t="s">
        <v>538</v>
      </c>
      <c r="N261" s="3">
        <v>2</v>
      </c>
    </row>
    <row r="262" spans="1:14" x14ac:dyDescent="0.25">
      <c r="A262" s="3" t="s">
        <v>1107</v>
      </c>
      <c r="B262" s="3" t="s">
        <v>956</v>
      </c>
      <c r="C262" s="3" t="s">
        <v>534</v>
      </c>
      <c r="D262" s="3"/>
      <c r="E262" s="3" t="s">
        <v>19</v>
      </c>
      <c r="F262" s="3"/>
      <c r="G262" s="3"/>
      <c r="H262" s="3"/>
      <c r="I262" s="3" t="s">
        <v>535</v>
      </c>
      <c r="J262" s="3" t="s">
        <v>957</v>
      </c>
      <c r="K262" s="3" t="s">
        <v>535</v>
      </c>
      <c r="L262" s="3" t="s">
        <v>683</v>
      </c>
      <c r="M262" s="3" t="s">
        <v>538</v>
      </c>
      <c r="N262" s="3">
        <v>2</v>
      </c>
    </row>
    <row r="263" spans="1:14" x14ac:dyDescent="0.25">
      <c r="A263" s="3" t="s">
        <v>1107</v>
      </c>
      <c r="B263" s="3" t="s">
        <v>959</v>
      </c>
      <c r="C263" s="3" t="s">
        <v>534</v>
      </c>
      <c r="D263" s="3"/>
      <c r="E263" s="3" t="s">
        <v>19</v>
      </c>
      <c r="F263" s="3"/>
      <c r="G263" s="3"/>
      <c r="H263" s="3"/>
      <c r="I263" s="3" t="s">
        <v>535</v>
      </c>
      <c r="J263" s="3" t="s">
        <v>556</v>
      </c>
      <c r="K263" s="3" t="s">
        <v>535</v>
      </c>
      <c r="L263" s="3" t="s">
        <v>626</v>
      </c>
      <c r="M263" s="3" t="s">
        <v>538</v>
      </c>
      <c r="N263" s="3">
        <v>2</v>
      </c>
    </row>
    <row r="264" spans="1:14" x14ac:dyDescent="0.25">
      <c r="A264" s="3" t="s">
        <v>1107</v>
      </c>
      <c r="B264" s="3" t="s">
        <v>961</v>
      </c>
      <c r="C264" s="3" t="s">
        <v>534</v>
      </c>
      <c r="D264" s="3"/>
      <c r="E264" s="3" t="s">
        <v>12</v>
      </c>
      <c r="F264" s="3"/>
      <c r="G264" s="3" t="s">
        <v>14</v>
      </c>
      <c r="H264" s="3"/>
      <c r="I264" s="3" t="s">
        <v>535</v>
      </c>
      <c r="J264" s="3" t="s">
        <v>556</v>
      </c>
      <c r="K264" s="3" t="s">
        <v>535</v>
      </c>
      <c r="L264" s="3" t="s">
        <v>537</v>
      </c>
      <c r="M264" s="3" t="s">
        <v>538</v>
      </c>
      <c r="N264" s="3">
        <v>3</v>
      </c>
    </row>
    <row r="265" spans="1:14" x14ac:dyDescent="0.25">
      <c r="A265" s="3" t="s">
        <v>1107</v>
      </c>
      <c r="B265" s="3" t="s">
        <v>964</v>
      </c>
      <c r="C265" s="3" t="s">
        <v>534</v>
      </c>
      <c r="D265" s="3"/>
      <c r="E265" s="3" t="s">
        <v>19</v>
      </c>
      <c r="F265" s="3"/>
      <c r="G265" s="3" t="s">
        <v>33</v>
      </c>
      <c r="H265" s="3"/>
      <c r="I265" s="3" t="s">
        <v>535</v>
      </c>
      <c r="J265" s="3" t="s">
        <v>612</v>
      </c>
      <c r="K265" s="3" t="s">
        <v>535</v>
      </c>
      <c r="L265" s="3" t="s">
        <v>537</v>
      </c>
      <c r="M265" s="3" t="s">
        <v>538</v>
      </c>
      <c r="N265" s="3">
        <v>4</v>
      </c>
    </row>
    <row r="266" spans="1:14" x14ac:dyDescent="0.25">
      <c r="A266" s="3" t="s">
        <v>1107</v>
      </c>
      <c r="B266" s="3" t="s">
        <v>967</v>
      </c>
      <c r="C266" s="3" t="s">
        <v>534</v>
      </c>
      <c r="D266" s="3"/>
      <c r="E266" s="3" t="s">
        <v>12</v>
      </c>
      <c r="F266" s="3"/>
      <c r="G266" s="3"/>
      <c r="H266" s="3"/>
      <c r="I266" s="3" t="s">
        <v>535</v>
      </c>
      <c r="J266" s="3" t="s">
        <v>536</v>
      </c>
      <c r="K266" s="3" t="s">
        <v>535</v>
      </c>
      <c r="L266" s="3" t="s">
        <v>813</v>
      </c>
      <c r="M266" s="3" t="s">
        <v>538</v>
      </c>
      <c r="N266" s="3">
        <v>2</v>
      </c>
    </row>
    <row r="267" spans="1:14" x14ac:dyDescent="0.25">
      <c r="A267" s="3" t="s">
        <v>1107</v>
      </c>
      <c r="B267" s="3" t="s">
        <v>969</v>
      </c>
      <c r="C267" s="3" t="s">
        <v>534</v>
      </c>
      <c r="D267" s="3"/>
      <c r="E267" s="3" t="s">
        <v>12</v>
      </c>
      <c r="F267" s="3"/>
      <c r="G267" s="3"/>
      <c r="H267" s="3"/>
      <c r="I267" s="3" t="s">
        <v>535</v>
      </c>
      <c r="J267" s="3" t="s">
        <v>556</v>
      </c>
      <c r="K267" s="3" t="s">
        <v>535</v>
      </c>
      <c r="L267" s="3" t="s">
        <v>626</v>
      </c>
      <c r="M267" s="3" t="s">
        <v>538</v>
      </c>
      <c r="N267" s="3">
        <v>3</v>
      </c>
    </row>
    <row r="268" spans="1:14" x14ac:dyDescent="0.25">
      <c r="A268" s="3" t="s">
        <v>1107</v>
      </c>
      <c r="B268" s="3" t="s">
        <v>971</v>
      </c>
      <c r="C268" s="3" t="s">
        <v>534</v>
      </c>
      <c r="D268" s="3"/>
      <c r="E268" s="3" t="s">
        <v>12</v>
      </c>
      <c r="F268" s="3"/>
      <c r="G268" s="3"/>
      <c r="H268" s="3"/>
      <c r="I268" s="3" t="s">
        <v>535</v>
      </c>
      <c r="J268" s="3" t="s">
        <v>612</v>
      </c>
      <c r="K268" s="3" t="s">
        <v>535</v>
      </c>
      <c r="L268" s="3" t="s">
        <v>972</v>
      </c>
      <c r="M268" s="3" t="s">
        <v>538</v>
      </c>
      <c r="N268" s="3">
        <v>2</v>
      </c>
    </row>
    <row r="269" spans="1:14" x14ac:dyDescent="0.25">
      <c r="A269" s="3" t="s">
        <v>1107</v>
      </c>
      <c r="B269" s="3" t="s">
        <v>974</v>
      </c>
      <c r="C269" s="3" t="s">
        <v>534</v>
      </c>
      <c r="D269" s="3"/>
      <c r="E269" s="3" t="s">
        <v>19</v>
      </c>
      <c r="F269" s="3"/>
      <c r="G269" s="3"/>
      <c r="H269" s="3"/>
      <c r="I269" s="3" t="s">
        <v>535</v>
      </c>
      <c r="J269" s="3" t="s">
        <v>556</v>
      </c>
      <c r="K269" s="3" t="s">
        <v>535</v>
      </c>
      <c r="L269" s="3" t="s">
        <v>659</v>
      </c>
      <c r="M269" s="3" t="s">
        <v>538</v>
      </c>
      <c r="N269" s="3">
        <v>1</v>
      </c>
    </row>
    <row r="270" spans="1:14" x14ac:dyDescent="0.25">
      <c r="A270" s="3" t="s">
        <v>1107</v>
      </c>
      <c r="B270" s="3" t="s">
        <v>976</v>
      </c>
      <c r="C270" s="3" t="s">
        <v>534</v>
      </c>
      <c r="D270" s="3"/>
      <c r="E270" s="3" t="s">
        <v>12</v>
      </c>
      <c r="F270" s="3"/>
      <c r="G270" s="3"/>
      <c r="H270" s="3"/>
      <c r="I270" s="3" t="s">
        <v>535</v>
      </c>
      <c r="J270" s="3" t="s">
        <v>556</v>
      </c>
      <c r="K270" s="3" t="s">
        <v>535</v>
      </c>
      <c r="L270" s="3" t="s">
        <v>626</v>
      </c>
      <c r="M270" s="3" t="s">
        <v>538</v>
      </c>
      <c r="N270" s="3">
        <v>2</v>
      </c>
    </row>
    <row r="271" spans="1:14" x14ac:dyDescent="0.25">
      <c r="A271" s="3" t="s">
        <v>1107</v>
      </c>
      <c r="B271" s="3" t="s">
        <v>978</v>
      </c>
      <c r="C271" s="3" t="s">
        <v>534</v>
      </c>
      <c r="D271" s="3"/>
      <c r="E271" s="3" t="s">
        <v>12</v>
      </c>
      <c r="F271" s="3"/>
      <c r="G271" s="3"/>
      <c r="H271" s="3"/>
      <c r="I271" s="3" t="s">
        <v>535</v>
      </c>
      <c r="J271" s="3" t="s">
        <v>556</v>
      </c>
      <c r="K271" s="3" t="s">
        <v>535</v>
      </c>
      <c r="L271" s="3" t="s">
        <v>659</v>
      </c>
      <c r="M271" s="3" t="s">
        <v>538</v>
      </c>
      <c r="N271" s="3">
        <v>1</v>
      </c>
    </row>
    <row r="272" spans="1:14" x14ac:dyDescent="0.25">
      <c r="A272" s="3" t="s">
        <v>1107</v>
      </c>
      <c r="B272" s="3" t="s">
        <v>981</v>
      </c>
      <c r="C272" s="3" t="s">
        <v>534</v>
      </c>
      <c r="D272" s="3"/>
      <c r="E272" s="3" t="s">
        <v>19</v>
      </c>
      <c r="F272" s="3"/>
      <c r="G272" s="3"/>
      <c r="H272" s="3"/>
      <c r="I272" s="3" t="s">
        <v>535</v>
      </c>
      <c r="J272" s="3" t="s">
        <v>556</v>
      </c>
      <c r="K272" s="3" t="s">
        <v>535</v>
      </c>
      <c r="L272" s="3" t="s">
        <v>626</v>
      </c>
      <c r="M272" s="3" t="s">
        <v>538</v>
      </c>
      <c r="N272" s="3">
        <v>2</v>
      </c>
    </row>
    <row r="273" spans="1:14" x14ac:dyDescent="0.25">
      <c r="A273" s="3" t="s">
        <v>1107</v>
      </c>
      <c r="B273" s="3" t="s">
        <v>983</v>
      </c>
      <c r="C273" s="3" t="s">
        <v>534</v>
      </c>
      <c r="D273" s="3"/>
      <c r="E273" s="3" t="s">
        <v>12</v>
      </c>
      <c r="F273" s="3"/>
      <c r="G273" s="3"/>
      <c r="H273" s="3"/>
      <c r="I273" s="3" t="s">
        <v>535</v>
      </c>
      <c r="J273" s="3" t="s">
        <v>536</v>
      </c>
      <c r="K273" s="3" t="s">
        <v>535</v>
      </c>
      <c r="L273" s="3" t="s">
        <v>667</v>
      </c>
      <c r="M273" s="3" t="s">
        <v>538</v>
      </c>
      <c r="N273" s="3">
        <v>2</v>
      </c>
    </row>
    <row r="274" spans="1:14" x14ac:dyDescent="0.25">
      <c r="A274" s="3" t="s">
        <v>1107</v>
      </c>
      <c r="B274" s="3" t="s">
        <v>985</v>
      </c>
      <c r="C274" s="3" t="s">
        <v>534</v>
      </c>
      <c r="D274" s="3"/>
      <c r="E274" s="3" t="s">
        <v>12</v>
      </c>
      <c r="F274" s="3"/>
      <c r="G274" s="3"/>
      <c r="H274" s="3"/>
      <c r="I274" s="3" t="s">
        <v>535</v>
      </c>
      <c r="J274" s="3" t="s">
        <v>556</v>
      </c>
      <c r="K274" s="3" t="s">
        <v>535</v>
      </c>
      <c r="L274" s="3" t="s">
        <v>659</v>
      </c>
      <c r="M274" s="3" t="s">
        <v>538</v>
      </c>
      <c r="N274" s="3">
        <v>2</v>
      </c>
    </row>
    <row r="275" spans="1:14" x14ac:dyDescent="0.25">
      <c r="A275" s="3" t="s">
        <v>1107</v>
      </c>
      <c r="B275" s="3" t="s">
        <v>987</v>
      </c>
      <c r="C275" s="3" t="s">
        <v>534</v>
      </c>
      <c r="D275" s="3"/>
      <c r="E275" s="3" t="s">
        <v>19</v>
      </c>
      <c r="F275" s="3"/>
      <c r="G275" s="3"/>
      <c r="H275" s="3"/>
      <c r="I275" s="3" t="s">
        <v>535</v>
      </c>
      <c r="J275" s="3" t="s">
        <v>536</v>
      </c>
      <c r="K275" s="3" t="s">
        <v>535</v>
      </c>
      <c r="L275" s="3" t="s">
        <v>813</v>
      </c>
      <c r="M275" s="3" t="s">
        <v>538</v>
      </c>
      <c r="N275" s="3">
        <v>2</v>
      </c>
    </row>
    <row r="276" spans="1:14" x14ac:dyDescent="0.25">
      <c r="A276" s="3" t="s">
        <v>1107</v>
      </c>
      <c r="B276" s="3" t="s">
        <v>989</v>
      </c>
      <c r="C276" s="3" t="s">
        <v>534</v>
      </c>
      <c r="D276" s="3"/>
      <c r="E276" s="3" t="s">
        <v>12</v>
      </c>
      <c r="F276" s="3"/>
      <c r="G276" s="3"/>
      <c r="H276" s="3"/>
      <c r="I276" s="3" t="s">
        <v>535</v>
      </c>
      <c r="J276" s="3" t="s">
        <v>556</v>
      </c>
      <c r="K276" s="3" t="s">
        <v>535</v>
      </c>
      <c r="L276" s="3" t="s">
        <v>659</v>
      </c>
      <c r="M276" s="3" t="s">
        <v>538</v>
      </c>
      <c r="N276" s="3">
        <v>2</v>
      </c>
    </row>
    <row r="277" spans="1:14" x14ac:dyDescent="0.25">
      <c r="A277" s="3" t="s">
        <v>1107</v>
      </c>
      <c r="B277" s="3" t="s">
        <v>991</v>
      </c>
      <c r="C277" s="3" t="s">
        <v>534</v>
      </c>
      <c r="D277" s="3"/>
      <c r="E277" s="3" t="s">
        <v>19</v>
      </c>
      <c r="F277" s="3"/>
      <c r="G277" s="3"/>
      <c r="H277" s="3"/>
      <c r="I277" s="3" t="s">
        <v>535</v>
      </c>
      <c r="J277" s="3" t="s">
        <v>556</v>
      </c>
      <c r="K277" s="3" t="s">
        <v>535</v>
      </c>
      <c r="L277" s="3" t="s">
        <v>992</v>
      </c>
      <c r="M277" s="3" t="s">
        <v>538</v>
      </c>
      <c r="N277" s="3">
        <v>2</v>
      </c>
    </row>
    <row r="278" spans="1:14" x14ac:dyDescent="0.25">
      <c r="A278" s="3" t="s">
        <v>1107</v>
      </c>
      <c r="B278" s="3" t="s">
        <v>994</v>
      </c>
      <c r="C278" s="3" t="s">
        <v>534</v>
      </c>
      <c r="D278" s="3"/>
      <c r="E278" s="3" t="s">
        <v>12</v>
      </c>
      <c r="F278" s="3"/>
      <c r="G278" s="3"/>
      <c r="H278" s="3"/>
      <c r="I278" s="3" t="s">
        <v>535</v>
      </c>
      <c r="J278" s="3" t="s">
        <v>536</v>
      </c>
      <c r="K278" s="3" t="s">
        <v>535</v>
      </c>
      <c r="L278" s="3" t="s">
        <v>667</v>
      </c>
      <c r="M278" s="3" t="s">
        <v>538</v>
      </c>
      <c r="N278" s="3">
        <v>2</v>
      </c>
    </row>
    <row r="279" spans="1:14" x14ac:dyDescent="0.25">
      <c r="A279" s="3" t="s">
        <v>1107</v>
      </c>
      <c r="B279" s="3" t="s">
        <v>997</v>
      </c>
      <c r="C279" s="3" t="s">
        <v>534</v>
      </c>
      <c r="D279" s="3"/>
      <c r="E279" s="3" t="s">
        <v>19</v>
      </c>
      <c r="F279" s="3"/>
      <c r="G279" s="3"/>
      <c r="H279" s="3"/>
      <c r="I279" s="3" t="s">
        <v>535</v>
      </c>
      <c r="J279" s="3" t="s">
        <v>556</v>
      </c>
      <c r="K279" s="3" t="s">
        <v>535</v>
      </c>
      <c r="L279" s="3" t="s">
        <v>626</v>
      </c>
      <c r="M279" s="3"/>
      <c r="N279" s="3">
        <v>2</v>
      </c>
    </row>
    <row r="280" spans="1:14" x14ac:dyDescent="0.25">
      <c r="A280" s="3" t="s">
        <v>1107</v>
      </c>
      <c r="B280" s="3" t="s">
        <v>999</v>
      </c>
      <c r="C280" s="3" t="s">
        <v>534</v>
      </c>
      <c r="D280" s="3"/>
      <c r="E280" s="3" t="s">
        <v>19</v>
      </c>
      <c r="F280" s="3"/>
      <c r="G280" s="3"/>
      <c r="H280" s="3"/>
      <c r="I280" s="3" t="s">
        <v>535</v>
      </c>
      <c r="J280" s="3" t="s">
        <v>556</v>
      </c>
      <c r="K280" s="3" t="s">
        <v>535</v>
      </c>
      <c r="L280" s="3" t="s">
        <v>659</v>
      </c>
      <c r="M280" s="3" t="s">
        <v>538</v>
      </c>
      <c r="N280" s="3">
        <v>1</v>
      </c>
    </row>
    <row r="281" spans="1:14" x14ac:dyDescent="0.25">
      <c r="A281" s="3" t="s">
        <v>1107</v>
      </c>
      <c r="B281" s="3" t="s">
        <v>1002</v>
      </c>
      <c r="C281" s="3" t="s">
        <v>534</v>
      </c>
      <c r="D281" s="3"/>
      <c r="E281" s="3" t="s">
        <v>19</v>
      </c>
      <c r="F281" s="3"/>
      <c r="G281" s="3"/>
      <c r="H281" s="3"/>
      <c r="I281" s="3" t="s">
        <v>535</v>
      </c>
      <c r="J281" s="3" t="s">
        <v>612</v>
      </c>
      <c r="K281" s="3" t="s">
        <v>535</v>
      </c>
      <c r="L281" s="3" t="s">
        <v>972</v>
      </c>
      <c r="M281" s="3" t="s">
        <v>538</v>
      </c>
      <c r="N281" s="3">
        <v>3</v>
      </c>
    </row>
    <row r="282" spans="1:14" x14ac:dyDescent="0.25">
      <c r="A282" s="3" t="s">
        <v>1107</v>
      </c>
      <c r="B282" s="3" t="s">
        <v>1005</v>
      </c>
      <c r="C282" s="3" t="s">
        <v>534</v>
      </c>
      <c r="D282" s="3"/>
      <c r="E282" s="3" t="s">
        <v>12</v>
      </c>
      <c r="F282" s="3"/>
      <c r="G282" s="3"/>
      <c r="H282" s="3"/>
      <c r="I282" s="3" t="s">
        <v>535</v>
      </c>
      <c r="J282" s="3" t="s">
        <v>556</v>
      </c>
      <c r="K282" s="3" t="s">
        <v>535</v>
      </c>
      <c r="L282" s="3" t="s">
        <v>992</v>
      </c>
      <c r="M282" s="3" t="s">
        <v>538</v>
      </c>
      <c r="N282" s="3">
        <v>1</v>
      </c>
    </row>
    <row r="283" spans="1:14" x14ac:dyDescent="0.25">
      <c r="A283" s="3" t="s">
        <v>1107</v>
      </c>
      <c r="B283" s="3" t="s">
        <v>1008</v>
      </c>
      <c r="C283" s="3" t="s">
        <v>534</v>
      </c>
      <c r="D283" s="3"/>
      <c r="E283" s="3" t="s">
        <v>19</v>
      </c>
      <c r="F283" s="3"/>
      <c r="G283" s="3"/>
      <c r="H283" s="3"/>
      <c r="I283" s="3" t="s">
        <v>535</v>
      </c>
      <c r="J283" s="3" t="s">
        <v>1009</v>
      </c>
      <c r="K283" s="3" t="s">
        <v>535</v>
      </c>
      <c r="L283" s="3" t="s">
        <v>1009</v>
      </c>
      <c r="M283" s="3" t="s">
        <v>538</v>
      </c>
      <c r="N283" s="3">
        <v>2</v>
      </c>
    </row>
    <row r="284" spans="1:14" x14ac:dyDescent="0.25">
      <c r="A284" s="3" t="s">
        <v>1107</v>
      </c>
      <c r="B284" s="3" t="s">
        <v>1012</v>
      </c>
      <c r="C284" s="3" t="s">
        <v>534</v>
      </c>
      <c r="D284" s="3"/>
      <c r="E284" s="3" t="s">
        <v>19</v>
      </c>
      <c r="F284" s="3"/>
      <c r="G284" s="3"/>
      <c r="H284" s="3"/>
      <c r="I284" s="3" t="s">
        <v>535</v>
      </c>
      <c r="J284" s="3" t="s">
        <v>556</v>
      </c>
      <c r="K284" s="3" t="s">
        <v>535</v>
      </c>
      <c r="L284" s="3" t="s">
        <v>659</v>
      </c>
      <c r="M284" s="3" t="s">
        <v>538</v>
      </c>
      <c r="N284" s="3">
        <v>1</v>
      </c>
    </row>
    <row r="285" spans="1:14" x14ac:dyDescent="0.25">
      <c r="A285" s="3" t="s">
        <v>1107</v>
      </c>
      <c r="B285" s="3" t="s">
        <v>1015</v>
      </c>
      <c r="C285" s="3" t="s">
        <v>534</v>
      </c>
      <c r="D285" s="3"/>
      <c r="E285" s="3" t="s">
        <v>12</v>
      </c>
      <c r="F285" s="3"/>
      <c r="G285" s="3" t="s">
        <v>14</v>
      </c>
      <c r="H285" s="3"/>
      <c r="I285" s="3" t="s">
        <v>535</v>
      </c>
      <c r="J285" s="3" t="s">
        <v>543</v>
      </c>
      <c r="K285" s="3" t="s">
        <v>535</v>
      </c>
      <c r="L285" s="3" t="s">
        <v>537</v>
      </c>
      <c r="M285" s="3" t="s">
        <v>538</v>
      </c>
      <c r="N285" s="3">
        <v>3</v>
      </c>
    </row>
    <row r="286" spans="1:14" x14ac:dyDescent="0.25">
      <c r="A286" s="3" t="s">
        <v>1107</v>
      </c>
      <c r="B286" s="3"/>
      <c r="C286" s="3" t="s">
        <v>1018</v>
      </c>
      <c r="D286" s="3"/>
      <c r="E286" s="3" t="s">
        <v>19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25">
      <c r="A287" s="3" t="s">
        <v>1107</v>
      </c>
      <c r="B287" s="3" t="s">
        <v>1020</v>
      </c>
      <c r="C287" s="3" t="s">
        <v>1021</v>
      </c>
      <c r="D287" s="3"/>
      <c r="E287" s="3" t="s">
        <v>19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25">
      <c r="A288" s="3" t="s">
        <v>1107</v>
      </c>
      <c r="B288" s="3" t="s">
        <v>1022</v>
      </c>
      <c r="C288" s="3" t="s">
        <v>1021</v>
      </c>
      <c r="D288" s="3"/>
      <c r="E288" s="3" t="s">
        <v>19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25">
      <c r="A289" s="3" t="s">
        <v>1107</v>
      </c>
      <c r="B289" s="3" t="s">
        <v>1023</v>
      </c>
      <c r="C289" s="3" t="s">
        <v>1021</v>
      </c>
      <c r="D289" s="3"/>
      <c r="E289" s="3" t="s">
        <v>19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25">
      <c r="A290" s="3" t="s">
        <v>1107</v>
      </c>
      <c r="B290" s="3" t="s">
        <v>1024</v>
      </c>
      <c r="C290" s="3" t="s">
        <v>1021</v>
      </c>
      <c r="D290" s="3"/>
      <c r="E290" s="3" t="s">
        <v>19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25">
      <c r="A291" s="3" t="s">
        <v>1107</v>
      </c>
      <c r="B291" s="3" t="s">
        <v>1025</v>
      </c>
      <c r="C291" s="3" t="s">
        <v>1021</v>
      </c>
      <c r="D291" s="3"/>
      <c r="E291" s="3" t="s">
        <v>19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25">
      <c r="A292" s="3" t="s">
        <v>1107</v>
      </c>
      <c r="B292" s="3" t="s">
        <v>1026</v>
      </c>
      <c r="C292" s="3" t="s">
        <v>1021</v>
      </c>
      <c r="D292" s="3"/>
      <c r="E292" s="3" t="s">
        <v>19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25">
      <c r="A293" s="3" t="s">
        <v>1107</v>
      </c>
      <c r="B293" s="3" t="s">
        <v>1027</v>
      </c>
      <c r="C293" s="3" t="s">
        <v>1021</v>
      </c>
      <c r="D293" s="3"/>
      <c r="E293" s="3" t="s">
        <v>19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25">
      <c r="A294" s="3" t="s">
        <v>1107</v>
      </c>
      <c r="B294" s="3" t="s">
        <v>1028</v>
      </c>
      <c r="C294" s="3" t="s">
        <v>1021</v>
      </c>
      <c r="D294" s="3"/>
      <c r="E294" s="3" t="s">
        <v>19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25">
      <c r="A295" s="3" t="s">
        <v>1107</v>
      </c>
      <c r="B295" s="3" t="s">
        <v>1030</v>
      </c>
      <c r="C295" s="3" t="s">
        <v>1031</v>
      </c>
      <c r="D295" s="3"/>
      <c r="E295" s="3" t="s">
        <v>1032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25">
      <c r="A296" s="3" t="s">
        <v>1107</v>
      </c>
      <c r="B296" s="3" t="s">
        <v>1042</v>
      </c>
      <c r="C296" s="3" t="s">
        <v>1043</v>
      </c>
      <c r="D296" s="3"/>
      <c r="E296" s="3" t="s">
        <v>1032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25">
      <c r="A297" s="3" t="s">
        <v>1107</v>
      </c>
      <c r="B297" s="3" t="s">
        <v>1048</v>
      </c>
      <c r="C297" s="3" t="s">
        <v>1043</v>
      </c>
      <c r="D297" s="3"/>
      <c r="E297" s="3" t="s">
        <v>1032</v>
      </c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25">
      <c r="A298" s="3" t="s">
        <v>1107</v>
      </c>
      <c r="B298" s="3" t="s">
        <v>1051</v>
      </c>
      <c r="C298" s="3" t="s">
        <v>1043</v>
      </c>
      <c r="D298" s="3"/>
      <c r="E298" s="3" t="s">
        <v>1032</v>
      </c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25">
      <c r="A299" s="3" t="s">
        <v>1107</v>
      </c>
      <c r="B299" s="3" t="s">
        <v>1054</v>
      </c>
      <c r="C299" s="3" t="s">
        <v>1043</v>
      </c>
      <c r="D299" s="3"/>
      <c r="E299" s="3" t="s">
        <v>1032</v>
      </c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25">
      <c r="A300" s="3" t="s">
        <v>1107</v>
      </c>
      <c r="B300" s="3" t="s">
        <v>1057</v>
      </c>
      <c r="C300" s="3" t="s">
        <v>1043</v>
      </c>
      <c r="D300" s="3"/>
      <c r="E300" s="3" t="s">
        <v>1032</v>
      </c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25">
      <c r="A301" s="3" t="s">
        <v>1107</v>
      </c>
      <c r="B301" s="3" t="s">
        <v>1060</v>
      </c>
      <c r="C301" s="3" t="s">
        <v>1043</v>
      </c>
      <c r="D301" s="3"/>
      <c r="E301" s="3" t="s">
        <v>1032</v>
      </c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25">
      <c r="A302" s="3" t="s">
        <v>1107</v>
      </c>
      <c r="B302" s="3" t="s">
        <v>1063</v>
      </c>
      <c r="C302" s="3" t="s">
        <v>1043</v>
      </c>
      <c r="D302" s="3"/>
      <c r="E302" s="3" t="s">
        <v>1032</v>
      </c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25">
      <c r="A303" s="3" t="s">
        <v>1107</v>
      </c>
      <c r="B303" s="3" t="s">
        <v>1066</v>
      </c>
      <c r="C303" s="3" t="s">
        <v>1043</v>
      </c>
      <c r="D303" s="3"/>
      <c r="E303" s="3" t="s">
        <v>1032</v>
      </c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25">
      <c r="A304" s="3" t="s">
        <v>1107</v>
      </c>
      <c r="B304" s="3" t="s">
        <v>1069</v>
      </c>
      <c r="C304" s="3" t="s">
        <v>1043</v>
      </c>
      <c r="D304" s="3"/>
      <c r="E304" s="3" t="s">
        <v>1032</v>
      </c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25">
      <c r="A305" s="3" t="s">
        <v>1107</v>
      </c>
      <c r="B305" s="3" t="s">
        <v>1072</v>
      </c>
      <c r="C305" s="3" t="s">
        <v>1043</v>
      </c>
      <c r="D305" s="3"/>
      <c r="E305" s="3" t="s">
        <v>1032</v>
      </c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25">
      <c r="A306" s="3" t="s">
        <v>1107</v>
      </c>
      <c r="B306" s="3" t="s">
        <v>1075</v>
      </c>
      <c r="C306" s="3" t="s">
        <v>1031</v>
      </c>
      <c r="D306" s="3"/>
      <c r="E306" s="3" t="s">
        <v>1032</v>
      </c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25">
      <c r="A307" s="3" t="s">
        <v>1107</v>
      </c>
      <c r="B307" s="3" t="s">
        <v>1080</v>
      </c>
      <c r="C307" s="3" t="s">
        <v>1031</v>
      </c>
      <c r="D307" s="3"/>
      <c r="E307" s="3" t="s">
        <v>1032</v>
      </c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25">
      <c r="A308" s="3" t="s">
        <v>1107</v>
      </c>
      <c r="B308" s="3" t="s">
        <v>1083</v>
      </c>
      <c r="C308" s="3" t="s">
        <v>1043</v>
      </c>
      <c r="D308" s="3"/>
      <c r="E308" s="3" t="s">
        <v>1032</v>
      </c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25">
      <c r="A309" s="3" t="s">
        <v>1107</v>
      </c>
      <c r="B309" s="3" t="s">
        <v>1086</v>
      </c>
      <c r="C309" s="3" t="s">
        <v>1043</v>
      </c>
      <c r="D309" s="3"/>
      <c r="E309" s="3" t="s">
        <v>1032</v>
      </c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25">
      <c r="A310" s="3" t="s">
        <v>1107</v>
      </c>
      <c r="B310" s="3" t="s">
        <v>1089</v>
      </c>
      <c r="C310" s="3" t="s">
        <v>1043</v>
      </c>
      <c r="D310" s="3"/>
      <c r="E310" s="3" t="s">
        <v>1032</v>
      </c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25">
      <c r="A311" s="3" t="s">
        <v>1107</v>
      </c>
      <c r="B311" s="3" t="s">
        <v>1092</v>
      </c>
      <c r="C311" s="3" t="s">
        <v>1043</v>
      </c>
      <c r="D311" s="3"/>
      <c r="E311" s="3" t="s">
        <v>1032</v>
      </c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25">
      <c r="A312" s="3" t="s">
        <v>1107</v>
      </c>
      <c r="B312" s="3" t="s">
        <v>1094</v>
      </c>
      <c r="C312" s="3" t="s">
        <v>1043</v>
      </c>
      <c r="D312" s="3"/>
      <c r="E312" s="3" t="s">
        <v>1032</v>
      </c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25">
      <c r="A313" s="3" t="s">
        <v>1107</v>
      </c>
      <c r="B313" s="3" t="s">
        <v>1097</v>
      </c>
      <c r="C313" s="3" t="s">
        <v>1043</v>
      </c>
      <c r="D313" s="3"/>
      <c r="E313" s="3" t="s">
        <v>1032</v>
      </c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25">
      <c r="A314" s="3" t="s">
        <v>1107</v>
      </c>
      <c r="B314" s="3" t="s">
        <v>1100</v>
      </c>
      <c r="C314" s="3" t="s">
        <v>1043</v>
      </c>
      <c r="D314" s="3"/>
      <c r="E314" s="3" t="s">
        <v>1032</v>
      </c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25">
      <c r="A315" s="3" t="s">
        <v>1107</v>
      </c>
      <c r="B315" s="3" t="s">
        <v>1102</v>
      </c>
      <c r="C315" s="3" t="s">
        <v>1043</v>
      </c>
      <c r="D315" s="3"/>
      <c r="E315" s="3" t="s">
        <v>1032</v>
      </c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25">
      <c r="A316" s="3" t="s">
        <v>1107</v>
      </c>
      <c r="B316" s="3" t="s">
        <v>1104</v>
      </c>
      <c r="C316" s="3" t="s">
        <v>1043</v>
      </c>
      <c r="D316" s="3"/>
      <c r="E316" s="3" t="s">
        <v>1032</v>
      </c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25">
      <c r="A317" s="3" t="s">
        <v>1444</v>
      </c>
      <c r="B317" s="3" t="s">
        <v>1108</v>
      </c>
      <c r="C317" s="3" t="s">
        <v>10</v>
      </c>
      <c r="D317" s="3" t="s">
        <v>11</v>
      </c>
      <c r="E317" s="3" t="s">
        <v>19</v>
      </c>
      <c r="F317" s="3" t="s">
        <v>13</v>
      </c>
      <c r="G317" s="3" t="s">
        <v>33</v>
      </c>
      <c r="H317" s="3" t="s">
        <v>1109</v>
      </c>
      <c r="I317" s="3"/>
      <c r="J317" s="3"/>
      <c r="K317" s="3"/>
      <c r="L317" s="3"/>
      <c r="M317" s="3"/>
      <c r="N317" s="3"/>
    </row>
    <row r="318" spans="1:14" x14ac:dyDescent="0.25">
      <c r="A318" s="3" t="s">
        <v>1444</v>
      </c>
      <c r="B318" s="3" t="s">
        <v>1110</v>
      </c>
      <c r="C318" s="3" t="s">
        <v>10</v>
      </c>
      <c r="D318" s="3" t="s">
        <v>11</v>
      </c>
      <c r="E318" s="3" t="s">
        <v>12</v>
      </c>
      <c r="F318" s="3" t="s">
        <v>13</v>
      </c>
      <c r="G318" s="3" t="s">
        <v>14</v>
      </c>
      <c r="H318" s="3" t="s">
        <v>1111</v>
      </c>
      <c r="I318" s="3"/>
      <c r="J318" s="3"/>
      <c r="K318" s="3"/>
      <c r="L318" s="3"/>
      <c r="M318" s="3"/>
      <c r="N318" s="3"/>
    </row>
    <row r="319" spans="1:14" x14ac:dyDescent="0.25">
      <c r="A319" s="3" t="s">
        <v>1444</v>
      </c>
      <c r="B319" s="3" t="s">
        <v>1112</v>
      </c>
      <c r="C319" s="3" t="s">
        <v>10</v>
      </c>
      <c r="D319" s="3" t="s">
        <v>11</v>
      </c>
      <c r="E319" s="3" t="s">
        <v>19</v>
      </c>
      <c r="F319" s="3" t="s">
        <v>13</v>
      </c>
      <c r="G319" s="3" t="s">
        <v>14</v>
      </c>
      <c r="H319" s="3" t="s">
        <v>25</v>
      </c>
      <c r="I319" s="3"/>
      <c r="J319" s="3"/>
      <c r="K319" s="3"/>
      <c r="L319" s="3"/>
      <c r="M319" s="3"/>
      <c r="N319" s="3"/>
    </row>
    <row r="320" spans="1:14" x14ac:dyDescent="0.25">
      <c r="A320" s="3" t="s">
        <v>1444</v>
      </c>
      <c r="B320" s="3" t="s">
        <v>1113</v>
      </c>
      <c r="C320" s="3" t="s">
        <v>10</v>
      </c>
      <c r="D320" s="3" t="s">
        <v>11</v>
      </c>
      <c r="E320" s="3" t="s">
        <v>12</v>
      </c>
      <c r="F320" s="3" t="s">
        <v>13</v>
      </c>
      <c r="G320" s="3" t="s">
        <v>14</v>
      </c>
      <c r="H320" s="3" t="s">
        <v>25</v>
      </c>
      <c r="I320" s="3"/>
      <c r="J320" s="3"/>
      <c r="K320" s="3"/>
      <c r="L320" s="3"/>
      <c r="M320" s="3"/>
      <c r="N320" s="3"/>
    </row>
    <row r="321" spans="1:14" x14ac:dyDescent="0.25">
      <c r="A321" s="3" t="s">
        <v>1444</v>
      </c>
      <c r="B321" s="3" t="s">
        <v>1114</v>
      </c>
      <c r="C321" s="3" t="s">
        <v>10</v>
      </c>
      <c r="D321" s="3" t="s">
        <v>11</v>
      </c>
      <c r="E321" s="3" t="s">
        <v>19</v>
      </c>
      <c r="F321" s="3" t="s">
        <v>13</v>
      </c>
      <c r="G321" s="3" t="s">
        <v>14</v>
      </c>
      <c r="H321" s="3" t="s">
        <v>17</v>
      </c>
      <c r="I321" s="3"/>
      <c r="J321" s="3"/>
      <c r="K321" s="3"/>
      <c r="L321" s="3"/>
      <c r="M321" s="3"/>
      <c r="N321" s="3"/>
    </row>
    <row r="322" spans="1:14" x14ac:dyDescent="0.25">
      <c r="A322" s="3" t="s">
        <v>1444</v>
      </c>
      <c r="B322" s="3" t="s">
        <v>1115</v>
      </c>
      <c r="C322" s="3" t="s">
        <v>10</v>
      </c>
      <c r="D322" s="3" t="s">
        <v>11</v>
      </c>
      <c r="E322" s="3" t="s">
        <v>19</v>
      </c>
      <c r="F322" s="3" t="s">
        <v>13</v>
      </c>
      <c r="G322" s="3" t="s">
        <v>14</v>
      </c>
      <c r="H322" s="3" t="s">
        <v>17</v>
      </c>
      <c r="I322" s="3"/>
      <c r="J322" s="3"/>
      <c r="K322" s="3"/>
      <c r="L322" s="3"/>
      <c r="M322" s="3"/>
      <c r="N322" s="3"/>
    </row>
    <row r="323" spans="1:14" x14ac:dyDescent="0.25">
      <c r="A323" s="3" t="s">
        <v>1444</v>
      </c>
      <c r="B323" s="3" t="s">
        <v>1116</v>
      </c>
      <c r="C323" s="3" t="s">
        <v>10</v>
      </c>
      <c r="D323" s="3" t="s">
        <v>35</v>
      </c>
      <c r="E323" s="3" t="s">
        <v>12</v>
      </c>
      <c r="F323" s="3" t="s">
        <v>13</v>
      </c>
      <c r="G323" s="3" t="s">
        <v>14</v>
      </c>
      <c r="H323" s="3" t="s">
        <v>1111</v>
      </c>
      <c r="I323" s="3"/>
      <c r="J323" s="3"/>
      <c r="K323" s="3"/>
      <c r="L323" s="3"/>
      <c r="M323" s="3"/>
      <c r="N323" s="3"/>
    </row>
    <row r="324" spans="1:14" x14ac:dyDescent="0.25">
      <c r="A324" s="3" t="s">
        <v>1444</v>
      </c>
      <c r="B324" s="3" t="s">
        <v>1117</v>
      </c>
      <c r="C324" s="3" t="s">
        <v>10</v>
      </c>
      <c r="D324" s="3" t="s">
        <v>11</v>
      </c>
      <c r="E324" s="3" t="s">
        <v>19</v>
      </c>
      <c r="F324" s="3" t="s">
        <v>13</v>
      </c>
      <c r="G324" s="3" t="s">
        <v>14</v>
      </c>
      <c r="H324" s="3" t="s">
        <v>17</v>
      </c>
      <c r="I324" s="3"/>
      <c r="J324" s="3"/>
      <c r="K324" s="3"/>
      <c r="L324" s="3"/>
      <c r="M324" s="3"/>
      <c r="N324" s="3"/>
    </row>
    <row r="325" spans="1:14" x14ac:dyDescent="0.25">
      <c r="A325" s="3" t="s">
        <v>1444</v>
      </c>
      <c r="B325" s="3" t="s">
        <v>1118</v>
      </c>
      <c r="C325" s="3" t="s">
        <v>10</v>
      </c>
      <c r="D325" s="3" t="s">
        <v>35</v>
      </c>
      <c r="E325" s="3" t="s">
        <v>19</v>
      </c>
      <c r="F325" s="3" t="s">
        <v>13</v>
      </c>
      <c r="G325" s="3" t="s">
        <v>33</v>
      </c>
      <c r="H325" s="3" t="s">
        <v>20</v>
      </c>
      <c r="I325" s="3"/>
      <c r="J325" s="3"/>
      <c r="K325" s="3"/>
      <c r="L325" s="3"/>
      <c r="M325" s="3"/>
      <c r="N325" s="3"/>
    </row>
    <row r="326" spans="1:14" x14ac:dyDescent="0.25">
      <c r="A326" s="3" t="s">
        <v>1444</v>
      </c>
      <c r="B326" s="3" t="s">
        <v>1119</v>
      </c>
      <c r="C326" s="3" t="s">
        <v>10</v>
      </c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25">
      <c r="A327" s="3" t="s">
        <v>1444</v>
      </c>
      <c r="B327" s="3" t="s">
        <v>37</v>
      </c>
      <c r="C327" s="3" t="s">
        <v>10</v>
      </c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25">
      <c r="A328" s="3" t="s">
        <v>1444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25">
      <c r="A329" s="3" t="s">
        <v>1444</v>
      </c>
      <c r="B329" s="3"/>
      <c r="C329" s="3" t="s">
        <v>1018</v>
      </c>
      <c r="D329" s="3"/>
      <c r="E329" s="3" t="s">
        <v>19</v>
      </c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25">
      <c r="A330" s="3" t="s">
        <v>1444</v>
      </c>
      <c r="B330" s="3" t="s">
        <v>1436</v>
      </c>
      <c r="C330" s="3" t="s">
        <v>1021</v>
      </c>
      <c r="D330" s="3"/>
      <c r="E330" s="3" t="s">
        <v>19</v>
      </c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25">
      <c r="A331" s="3" t="s">
        <v>1444</v>
      </c>
      <c r="B331" s="3" t="s">
        <v>1437</v>
      </c>
      <c r="C331" s="3" t="s">
        <v>1021</v>
      </c>
      <c r="D331" s="3"/>
      <c r="E331" s="3" t="s">
        <v>19</v>
      </c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25">
      <c r="A332" s="3" t="s">
        <v>1444</v>
      </c>
      <c r="B332" s="3" t="s">
        <v>1438</v>
      </c>
      <c r="C332" s="3" t="s">
        <v>1021</v>
      </c>
      <c r="D332" s="3"/>
      <c r="E332" s="3" t="s">
        <v>19</v>
      </c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25">
      <c r="A333" s="3" t="s">
        <v>1444</v>
      </c>
      <c r="B333" s="3" t="s">
        <v>1439</v>
      </c>
      <c r="C333" s="3" t="s">
        <v>1021</v>
      </c>
      <c r="D333" s="3"/>
      <c r="E333" s="3" t="s">
        <v>19</v>
      </c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25">
      <c r="A334" s="3" t="s">
        <v>1444</v>
      </c>
      <c r="B334" s="3" t="s">
        <v>1440</v>
      </c>
      <c r="C334" s="3" t="s">
        <v>1021</v>
      </c>
      <c r="D334" s="3"/>
      <c r="E334" s="3" t="s">
        <v>19</v>
      </c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25">
      <c r="A335" s="3" t="s">
        <v>1444</v>
      </c>
      <c r="B335" s="3" t="s">
        <v>1441</v>
      </c>
      <c r="C335" s="3" t="s">
        <v>1021</v>
      </c>
      <c r="D335" s="3"/>
      <c r="E335" s="3" t="s">
        <v>19</v>
      </c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25">
      <c r="A336" s="3" t="s">
        <v>1444</v>
      </c>
      <c r="B336" s="3" t="s">
        <v>1442</v>
      </c>
      <c r="C336" s="3" t="s">
        <v>1021</v>
      </c>
      <c r="D336" s="3"/>
      <c r="E336" s="3" t="s">
        <v>19</v>
      </c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25">
      <c r="A337" s="3" t="s">
        <v>1444</v>
      </c>
      <c r="B337" s="3" t="s">
        <v>1443</v>
      </c>
      <c r="C337" s="3" t="s">
        <v>1021</v>
      </c>
      <c r="D337" s="3"/>
      <c r="E337" s="3" t="s">
        <v>19</v>
      </c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25">
      <c r="A338" s="3" t="s">
        <v>1444</v>
      </c>
      <c r="B338" s="3" t="s">
        <v>1075</v>
      </c>
      <c r="C338" s="3" t="s">
        <v>1031</v>
      </c>
      <c r="D338" s="3"/>
      <c r="E338" s="3" t="s">
        <v>1032</v>
      </c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25">
      <c r="A339" s="3" t="s">
        <v>1444</v>
      </c>
      <c r="B339" s="3" t="s">
        <v>1080</v>
      </c>
      <c r="C339" s="3" t="s">
        <v>1031</v>
      </c>
      <c r="D339" s="3"/>
      <c r="E339" s="3" t="s">
        <v>1032</v>
      </c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25">
      <c r="A340" s="3" t="s">
        <v>1444</v>
      </c>
      <c r="B340" s="3" t="s">
        <v>1083</v>
      </c>
      <c r="C340" s="3" t="s">
        <v>1043</v>
      </c>
      <c r="D340" s="3"/>
      <c r="E340" s="3" t="s">
        <v>1032</v>
      </c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25">
      <c r="A341" s="3" t="s">
        <v>1444</v>
      </c>
      <c r="B341" s="3" t="s">
        <v>1086</v>
      </c>
      <c r="C341" s="3" t="s">
        <v>1043</v>
      </c>
      <c r="D341" s="3"/>
      <c r="E341" s="3" t="s">
        <v>1032</v>
      </c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25">
      <c r="A342" s="3" t="s">
        <v>1444</v>
      </c>
      <c r="B342" s="3" t="s">
        <v>1089</v>
      </c>
      <c r="C342" s="3" t="s">
        <v>1043</v>
      </c>
      <c r="D342" s="3"/>
      <c r="E342" s="3" t="s">
        <v>1032</v>
      </c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25">
      <c r="A343" s="3" t="s">
        <v>1444</v>
      </c>
      <c r="B343" s="3" t="s">
        <v>1092</v>
      </c>
      <c r="C343" s="3" t="s">
        <v>1043</v>
      </c>
      <c r="D343" s="3"/>
      <c r="E343" s="3" t="s">
        <v>1032</v>
      </c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25">
      <c r="A344" s="3" t="s">
        <v>1444</v>
      </c>
      <c r="B344" s="3" t="s">
        <v>1094</v>
      </c>
      <c r="C344" s="3" t="s">
        <v>1043</v>
      </c>
      <c r="D344" s="3"/>
      <c r="E344" s="3" t="s">
        <v>1032</v>
      </c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25">
      <c r="A345" s="3" t="s">
        <v>1444</v>
      </c>
      <c r="B345" s="3" t="s">
        <v>1097</v>
      </c>
      <c r="C345" s="3" t="s">
        <v>1043</v>
      </c>
      <c r="D345" s="3"/>
      <c r="E345" s="3" t="s">
        <v>1032</v>
      </c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25">
      <c r="A346" s="3" t="s">
        <v>1444</v>
      </c>
      <c r="B346" s="3" t="s">
        <v>1100</v>
      </c>
      <c r="C346" s="3" t="s">
        <v>1043</v>
      </c>
      <c r="D346" s="3"/>
      <c r="E346" s="3" t="s">
        <v>1032</v>
      </c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25">
      <c r="A347" s="3" t="s">
        <v>1444</v>
      </c>
      <c r="B347" s="3" t="s">
        <v>1102</v>
      </c>
      <c r="C347" s="3" t="s">
        <v>1043</v>
      </c>
      <c r="D347" s="3"/>
      <c r="E347" s="3" t="s">
        <v>1032</v>
      </c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25">
      <c r="A348" s="3" t="s">
        <v>1444</v>
      </c>
      <c r="B348" s="3" t="s">
        <v>1104</v>
      </c>
      <c r="C348" s="3" t="s">
        <v>1043</v>
      </c>
      <c r="D348" s="3"/>
      <c r="E348" s="3" t="s">
        <v>1032</v>
      </c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25">
      <c r="A349" s="3" t="s">
        <v>1464</v>
      </c>
      <c r="B349" s="3" t="s">
        <v>1452</v>
      </c>
      <c r="C349" s="3" t="s">
        <v>10</v>
      </c>
      <c r="D349" s="3" t="s">
        <v>11</v>
      </c>
      <c r="E349" s="3" t="s">
        <v>12</v>
      </c>
      <c r="F349" s="3" t="s">
        <v>13</v>
      </c>
      <c r="G349" s="3"/>
      <c r="H349" s="3" t="s">
        <v>17</v>
      </c>
      <c r="I349" s="3"/>
      <c r="J349" s="3"/>
      <c r="K349" s="3"/>
      <c r="L349" s="3"/>
      <c r="M349" s="3"/>
      <c r="N349" s="3"/>
    </row>
    <row r="350" spans="1:14" x14ac:dyDescent="0.25">
      <c r="A350" s="3" t="s">
        <v>1464</v>
      </c>
      <c r="B350" s="3" t="s">
        <v>1453</v>
      </c>
      <c r="C350" s="3" t="s">
        <v>10</v>
      </c>
      <c r="D350" s="3" t="s">
        <v>11</v>
      </c>
      <c r="E350" s="3" t="s">
        <v>19</v>
      </c>
      <c r="F350" s="3" t="s">
        <v>13</v>
      </c>
      <c r="G350" s="3" t="s">
        <v>14</v>
      </c>
      <c r="H350" s="3" t="s">
        <v>25</v>
      </c>
      <c r="I350" s="3"/>
      <c r="J350" s="3"/>
      <c r="K350" s="3"/>
      <c r="L350" s="3"/>
      <c r="M350" s="3"/>
      <c r="N350" s="3"/>
    </row>
    <row r="351" spans="1:14" x14ac:dyDescent="0.25">
      <c r="A351" s="3" t="s">
        <v>1464</v>
      </c>
      <c r="B351" s="3" t="s">
        <v>1454</v>
      </c>
      <c r="C351" s="3" t="s">
        <v>10</v>
      </c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25">
      <c r="A352" s="3" t="s">
        <v>1464</v>
      </c>
      <c r="B352" s="3" t="s">
        <v>1455</v>
      </c>
      <c r="C352" s="3" t="s">
        <v>10</v>
      </c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25">
      <c r="A353" s="3" t="s">
        <v>1464</v>
      </c>
      <c r="B353" s="3" t="s">
        <v>1456</v>
      </c>
      <c r="C353" s="3" t="s">
        <v>10</v>
      </c>
      <c r="D353" s="3"/>
      <c r="E353" s="3"/>
      <c r="F353" s="3"/>
      <c r="G353" s="3"/>
      <c r="H353" s="3" t="s">
        <v>17</v>
      </c>
      <c r="I353" s="3"/>
      <c r="J353" s="3"/>
      <c r="K353" s="3"/>
      <c r="L353" s="3"/>
      <c r="M353" s="3"/>
      <c r="N353" s="3"/>
    </row>
    <row r="354" spans="1:14" x14ac:dyDescent="0.25">
      <c r="A354" s="3" t="s">
        <v>1464</v>
      </c>
      <c r="B354" s="3" t="s">
        <v>1457</v>
      </c>
      <c r="C354" s="3" t="s">
        <v>10</v>
      </c>
      <c r="D354" s="3" t="s">
        <v>11</v>
      </c>
      <c r="E354" s="3" t="s">
        <v>12</v>
      </c>
      <c r="F354" s="3" t="s">
        <v>13</v>
      </c>
      <c r="G354" s="3" t="s">
        <v>33</v>
      </c>
      <c r="H354" s="3" t="s">
        <v>1458</v>
      </c>
      <c r="I354" s="3"/>
      <c r="J354" s="3"/>
      <c r="K354" s="3"/>
      <c r="L354" s="3"/>
      <c r="M354" s="3"/>
      <c r="N354" s="3"/>
    </row>
    <row r="355" spans="1:14" x14ac:dyDescent="0.25">
      <c r="A355" s="3" t="s">
        <v>1464</v>
      </c>
      <c r="B355" s="3" t="s">
        <v>1459</v>
      </c>
      <c r="C355" s="3" t="s">
        <v>10</v>
      </c>
      <c r="D355" s="3"/>
      <c r="E355" s="3" t="s">
        <v>12</v>
      </c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25">
      <c r="A356" s="3" t="s">
        <v>1464</v>
      </c>
      <c r="B356" s="3" t="s">
        <v>1460</v>
      </c>
      <c r="C356" s="3" t="s">
        <v>10</v>
      </c>
      <c r="D356" s="3" t="s">
        <v>11</v>
      </c>
      <c r="E356" s="3" t="s">
        <v>12</v>
      </c>
      <c r="F356" s="3" t="s">
        <v>13</v>
      </c>
      <c r="G356" s="3" t="s">
        <v>33</v>
      </c>
      <c r="H356" s="3" t="s">
        <v>1461</v>
      </c>
      <c r="I356" s="3"/>
      <c r="J356" s="3"/>
      <c r="K356" s="3"/>
      <c r="L356" s="3"/>
      <c r="M356" s="3"/>
      <c r="N356" s="3"/>
    </row>
    <row r="357" spans="1:14" x14ac:dyDescent="0.25">
      <c r="A357" s="3" t="s">
        <v>1464</v>
      </c>
      <c r="B357" s="3" t="s">
        <v>1462</v>
      </c>
      <c r="C357" s="3" t="s">
        <v>10</v>
      </c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25">
      <c r="A358" s="3" t="s">
        <v>1464</v>
      </c>
      <c r="B358" s="3" t="s">
        <v>1463</v>
      </c>
      <c r="C358" s="3" t="s">
        <v>10</v>
      </c>
      <c r="D358" s="3" t="s">
        <v>11</v>
      </c>
      <c r="E358" s="3" t="s">
        <v>19</v>
      </c>
      <c r="F358" s="3" t="s">
        <v>13</v>
      </c>
      <c r="G358" s="3" t="s">
        <v>14</v>
      </c>
      <c r="H358" s="3"/>
      <c r="I358" s="3"/>
      <c r="J358" s="3"/>
      <c r="K358" s="3"/>
      <c r="L358" s="3"/>
      <c r="M358" s="3"/>
      <c r="N35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9"/>
  <sheetViews>
    <sheetView workbookViewId="0">
      <pane ySplit="1" topLeftCell="A2" activePane="bottomLeft" state="frozen"/>
      <selection pane="bottomLeft" activeCell="C25" sqref="A1:Q1059"/>
    </sheetView>
  </sheetViews>
  <sheetFormatPr defaultRowHeight="15" x14ac:dyDescent="0.25"/>
  <cols>
    <col min="2" max="2" width="11.28515625" bestFit="1" customWidth="1"/>
    <col min="4" max="4" width="17" bestFit="1" customWidth="1"/>
    <col min="5" max="5" width="15.28515625" bestFit="1" customWidth="1"/>
    <col min="6" max="6" width="13.7109375" bestFit="1" customWidth="1"/>
  </cols>
  <sheetData>
    <row r="1" spans="1:17" x14ac:dyDescent="0.25">
      <c r="A1" t="s">
        <v>1106</v>
      </c>
      <c r="B1" t="s">
        <v>1448</v>
      </c>
      <c r="C1" t="s">
        <v>1447</v>
      </c>
      <c r="D1" t="s">
        <v>0</v>
      </c>
      <c r="E1" t="s">
        <v>1446</v>
      </c>
      <c r="F1" t="s">
        <v>1445</v>
      </c>
      <c r="G1" t="s">
        <v>1449</v>
      </c>
      <c r="H1" t="s">
        <v>1450</v>
      </c>
      <c r="I1" t="s">
        <v>1451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  <c r="P1" t="s">
        <v>7</v>
      </c>
      <c r="Q1" t="s">
        <v>8</v>
      </c>
    </row>
    <row r="2" spans="1:17" x14ac:dyDescent="0.25">
      <c r="A2" t="s">
        <v>1107</v>
      </c>
      <c r="B2" t="s">
        <v>9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t="s">
        <v>17</v>
      </c>
    </row>
    <row r="3" spans="1:17" x14ac:dyDescent="0.25">
      <c r="A3" t="s">
        <v>1107</v>
      </c>
      <c r="B3" t="s">
        <v>18</v>
      </c>
      <c r="C3" t="s">
        <v>18</v>
      </c>
      <c r="D3" t="s">
        <v>10</v>
      </c>
      <c r="E3" t="s">
        <v>11</v>
      </c>
      <c r="F3" t="s">
        <v>19</v>
      </c>
      <c r="G3" t="s">
        <v>13</v>
      </c>
      <c r="H3" t="s">
        <v>14</v>
      </c>
      <c r="I3" t="s">
        <v>15</v>
      </c>
      <c r="J3" t="s">
        <v>16</v>
      </c>
      <c r="K3" t="s">
        <v>20</v>
      </c>
    </row>
    <row r="4" spans="1:17" x14ac:dyDescent="0.25">
      <c r="A4" t="s">
        <v>1107</v>
      </c>
      <c r="B4" t="s">
        <v>21</v>
      </c>
      <c r="C4" t="s">
        <v>21</v>
      </c>
      <c r="D4" t="s">
        <v>10</v>
      </c>
      <c r="E4" t="s">
        <v>11</v>
      </c>
      <c r="F4" t="s">
        <v>19</v>
      </c>
      <c r="G4" t="s">
        <v>22</v>
      </c>
      <c r="H4" t="s">
        <v>14</v>
      </c>
      <c r="I4" t="s">
        <v>23</v>
      </c>
      <c r="J4" t="s">
        <v>16</v>
      </c>
      <c r="K4" t="s">
        <v>17</v>
      </c>
    </row>
    <row r="5" spans="1:17" x14ac:dyDescent="0.25">
      <c r="A5" t="s">
        <v>1107</v>
      </c>
      <c r="B5" t="s">
        <v>24</v>
      </c>
      <c r="C5" t="s">
        <v>24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K5" t="s">
        <v>25</v>
      </c>
    </row>
    <row r="6" spans="1:17" x14ac:dyDescent="0.25">
      <c r="A6" t="s">
        <v>1107</v>
      </c>
      <c r="B6" t="s">
        <v>26</v>
      </c>
      <c r="C6" t="s">
        <v>26</v>
      </c>
      <c r="D6" t="s">
        <v>10</v>
      </c>
      <c r="I6" t="s">
        <v>27</v>
      </c>
      <c r="J6" t="s">
        <v>16</v>
      </c>
    </row>
    <row r="7" spans="1:17" x14ac:dyDescent="0.25">
      <c r="A7" t="s">
        <v>1107</v>
      </c>
      <c r="B7" t="s">
        <v>28</v>
      </c>
      <c r="C7" t="s">
        <v>28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25</v>
      </c>
    </row>
    <row r="8" spans="1:17" x14ac:dyDescent="0.25">
      <c r="A8" t="s">
        <v>1107</v>
      </c>
      <c r="B8" t="s">
        <v>29</v>
      </c>
      <c r="C8" t="s">
        <v>29</v>
      </c>
      <c r="D8" t="s">
        <v>10</v>
      </c>
      <c r="E8" t="s">
        <v>11</v>
      </c>
      <c r="F8" t="s">
        <v>12</v>
      </c>
      <c r="G8" t="s">
        <v>30</v>
      </c>
      <c r="H8" t="s">
        <v>14</v>
      </c>
      <c r="I8" t="s">
        <v>27</v>
      </c>
      <c r="J8" t="s">
        <v>16</v>
      </c>
    </row>
    <row r="9" spans="1:17" x14ac:dyDescent="0.25">
      <c r="A9" t="s">
        <v>1107</v>
      </c>
      <c r="B9" t="s">
        <v>31</v>
      </c>
      <c r="C9" t="s">
        <v>31</v>
      </c>
      <c r="D9" t="s">
        <v>10</v>
      </c>
      <c r="E9" t="s">
        <v>11</v>
      </c>
      <c r="F9" t="s">
        <v>19</v>
      </c>
      <c r="G9" t="s">
        <v>13</v>
      </c>
      <c r="H9" t="s">
        <v>14</v>
      </c>
      <c r="I9" t="s">
        <v>27</v>
      </c>
      <c r="J9" t="s">
        <v>16</v>
      </c>
      <c r="K9" t="s">
        <v>25</v>
      </c>
    </row>
    <row r="10" spans="1:17" x14ac:dyDescent="0.25">
      <c r="A10" t="s">
        <v>1107</v>
      </c>
      <c r="B10" t="s">
        <v>32</v>
      </c>
      <c r="C10" t="s">
        <v>32</v>
      </c>
      <c r="D10" t="s">
        <v>10</v>
      </c>
      <c r="E10" t="s">
        <v>11</v>
      </c>
      <c r="F10" t="s">
        <v>12</v>
      </c>
      <c r="G10" t="s">
        <v>13</v>
      </c>
      <c r="H10" t="s">
        <v>33</v>
      </c>
      <c r="I10" t="s">
        <v>15</v>
      </c>
      <c r="J10" t="s">
        <v>16</v>
      </c>
      <c r="K10" t="s">
        <v>25</v>
      </c>
    </row>
    <row r="11" spans="1:17" x14ac:dyDescent="0.25">
      <c r="A11" t="s">
        <v>1107</v>
      </c>
      <c r="B11" t="s">
        <v>34</v>
      </c>
      <c r="C11" t="s">
        <v>34</v>
      </c>
      <c r="D11" t="s">
        <v>10</v>
      </c>
      <c r="E11" t="s">
        <v>35</v>
      </c>
      <c r="F11" t="s">
        <v>19</v>
      </c>
      <c r="G11" t="s">
        <v>36</v>
      </c>
      <c r="H11" t="s">
        <v>14</v>
      </c>
      <c r="I11" t="s">
        <v>27</v>
      </c>
      <c r="J11" t="s">
        <v>16</v>
      </c>
      <c r="K11" t="s">
        <v>17</v>
      </c>
    </row>
    <row r="12" spans="1:17" x14ac:dyDescent="0.25">
      <c r="A12" t="s">
        <v>1107</v>
      </c>
      <c r="B12" t="s">
        <v>37</v>
      </c>
      <c r="C12" t="s">
        <v>37</v>
      </c>
      <c r="D12" t="s">
        <v>10</v>
      </c>
      <c r="J12" t="s">
        <v>38</v>
      </c>
    </row>
    <row r="13" spans="1:17" x14ac:dyDescent="0.25">
      <c r="A13" t="s">
        <v>1107</v>
      </c>
      <c r="B13" t="s">
        <v>39</v>
      </c>
      <c r="C13" t="s">
        <v>40</v>
      </c>
      <c r="D13" t="s">
        <v>41</v>
      </c>
      <c r="F13" t="s">
        <v>19</v>
      </c>
      <c r="H13" t="s">
        <v>33</v>
      </c>
      <c r="I13" t="s">
        <v>42</v>
      </c>
      <c r="J13" t="s">
        <v>38</v>
      </c>
      <c r="L13" t="s">
        <v>43</v>
      </c>
      <c r="M13" t="s">
        <v>44</v>
      </c>
    </row>
    <row r="14" spans="1:17" x14ac:dyDescent="0.25">
      <c r="A14" t="s">
        <v>1107</v>
      </c>
      <c r="B14" t="s">
        <v>45</v>
      </c>
      <c r="C14" t="s">
        <v>40</v>
      </c>
      <c r="D14" t="s">
        <v>41</v>
      </c>
      <c r="F14" t="s">
        <v>19</v>
      </c>
      <c r="H14" t="s">
        <v>33</v>
      </c>
      <c r="I14" t="s">
        <v>46</v>
      </c>
      <c r="J14" t="s">
        <v>16</v>
      </c>
      <c r="L14" t="s">
        <v>43</v>
      </c>
      <c r="M14" t="s">
        <v>44</v>
      </c>
      <c r="P14" t="s">
        <v>47</v>
      </c>
    </row>
    <row r="15" spans="1:17" x14ac:dyDescent="0.25">
      <c r="A15" t="s">
        <v>1107</v>
      </c>
      <c r="B15" t="s">
        <v>48</v>
      </c>
      <c r="C15" t="s">
        <v>49</v>
      </c>
      <c r="D15" t="s">
        <v>41</v>
      </c>
      <c r="F15" t="s">
        <v>19</v>
      </c>
      <c r="H15" t="s">
        <v>33</v>
      </c>
      <c r="I15" t="s">
        <v>46</v>
      </c>
      <c r="J15" t="s">
        <v>16</v>
      </c>
      <c r="L15" t="s">
        <v>43</v>
      </c>
      <c r="P15" t="s">
        <v>47</v>
      </c>
    </row>
    <row r="16" spans="1:17" x14ac:dyDescent="0.25">
      <c r="A16" t="s">
        <v>1107</v>
      </c>
      <c r="B16" t="s">
        <v>50</v>
      </c>
      <c r="C16" t="s">
        <v>49</v>
      </c>
      <c r="D16" t="s">
        <v>41</v>
      </c>
      <c r="F16" t="s">
        <v>19</v>
      </c>
      <c r="H16" t="s">
        <v>33</v>
      </c>
      <c r="I16" t="s">
        <v>42</v>
      </c>
      <c r="J16" t="s">
        <v>38</v>
      </c>
      <c r="L16" t="s">
        <v>43</v>
      </c>
    </row>
    <row r="17" spans="1:17" x14ac:dyDescent="0.25">
      <c r="A17" t="s">
        <v>1107</v>
      </c>
      <c r="B17" t="s">
        <v>51</v>
      </c>
      <c r="C17" t="s">
        <v>52</v>
      </c>
      <c r="D17" t="s">
        <v>41</v>
      </c>
      <c r="F17" t="s">
        <v>19</v>
      </c>
      <c r="H17" t="s">
        <v>33</v>
      </c>
      <c r="I17" t="s">
        <v>42</v>
      </c>
      <c r="J17" t="s">
        <v>38</v>
      </c>
      <c r="L17" t="s">
        <v>43</v>
      </c>
      <c r="M17" t="s">
        <v>53</v>
      </c>
    </row>
    <row r="18" spans="1:17" x14ac:dyDescent="0.25">
      <c r="A18" t="s">
        <v>1107</v>
      </c>
      <c r="B18" t="s">
        <v>54</v>
      </c>
      <c r="C18" t="s">
        <v>52</v>
      </c>
      <c r="D18" t="s">
        <v>41</v>
      </c>
      <c r="F18" t="s">
        <v>19</v>
      </c>
      <c r="H18" t="s">
        <v>33</v>
      </c>
      <c r="I18" t="s">
        <v>46</v>
      </c>
      <c r="J18" t="s">
        <v>16</v>
      </c>
      <c r="L18" t="s">
        <v>43</v>
      </c>
      <c r="M18" t="s">
        <v>53</v>
      </c>
      <c r="P18" t="s">
        <v>47</v>
      </c>
    </row>
    <row r="19" spans="1:17" x14ac:dyDescent="0.25">
      <c r="A19" t="s">
        <v>1107</v>
      </c>
      <c r="B19" t="s">
        <v>55</v>
      </c>
      <c r="C19" t="s">
        <v>56</v>
      </c>
      <c r="D19" t="s">
        <v>41</v>
      </c>
      <c r="F19" t="s">
        <v>19</v>
      </c>
      <c r="H19" t="s">
        <v>33</v>
      </c>
      <c r="I19" t="s">
        <v>46</v>
      </c>
      <c r="J19" t="s">
        <v>16</v>
      </c>
      <c r="L19" t="s">
        <v>43</v>
      </c>
      <c r="M19" t="s">
        <v>44</v>
      </c>
      <c r="P19" t="s">
        <v>47</v>
      </c>
      <c r="Q19" t="s">
        <v>57</v>
      </c>
    </row>
    <row r="20" spans="1:17" x14ac:dyDescent="0.25">
      <c r="A20" t="s">
        <v>1107</v>
      </c>
      <c r="B20" t="s">
        <v>58</v>
      </c>
      <c r="C20" t="s">
        <v>56</v>
      </c>
      <c r="D20" t="s">
        <v>41</v>
      </c>
      <c r="F20" t="s">
        <v>19</v>
      </c>
      <c r="H20" t="s">
        <v>33</v>
      </c>
      <c r="I20" t="s">
        <v>42</v>
      </c>
      <c r="J20" t="s">
        <v>38</v>
      </c>
      <c r="L20" t="s">
        <v>43</v>
      </c>
      <c r="M20" t="s">
        <v>44</v>
      </c>
    </row>
    <row r="21" spans="1:17" x14ac:dyDescent="0.25">
      <c r="A21" t="s">
        <v>1107</v>
      </c>
      <c r="B21" t="s">
        <v>59</v>
      </c>
      <c r="C21" t="s">
        <v>60</v>
      </c>
      <c r="D21" t="s">
        <v>41</v>
      </c>
      <c r="F21" t="s">
        <v>19</v>
      </c>
      <c r="H21" t="s">
        <v>33</v>
      </c>
      <c r="I21" t="s">
        <v>42</v>
      </c>
      <c r="J21" t="s">
        <v>38</v>
      </c>
      <c r="L21" t="s">
        <v>43</v>
      </c>
      <c r="M21" t="s">
        <v>44</v>
      </c>
    </row>
    <row r="22" spans="1:17" x14ac:dyDescent="0.25">
      <c r="A22" t="s">
        <v>1107</v>
      </c>
      <c r="B22" t="s">
        <v>61</v>
      </c>
      <c r="C22" t="s">
        <v>60</v>
      </c>
      <c r="D22" t="s">
        <v>41</v>
      </c>
      <c r="F22" t="s">
        <v>19</v>
      </c>
      <c r="H22" t="s">
        <v>33</v>
      </c>
      <c r="I22" t="s">
        <v>46</v>
      </c>
      <c r="J22" t="s">
        <v>16</v>
      </c>
      <c r="L22" t="s">
        <v>43</v>
      </c>
      <c r="M22" t="s">
        <v>44</v>
      </c>
      <c r="P22" t="s">
        <v>47</v>
      </c>
    </row>
    <row r="23" spans="1:17" x14ac:dyDescent="0.25">
      <c r="A23" t="s">
        <v>1107</v>
      </c>
      <c r="B23" t="s">
        <v>62</v>
      </c>
      <c r="C23" t="s">
        <v>63</v>
      </c>
      <c r="D23" t="s">
        <v>41</v>
      </c>
      <c r="F23" t="s">
        <v>19</v>
      </c>
      <c r="H23" t="s">
        <v>33</v>
      </c>
      <c r="I23" t="s">
        <v>46</v>
      </c>
      <c r="J23" t="s">
        <v>16</v>
      </c>
      <c r="L23" t="s">
        <v>43</v>
      </c>
      <c r="M23" t="s">
        <v>44</v>
      </c>
      <c r="P23" t="s">
        <v>47</v>
      </c>
    </row>
    <row r="24" spans="1:17" x14ac:dyDescent="0.25">
      <c r="A24" t="s">
        <v>1107</v>
      </c>
      <c r="B24" t="s">
        <v>64</v>
      </c>
      <c r="C24" t="s">
        <v>63</v>
      </c>
      <c r="D24" t="s">
        <v>41</v>
      </c>
      <c r="F24" t="s">
        <v>19</v>
      </c>
      <c r="H24" t="s">
        <v>33</v>
      </c>
      <c r="I24" t="s">
        <v>65</v>
      </c>
      <c r="J24" t="s">
        <v>38</v>
      </c>
      <c r="L24" t="s">
        <v>43</v>
      </c>
      <c r="M24" t="s">
        <v>44</v>
      </c>
    </row>
    <row r="25" spans="1:17" x14ac:dyDescent="0.25">
      <c r="A25" t="s">
        <v>1107</v>
      </c>
      <c r="B25" t="s">
        <v>66</v>
      </c>
      <c r="C25" t="s">
        <v>67</v>
      </c>
      <c r="D25" t="s">
        <v>41</v>
      </c>
      <c r="F25" t="s">
        <v>19</v>
      </c>
      <c r="H25" t="s">
        <v>33</v>
      </c>
      <c r="I25" t="s">
        <v>46</v>
      </c>
      <c r="J25" t="s">
        <v>16</v>
      </c>
      <c r="L25" t="s">
        <v>68</v>
      </c>
      <c r="M25" t="s">
        <v>69</v>
      </c>
      <c r="P25" t="s">
        <v>47</v>
      </c>
      <c r="Q25" t="s">
        <v>70</v>
      </c>
    </row>
    <row r="26" spans="1:17" x14ac:dyDescent="0.25">
      <c r="A26" t="s">
        <v>1107</v>
      </c>
      <c r="B26" t="s">
        <v>71</v>
      </c>
      <c r="C26" t="s">
        <v>67</v>
      </c>
      <c r="D26" t="s">
        <v>41</v>
      </c>
      <c r="F26" t="s">
        <v>19</v>
      </c>
      <c r="H26" t="s">
        <v>33</v>
      </c>
      <c r="I26" t="s">
        <v>65</v>
      </c>
      <c r="J26" t="s">
        <v>38</v>
      </c>
      <c r="L26" t="s">
        <v>68</v>
      </c>
      <c r="M26" t="s">
        <v>69</v>
      </c>
    </row>
    <row r="27" spans="1:17" x14ac:dyDescent="0.25">
      <c r="A27" t="s">
        <v>1107</v>
      </c>
      <c r="B27" t="s">
        <v>72</v>
      </c>
      <c r="C27" t="s">
        <v>73</v>
      </c>
      <c r="D27" t="s">
        <v>41</v>
      </c>
      <c r="F27" t="s">
        <v>19</v>
      </c>
      <c r="H27" t="s">
        <v>33</v>
      </c>
      <c r="I27" t="s">
        <v>46</v>
      </c>
      <c r="J27" t="s">
        <v>16</v>
      </c>
      <c r="L27" t="s">
        <v>43</v>
      </c>
      <c r="P27" t="s">
        <v>47</v>
      </c>
    </row>
    <row r="28" spans="1:17" x14ac:dyDescent="0.25">
      <c r="A28" t="s">
        <v>1107</v>
      </c>
      <c r="B28" t="s">
        <v>74</v>
      </c>
      <c r="C28" t="s">
        <v>73</v>
      </c>
      <c r="D28" t="s">
        <v>41</v>
      </c>
      <c r="F28" t="s">
        <v>19</v>
      </c>
      <c r="H28" t="s">
        <v>33</v>
      </c>
      <c r="I28" t="s">
        <v>42</v>
      </c>
      <c r="J28" t="s">
        <v>38</v>
      </c>
      <c r="L28" t="s">
        <v>43</v>
      </c>
    </row>
    <row r="29" spans="1:17" x14ac:dyDescent="0.25">
      <c r="A29" t="s">
        <v>1107</v>
      </c>
      <c r="B29" t="s">
        <v>75</v>
      </c>
      <c r="C29" t="s">
        <v>76</v>
      </c>
      <c r="D29" t="s">
        <v>41</v>
      </c>
      <c r="F29" t="s">
        <v>19</v>
      </c>
      <c r="H29" t="s">
        <v>33</v>
      </c>
      <c r="I29" t="s">
        <v>46</v>
      </c>
      <c r="J29" t="s">
        <v>16</v>
      </c>
      <c r="L29" t="s">
        <v>43</v>
      </c>
      <c r="M29" t="s">
        <v>77</v>
      </c>
      <c r="P29" t="s">
        <v>47</v>
      </c>
      <c r="Q29" t="s">
        <v>78</v>
      </c>
    </row>
    <row r="30" spans="1:17" x14ac:dyDescent="0.25">
      <c r="A30" t="s">
        <v>1107</v>
      </c>
      <c r="B30" t="s">
        <v>79</v>
      </c>
      <c r="C30" t="s">
        <v>76</v>
      </c>
      <c r="D30" t="s">
        <v>41</v>
      </c>
      <c r="F30" t="s">
        <v>19</v>
      </c>
      <c r="H30" t="s">
        <v>33</v>
      </c>
      <c r="I30" t="s">
        <v>65</v>
      </c>
      <c r="J30" t="s">
        <v>38</v>
      </c>
      <c r="L30" t="s">
        <v>43</v>
      </c>
      <c r="M30" t="s">
        <v>77</v>
      </c>
    </row>
    <row r="31" spans="1:17" x14ac:dyDescent="0.25">
      <c r="A31" t="s">
        <v>1107</v>
      </c>
      <c r="B31" t="s">
        <v>80</v>
      </c>
      <c r="C31" t="s">
        <v>81</v>
      </c>
      <c r="D31" t="s">
        <v>41</v>
      </c>
      <c r="F31" t="s">
        <v>12</v>
      </c>
      <c r="H31" t="s">
        <v>33</v>
      </c>
      <c r="I31" t="s">
        <v>65</v>
      </c>
      <c r="J31" t="s">
        <v>38</v>
      </c>
      <c r="L31" t="s">
        <v>68</v>
      </c>
      <c r="M31" t="s">
        <v>82</v>
      </c>
    </row>
    <row r="32" spans="1:17" x14ac:dyDescent="0.25">
      <c r="A32" t="s">
        <v>1107</v>
      </c>
      <c r="B32" t="s">
        <v>83</v>
      </c>
      <c r="C32" t="s">
        <v>81</v>
      </c>
      <c r="D32" t="s">
        <v>41</v>
      </c>
      <c r="F32" t="s">
        <v>12</v>
      </c>
      <c r="H32" t="s">
        <v>33</v>
      </c>
      <c r="I32" t="s">
        <v>46</v>
      </c>
      <c r="J32" t="s">
        <v>16</v>
      </c>
      <c r="L32" t="s">
        <v>68</v>
      </c>
      <c r="M32" t="s">
        <v>82</v>
      </c>
      <c r="P32" t="s">
        <v>47</v>
      </c>
      <c r="Q32" t="s">
        <v>57</v>
      </c>
    </row>
    <row r="33" spans="1:17" x14ac:dyDescent="0.25">
      <c r="A33" t="s">
        <v>1107</v>
      </c>
      <c r="B33" t="s">
        <v>84</v>
      </c>
      <c r="C33" t="s">
        <v>85</v>
      </c>
      <c r="D33" t="s">
        <v>41</v>
      </c>
      <c r="F33" t="s">
        <v>12</v>
      </c>
      <c r="H33" t="s">
        <v>33</v>
      </c>
      <c r="I33" t="s">
        <v>65</v>
      </c>
      <c r="J33" t="s">
        <v>38</v>
      </c>
      <c r="L33" t="s">
        <v>68</v>
      </c>
      <c r="M33" t="s">
        <v>77</v>
      </c>
    </row>
    <row r="34" spans="1:17" x14ac:dyDescent="0.25">
      <c r="A34" t="s">
        <v>1107</v>
      </c>
      <c r="B34" t="s">
        <v>86</v>
      </c>
      <c r="C34" t="s">
        <v>85</v>
      </c>
      <c r="D34" t="s">
        <v>41</v>
      </c>
      <c r="F34" t="s">
        <v>12</v>
      </c>
      <c r="H34" t="s">
        <v>33</v>
      </c>
      <c r="I34" t="s">
        <v>46</v>
      </c>
      <c r="J34" t="s">
        <v>16</v>
      </c>
      <c r="L34" t="s">
        <v>68</v>
      </c>
      <c r="M34" t="s">
        <v>77</v>
      </c>
      <c r="P34" t="s">
        <v>47</v>
      </c>
      <c r="Q34" t="s">
        <v>70</v>
      </c>
    </row>
    <row r="35" spans="1:17" x14ac:dyDescent="0.25">
      <c r="A35" t="s">
        <v>1107</v>
      </c>
      <c r="B35" t="s">
        <v>87</v>
      </c>
      <c r="C35" t="s">
        <v>88</v>
      </c>
      <c r="D35" t="s">
        <v>41</v>
      </c>
      <c r="F35" t="s">
        <v>19</v>
      </c>
      <c r="H35" t="s">
        <v>33</v>
      </c>
      <c r="I35" t="s">
        <v>65</v>
      </c>
      <c r="J35" t="s">
        <v>38</v>
      </c>
      <c r="L35" t="s">
        <v>68</v>
      </c>
      <c r="M35" t="s">
        <v>89</v>
      </c>
    </row>
    <row r="36" spans="1:17" x14ac:dyDescent="0.25">
      <c r="A36" t="s">
        <v>1107</v>
      </c>
      <c r="B36" t="s">
        <v>90</v>
      </c>
      <c r="C36" t="s">
        <v>88</v>
      </c>
      <c r="D36" t="s">
        <v>41</v>
      </c>
      <c r="F36" t="s">
        <v>19</v>
      </c>
      <c r="H36" t="s">
        <v>33</v>
      </c>
      <c r="I36" t="s">
        <v>46</v>
      </c>
      <c r="J36" t="s">
        <v>16</v>
      </c>
      <c r="L36" t="s">
        <v>68</v>
      </c>
      <c r="M36" t="s">
        <v>89</v>
      </c>
      <c r="P36" t="s">
        <v>47</v>
      </c>
      <c r="Q36" t="s">
        <v>57</v>
      </c>
    </row>
    <row r="37" spans="1:17" x14ac:dyDescent="0.25">
      <c r="A37" t="s">
        <v>1107</v>
      </c>
      <c r="B37" t="s">
        <v>91</v>
      </c>
      <c r="C37" t="s">
        <v>92</v>
      </c>
      <c r="D37" t="s">
        <v>41</v>
      </c>
      <c r="F37" t="s">
        <v>12</v>
      </c>
      <c r="H37" t="s">
        <v>33</v>
      </c>
      <c r="I37" t="s">
        <v>65</v>
      </c>
      <c r="J37" t="s">
        <v>38</v>
      </c>
      <c r="L37" t="s">
        <v>68</v>
      </c>
      <c r="M37" t="s">
        <v>93</v>
      </c>
    </row>
    <row r="38" spans="1:17" x14ac:dyDescent="0.25">
      <c r="A38" t="s">
        <v>1107</v>
      </c>
      <c r="B38" t="s">
        <v>94</v>
      </c>
      <c r="C38" t="s">
        <v>92</v>
      </c>
      <c r="D38" t="s">
        <v>41</v>
      </c>
      <c r="F38" t="s">
        <v>12</v>
      </c>
      <c r="H38" t="s">
        <v>33</v>
      </c>
      <c r="I38" t="s">
        <v>46</v>
      </c>
      <c r="J38" t="s">
        <v>16</v>
      </c>
      <c r="L38" t="s">
        <v>68</v>
      </c>
      <c r="M38" t="s">
        <v>93</v>
      </c>
      <c r="P38" t="s">
        <v>47</v>
      </c>
      <c r="Q38" t="s">
        <v>70</v>
      </c>
    </row>
    <row r="39" spans="1:17" x14ac:dyDescent="0.25">
      <c r="A39" t="s">
        <v>1107</v>
      </c>
      <c r="B39" t="s">
        <v>95</v>
      </c>
      <c r="C39" t="s">
        <v>96</v>
      </c>
      <c r="D39" t="s">
        <v>41</v>
      </c>
      <c r="F39" t="s">
        <v>12</v>
      </c>
      <c r="H39" t="s">
        <v>33</v>
      </c>
      <c r="I39" t="s">
        <v>65</v>
      </c>
      <c r="J39" t="s">
        <v>38</v>
      </c>
      <c r="L39" t="s">
        <v>68</v>
      </c>
      <c r="M39" t="s">
        <v>77</v>
      </c>
    </row>
    <row r="40" spans="1:17" x14ac:dyDescent="0.25">
      <c r="A40" t="s">
        <v>1107</v>
      </c>
      <c r="B40" t="s">
        <v>97</v>
      </c>
      <c r="C40" t="s">
        <v>96</v>
      </c>
      <c r="D40" t="s">
        <v>41</v>
      </c>
      <c r="F40" t="s">
        <v>12</v>
      </c>
      <c r="H40" t="s">
        <v>33</v>
      </c>
      <c r="I40" t="s">
        <v>46</v>
      </c>
      <c r="J40" t="s">
        <v>16</v>
      </c>
      <c r="L40" t="s">
        <v>68</v>
      </c>
      <c r="M40" t="s">
        <v>77</v>
      </c>
      <c r="P40" t="s">
        <v>47</v>
      </c>
      <c r="Q40" t="s">
        <v>98</v>
      </c>
    </row>
    <row r="41" spans="1:17" x14ac:dyDescent="0.25">
      <c r="A41" t="s">
        <v>1107</v>
      </c>
      <c r="B41" t="s">
        <v>99</v>
      </c>
      <c r="C41" t="s">
        <v>100</v>
      </c>
      <c r="D41" t="s">
        <v>41</v>
      </c>
      <c r="F41" t="s">
        <v>19</v>
      </c>
      <c r="H41" t="s">
        <v>33</v>
      </c>
      <c r="I41" t="s">
        <v>46</v>
      </c>
      <c r="J41" t="s">
        <v>16</v>
      </c>
      <c r="L41" t="s">
        <v>68</v>
      </c>
      <c r="M41" t="s">
        <v>101</v>
      </c>
      <c r="P41" t="s">
        <v>47</v>
      </c>
      <c r="Q41" t="s">
        <v>57</v>
      </c>
    </row>
    <row r="42" spans="1:17" x14ac:dyDescent="0.25">
      <c r="A42" t="s">
        <v>1107</v>
      </c>
      <c r="B42" t="s">
        <v>102</v>
      </c>
      <c r="C42" t="s">
        <v>100</v>
      </c>
      <c r="D42" t="s">
        <v>41</v>
      </c>
      <c r="F42" t="s">
        <v>19</v>
      </c>
      <c r="H42" t="s">
        <v>33</v>
      </c>
      <c r="I42" t="s">
        <v>65</v>
      </c>
      <c r="J42" t="s">
        <v>38</v>
      </c>
      <c r="L42" t="s">
        <v>68</v>
      </c>
      <c r="M42" t="s">
        <v>101</v>
      </c>
    </row>
    <row r="43" spans="1:17" x14ac:dyDescent="0.25">
      <c r="A43" t="s">
        <v>1107</v>
      </c>
      <c r="B43" t="s">
        <v>103</v>
      </c>
      <c r="C43" t="s">
        <v>104</v>
      </c>
      <c r="D43" t="s">
        <v>41</v>
      </c>
      <c r="F43" t="s">
        <v>19</v>
      </c>
      <c r="H43" t="s">
        <v>33</v>
      </c>
      <c r="I43" t="s">
        <v>42</v>
      </c>
      <c r="J43" t="s">
        <v>38</v>
      </c>
      <c r="L43" t="s">
        <v>43</v>
      </c>
      <c r="M43" t="s">
        <v>105</v>
      </c>
    </row>
    <row r="44" spans="1:17" x14ac:dyDescent="0.25">
      <c r="A44" t="s">
        <v>1107</v>
      </c>
      <c r="B44" t="s">
        <v>106</v>
      </c>
      <c r="C44" t="s">
        <v>104</v>
      </c>
      <c r="D44" t="s">
        <v>41</v>
      </c>
      <c r="F44" t="s">
        <v>19</v>
      </c>
      <c r="H44" t="s">
        <v>33</v>
      </c>
      <c r="I44" t="s">
        <v>46</v>
      </c>
      <c r="J44" t="s">
        <v>16</v>
      </c>
      <c r="L44" t="s">
        <v>43</v>
      </c>
      <c r="M44" t="s">
        <v>105</v>
      </c>
      <c r="P44" t="s">
        <v>47</v>
      </c>
    </row>
    <row r="45" spans="1:17" x14ac:dyDescent="0.25">
      <c r="A45" t="s">
        <v>1107</v>
      </c>
      <c r="B45" t="s">
        <v>107</v>
      </c>
      <c r="C45" t="s">
        <v>108</v>
      </c>
      <c r="D45" t="s">
        <v>41</v>
      </c>
      <c r="F45" t="s">
        <v>19</v>
      </c>
      <c r="H45" t="s">
        <v>33</v>
      </c>
      <c r="I45" t="s">
        <v>46</v>
      </c>
      <c r="J45" t="s">
        <v>16</v>
      </c>
      <c r="L45" t="s">
        <v>43</v>
      </c>
      <c r="M45" t="s">
        <v>44</v>
      </c>
      <c r="P45" t="s">
        <v>47</v>
      </c>
    </row>
    <row r="46" spans="1:17" x14ac:dyDescent="0.25">
      <c r="A46" t="s">
        <v>1107</v>
      </c>
      <c r="B46" t="s">
        <v>109</v>
      </c>
      <c r="C46" t="s">
        <v>108</v>
      </c>
      <c r="D46" t="s">
        <v>41</v>
      </c>
      <c r="F46" t="s">
        <v>19</v>
      </c>
      <c r="H46" t="s">
        <v>33</v>
      </c>
      <c r="I46" t="s">
        <v>42</v>
      </c>
      <c r="J46" t="s">
        <v>38</v>
      </c>
      <c r="L46" t="s">
        <v>43</v>
      </c>
      <c r="M46" t="s">
        <v>44</v>
      </c>
    </row>
    <row r="47" spans="1:17" x14ac:dyDescent="0.25">
      <c r="A47" t="s">
        <v>1107</v>
      </c>
      <c r="B47" t="s">
        <v>110</v>
      </c>
      <c r="C47" t="s">
        <v>111</v>
      </c>
      <c r="D47" t="s">
        <v>41</v>
      </c>
      <c r="F47" t="s">
        <v>12</v>
      </c>
      <c r="H47" t="s">
        <v>33</v>
      </c>
      <c r="I47" t="s">
        <v>46</v>
      </c>
      <c r="J47" t="s">
        <v>16</v>
      </c>
      <c r="L47" t="s">
        <v>43</v>
      </c>
      <c r="M47" t="s">
        <v>44</v>
      </c>
      <c r="P47" t="s">
        <v>47</v>
      </c>
    </row>
    <row r="48" spans="1:17" x14ac:dyDescent="0.25">
      <c r="A48" t="s">
        <v>1107</v>
      </c>
      <c r="B48" t="s">
        <v>112</v>
      </c>
      <c r="C48" t="s">
        <v>111</v>
      </c>
      <c r="D48" t="s">
        <v>41</v>
      </c>
      <c r="F48" t="s">
        <v>12</v>
      </c>
      <c r="H48" t="s">
        <v>33</v>
      </c>
      <c r="I48" t="s">
        <v>65</v>
      </c>
      <c r="J48" t="s">
        <v>38</v>
      </c>
      <c r="L48" t="s">
        <v>43</v>
      </c>
      <c r="M48" t="s">
        <v>44</v>
      </c>
    </row>
    <row r="49" spans="1:17" x14ac:dyDescent="0.25">
      <c r="A49" t="s">
        <v>1107</v>
      </c>
      <c r="B49" t="s">
        <v>113</v>
      </c>
      <c r="C49" t="s">
        <v>114</v>
      </c>
      <c r="D49" t="s">
        <v>41</v>
      </c>
      <c r="F49" t="s">
        <v>19</v>
      </c>
      <c r="H49" t="s">
        <v>33</v>
      </c>
      <c r="I49" t="s">
        <v>46</v>
      </c>
      <c r="J49" t="s">
        <v>16</v>
      </c>
      <c r="L49" t="s">
        <v>68</v>
      </c>
      <c r="M49" t="s">
        <v>69</v>
      </c>
      <c r="P49" t="s">
        <v>47</v>
      </c>
      <c r="Q49" t="s">
        <v>70</v>
      </c>
    </row>
    <row r="50" spans="1:17" x14ac:dyDescent="0.25">
      <c r="A50" t="s">
        <v>1107</v>
      </c>
      <c r="B50" t="s">
        <v>115</v>
      </c>
      <c r="C50" t="s">
        <v>114</v>
      </c>
      <c r="D50" t="s">
        <v>41</v>
      </c>
      <c r="F50" t="s">
        <v>19</v>
      </c>
      <c r="H50" t="s">
        <v>33</v>
      </c>
      <c r="I50" t="s">
        <v>65</v>
      </c>
      <c r="J50" t="s">
        <v>38</v>
      </c>
      <c r="L50" t="s">
        <v>68</v>
      </c>
      <c r="M50" t="s">
        <v>69</v>
      </c>
    </row>
    <row r="51" spans="1:17" x14ac:dyDescent="0.25">
      <c r="A51" t="s">
        <v>1107</v>
      </c>
      <c r="B51" t="s">
        <v>116</v>
      </c>
      <c r="C51" t="s">
        <v>117</v>
      </c>
      <c r="D51" t="s">
        <v>41</v>
      </c>
      <c r="F51" t="s">
        <v>19</v>
      </c>
      <c r="H51" t="s">
        <v>33</v>
      </c>
      <c r="I51" t="s">
        <v>46</v>
      </c>
      <c r="J51" t="s">
        <v>16</v>
      </c>
      <c r="L51" t="s">
        <v>43</v>
      </c>
      <c r="M51" t="s">
        <v>53</v>
      </c>
      <c r="P51" t="s">
        <v>47</v>
      </c>
    </row>
    <row r="52" spans="1:17" x14ac:dyDescent="0.25">
      <c r="A52" t="s">
        <v>1107</v>
      </c>
      <c r="B52" t="s">
        <v>118</v>
      </c>
      <c r="C52" t="s">
        <v>117</v>
      </c>
      <c r="D52" t="s">
        <v>41</v>
      </c>
      <c r="F52" t="s">
        <v>19</v>
      </c>
      <c r="H52" t="s">
        <v>33</v>
      </c>
      <c r="I52" t="s">
        <v>42</v>
      </c>
      <c r="J52" t="s">
        <v>38</v>
      </c>
      <c r="L52" t="s">
        <v>43</v>
      </c>
      <c r="M52" t="s">
        <v>53</v>
      </c>
    </row>
    <row r="53" spans="1:17" x14ac:dyDescent="0.25">
      <c r="A53" t="s">
        <v>1107</v>
      </c>
      <c r="B53" t="s">
        <v>119</v>
      </c>
      <c r="C53" t="s">
        <v>120</v>
      </c>
      <c r="D53" t="s">
        <v>41</v>
      </c>
      <c r="F53" t="s">
        <v>19</v>
      </c>
      <c r="H53" t="s">
        <v>33</v>
      </c>
      <c r="I53" t="s">
        <v>46</v>
      </c>
      <c r="J53" t="s">
        <v>16</v>
      </c>
      <c r="L53" t="s">
        <v>68</v>
      </c>
      <c r="M53" t="s">
        <v>101</v>
      </c>
      <c r="P53" t="s">
        <v>47</v>
      </c>
      <c r="Q53" t="s">
        <v>70</v>
      </c>
    </row>
    <row r="54" spans="1:17" x14ac:dyDescent="0.25">
      <c r="A54" t="s">
        <v>1107</v>
      </c>
      <c r="B54" t="s">
        <v>121</v>
      </c>
      <c r="C54" t="s">
        <v>120</v>
      </c>
      <c r="D54" t="s">
        <v>41</v>
      </c>
      <c r="F54" t="s">
        <v>19</v>
      </c>
      <c r="H54" t="s">
        <v>33</v>
      </c>
      <c r="I54" t="s">
        <v>65</v>
      </c>
      <c r="J54" t="s">
        <v>38</v>
      </c>
      <c r="L54" t="s">
        <v>68</v>
      </c>
      <c r="M54" t="s">
        <v>101</v>
      </c>
    </row>
    <row r="55" spans="1:17" x14ac:dyDescent="0.25">
      <c r="A55" t="s">
        <v>1107</v>
      </c>
      <c r="B55" t="s">
        <v>122</v>
      </c>
      <c r="C55" t="s">
        <v>123</v>
      </c>
      <c r="D55" t="s">
        <v>41</v>
      </c>
      <c r="F55" t="s">
        <v>19</v>
      </c>
      <c r="H55" t="s">
        <v>33</v>
      </c>
      <c r="I55" t="s">
        <v>46</v>
      </c>
      <c r="J55" t="s">
        <v>16</v>
      </c>
      <c r="L55" t="s">
        <v>68</v>
      </c>
      <c r="M55" t="s">
        <v>124</v>
      </c>
      <c r="P55" t="s">
        <v>47</v>
      </c>
      <c r="Q55" t="s">
        <v>70</v>
      </c>
    </row>
    <row r="56" spans="1:17" x14ac:dyDescent="0.25">
      <c r="A56" t="s">
        <v>1107</v>
      </c>
      <c r="B56" t="s">
        <v>125</v>
      </c>
      <c r="C56" t="s">
        <v>123</v>
      </c>
      <c r="D56" t="s">
        <v>41</v>
      </c>
      <c r="F56" t="s">
        <v>19</v>
      </c>
      <c r="H56" t="s">
        <v>33</v>
      </c>
      <c r="I56" t="s">
        <v>65</v>
      </c>
      <c r="J56" t="s">
        <v>38</v>
      </c>
      <c r="L56" t="s">
        <v>68</v>
      </c>
      <c r="M56" t="s">
        <v>124</v>
      </c>
    </row>
    <row r="57" spans="1:17" x14ac:dyDescent="0.25">
      <c r="A57" t="s">
        <v>1107</v>
      </c>
      <c r="B57" t="s">
        <v>126</v>
      </c>
      <c r="C57" t="s">
        <v>127</v>
      </c>
      <c r="D57" t="s">
        <v>41</v>
      </c>
      <c r="F57" t="s">
        <v>19</v>
      </c>
      <c r="H57" t="s">
        <v>33</v>
      </c>
      <c r="I57" t="s">
        <v>46</v>
      </c>
      <c r="J57" t="s">
        <v>16</v>
      </c>
      <c r="L57" t="s">
        <v>68</v>
      </c>
      <c r="M57" t="s">
        <v>82</v>
      </c>
      <c r="P57" t="s">
        <v>47</v>
      </c>
      <c r="Q57" t="s">
        <v>70</v>
      </c>
    </row>
    <row r="58" spans="1:17" x14ac:dyDescent="0.25">
      <c r="A58" t="s">
        <v>1107</v>
      </c>
      <c r="B58" t="s">
        <v>128</v>
      </c>
      <c r="C58" t="s">
        <v>127</v>
      </c>
      <c r="D58" t="s">
        <v>41</v>
      </c>
      <c r="F58" t="s">
        <v>19</v>
      </c>
      <c r="H58" t="s">
        <v>33</v>
      </c>
      <c r="I58" t="s">
        <v>65</v>
      </c>
      <c r="J58" t="s">
        <v>38</v>
      </c>
      <c r="L58" t="s">
        <v>68</v>
      </c>
      <c r="M58" t="s">
        <v>82</v>
      </c>
    </row>
    <row r="59" spans="1:17" x14ac:dyDescent="0.25">
      <c r="A59" t="s">
        <v>1107</v>
      </c>
      <c r="B59" t="s">
        <v>129</v>
      </c>
      <c r="C59" t="s">
        <v>130</v>
      </c>
      <c r="D59" t="s">
        <v>41</v>
      </c>
      <c r="F59" t="s">
        <v>19</v>
      </c>
      <c r="H59" t="s">
        <v>33</v>
      </c>
      <c r="I59" t="s">
        <v>42</v>
      </c>
      <c r="J59" t="s">
        <v>38</v>
      </c>
      <c r="L59" t="s">
        <v>43</v>
      </c>
      <c r="M59" t="s">
        <v>44</v>
      </c>
    </row>
    <row r="60" spans="1:17" x14ac:dyDescent="0.25">
      <c r="A60" t="s">
        <v>1107</v>
      </c>
      <c r="B60" t="s">
        <v>131</v>
      </c>
      <c r="C60" t="s">
        <v>130</v>
      </c>
      <c r="D60" t="s">
        <v>41</v>
      </c>
      <c r="F60" t="s">
        <v>19</v>
      </c>
      <c r="H60" t="s">
        <v>33</v>
      </c>
      <c r="I60" t="s">
        <v>46</v>
      </c>
      <c r="J60" t="s">
        <v>16</v>
      </c>
      <c r="L60" t="s">
        <v>43</v>
      </c>
      <c r="M60" t="s">
        <v>44</v>
      </c>
      <c r="P60" t="s">
        <v>47</v>
      </c>
      <c r="Q60" t="s">
        <v>57</v>
      </c>
    </row>
    <row r="61" spans="1:17" x14ac:dyDescent="0.25">
      <c r="A61" t="s">
        <v>1107</v>
      </c>
      <c r="B61" t="s">
        <v>132</v>
      </c>
      <c r="C61" t="s">
        <v>133</v>
      </c>
      <c r="D61" t="s">
        <v>41</v>
      </c>
      <c r="F61" t="s">
        <v>12</v>
      </c>
      <c r="H61" t="s">
        <v>33</v>
      </c>
      <c r="I61" t="s">
        <v>65</v>
      </c>
      <c r="J61" t="s">
        <v>38</v>
      </c>
      <c r="L61" t="s">
        <v>68</v>
      </c>
      <c r="M61" t="s">
        <v>134</v>
      </c>
    </row>
    <row r="62" spans="1:17" x14ac:dyDescent="0.25">
      <c r="A62" t="s">
        <v>1107</v>
      </c>
      <c r="B62" t="s">
        <v>135</v>
      </c>
      <c r="C62" t="s">
        <v>133</v>
      </c>
      <c r="D62" t="s">
        <v>41</v>
      </c>
      <c r="F62" t="s">
        <v>12</v>
      </c>
      <c r="H62" t="s">
        <v>33</v>
      </c>
      <c r="I62" t="s">
        <v>46</v>
      </c>
      <c r="J62" t="s">
        <v>16</v>
      </c>
      <c r="L62" t="s">
        <v>68</v>
      </c>
      <c r="M62" t="s">
        <v>134</v>
      </c>
      <c r="P62" t="s">
        <v>47</v>
      </c>
    </row>
    <row r="63" spans="1:17" x14ac:dyDescent="0.25">
      <c r="A63" t="s">
        <v>1107</v>
      </c>
      <c r="B63" t="s">
        <v>136</v>
      </c>
      <c r="C63" t="s">
        <v>137</v>
      </c>
      <c r="D63" t="s">
        <v>41</v>
      </c>
      <c r="F63" t="s">
        <v>19</v>
      </c>
      <c r="H63" t="s">
        <v>33</v>
      </c>
      <c r="I63" t="s">
        <v>46</v>
      </c>
      <c r="J63" t="s">
        <v>16</v>
      </c>
      <c r="L63" t="s">
        <v>68</v>
      </c>
      <c r="M63" t="s">
        <v>44</v>
      </c>
      <c r="P63" t="s">
        <v>47</v>
      </c>
      <c r="Q63" t="s">
        <v>57</v>
      </c>
    </row>
    <row r="64" spans="1:17" x14ac:dyDescent="0.25">
      <c r="A64" t="s">
        <v>1107</v>
      </c>
      <c r="B64" t="s">
        <v>138</v>
      </c>
      <c r="C64" t="s">
        <v>137</v>
      </c>
      <c r="D64" t="s">
        <v>41</v>
      </c>
      <c r="F64" t="s">
        <v>19</v>
      </c>
      <c r="H64" t="s">
        <v>33</v>
      </c>
      <c r="I64" t="s">
        <v>65</v>
      </c>
      <c r="J64" t="s">
        <v>38</v>
      </c>
      <c r="L64" t="s">
        <v>68</v>
      </c>
      <c r="M64" t="s">
        <v>44</v>
      </c>
    </row>
    <row r="65" spans="1:17" x14ac:dyDescent="0.25">
      <c r="A65" t="s">
        <v>1107</v>
      </c>
      <c r="B65" t="s">
        <v>139</v>
      </c>
      <c r="C65" t="s">
        <v>140</v>
      </c>
      <c r="D65" t="s">
        <v>41</v>
      </c>
      <c r="F65" t="s">
        <v>12</v>
      </c>
      <c r="H65" t="s">
        <v>33</v>
      </c>
      <c r="I65" t="s">
        <v>65</v>
      </c>
      <c r="J65" t="s">
        <v>38</v>
      </c>
      <c r="L65" t="s">
        <v>68</v>
      </c>
      <c r="M65" t="s">
        <v>141</v>
      </c>
    </row>
    <row r="66" spans="1:17" x14ac:dyDescent="0.25">
      <c r="A66" t="s">
        <v>1107</v>
      </c>
      <c r="B66" t="s">
        <v>142</v>
      </c>
      <c r="C66" t="s">
        <v>140</v>
      </c>
      <c r="D66" t="s">
        <v>41</v>
      </c>
      <c r="F66" t="s">
        <v>12</v>
      </c>
      <c r="H66" t="s">
        <v>33</v>
      </c>
      <c r="I66" t="s">
        <v>46</v>
      </c>
      <c r="J66" t="s">
        <v>16</v>
      </c>
      <c r="L66" t="s">
        <v>68</v>
      </c>
      <c r="M66" t="s">
        <v>141</v>
      </c>
      <c r="P66" t="s">
        <v>47</v>
      </c>
    </row>
    <row r="67" spans="1:17" x14ac:dyDescent="0.25">
      <c r="A67" t="s">
        <v>1107</v>
      </c>
      <c r="B67" t="s">
        <v>143</v>
      </c>
      <c r="C67" t="s">
        <v>144</v>
      </c>
      <c r="D67" t="s">
        <v>41</v>
      </c>
      <c r="F67" t="s">
        <v>12</v>
      </c>
      <c r="H67" t="s">
        <v>33</v>
      </c>
      <c r="I67" t="s">
        <v>65</v>
      </c>
      <c r="J67" t="s">
        <v>38</v>
      </c>
      <c r="L67" t="s">
        <v>43</v>
      </c>
      <c r="M67" t="s">
        <v>44</v>
      </c>
    </row>
    <row r="68" spans="1:17" x14ac:dyDescent="0.25">
      <c r="A68" t="s">
        <v>1107</v>
      </c>
      <c r="B68" t="s">
        <v>145</v>
      </c>
      <c r="C68" t="s">
        <v>146</v>
      </c>
      <c r="D68" t="s">
        <v>41</v>
      </c>
      <c r="F68" t="s">
        <v>19</v>
      </c>
      <c r="H68" t="s">
        <v>33</v>
      </c>
      <c r="I68" t="s">
        <v>65</v>
      </c>
      <c r="J68" t="s">
        <v>38</v>
      </c>
      <c r="L68" t="s">
        <v>68</v>
      </c>
      <c r="M68" t="s">
        <v>82</v>
      </c>
    </row>
    <row r="69" spans="1:17" x14ac:dyDescent="0.25">
      <c r="A69" t="s">
        <v>1107</v>
      </c>
      <c r="B69" t="s">
        <v>147</v>
      </c>
      <c r="C69" t="s">
        <v>144</v>
      </c>
      <c r="D69" t="s">
        <v>41</v>
      </c>
      <c r="F69" t="s">
        <v>12</v>
      </c>
      <c r="H69" t="s">
        <v>33</v>
      </c>
      <c r="I69" t="s">
        <v>46</v>
      </c>
      <c r="J69" t="s">
        <v>16</v>
      </c>
      <c r="L69" t="s">
        <v>43</v>
      </c>
      <c r="M69" t="s">
        <v>44</v>
      </c>
      <c r="P69" t="s">
        <v>47</v>
      </c>
    </row>
    <row r="70" spans="1:17" x14ac:dyDescent="0.25">
      <c r="A70" t="s">
        <v>1107</v>
      </c>
      <c r="B70" t="s">
        <v>148</v>
      </c>
      <c r="C70" t="s">
        <v>149</v>
      </c>
      <c r="D70" t="s">
        <v>41</v>
      </c>
      <c r="F70" t="s">
        <v>19</v>
      </c>
      <c r="H70" t="s">
        <v>33</v>
      </c>
      <c r="I70" t="s">
        <v>65</v>
      </c>
      <c r="J70" t="s">
        <v>38</v>
      </c>
      <c r="L70" t="s">
        <v>68</v>
      </c>
      <c r="M70" t="s">
        <v>150</v>
      </c>
    </row>
    <row r="71" spans="1:17" x14ac:dyDescent="0.25">
      <c r="A71" t="s">
        <v>1107</v>
      </c>
      <c r="B71" t="s">
        <v>151</v>
      </c>
      <c r="C71" t="s">
        <v>149</v>
      </c>
      <c r="D71" t="s">
        <v>41</v>
      </c>
      <c r="F71" t="s">
        <v>19</v>
      </c>
      <c r="H71" t="s">
        <v>33</v>
      </c>
      <c r="I71" t="s">
        <v>46</v>
      </c>
      <c r="J71" t="s">
        <v>16</v>
      </c>
      <c r="L71" t="s">
        <v>68</v>
      </c>
      <c r="M71" t="s">
        <v>150</v>
      </c>
      <c r="P71" t="s">
        <v>47</v>
      </c>
      <c r="Q71" t="s">
        <v>152</v>
      </c>
    </row>
    <row r="72" spans="1:17" x14ac:dyDescent="0.25">
      <c r="A72" t="s">
        <v>1107</v>
      </c>
      <c r="B72" t="s">
        <v>153</v>
      </c>
      <c r="C72" t="s">
        <v>154</v>
      </c>
      <c r="D72" t="s">
        <v>41</v>
      </c>
      <c r="F72" t="s">
        <v>19</v>
      </c>
      <c r="H72" t="s">
        <v>33</v>
      </c>
      <c r="I72" t="s">
        <v>46</v>
      </c>
      <c r="J72" t="s">
        <v>16</v>
      </c>
      <c r="L72" t="s">
        <v>43</v>
      </c>
      <c r="M72" t="s">
        <v>44</v>
      </c>
      <c r="P72" t="s">
        <v>47</v>
      </c>
    </row>
    <row r="73" spans="1:17" x14ac:dyDescent="0.25">
      <c r="A73" t="s">
        <v>1107</v>
      </c>
      <c r="B73" t="s">
        <v>155</v>
      </c>
      <c r="C73" t="s">
        <v>154</v>
      </c>
      <c r="D73" t="s">
        <v>41</v>
      </c>
      <c r="F73" t="s">
        <v>19</v>
      </c>
      <c r="H73" t="s">
        <v>33</v>
      </c>
      <c r="I73" t="s">
        <v>65</v>
      </c>
      <c r="J73" t="s">
        <v>38</v>
      </c>
      <c r="L73" t="s">
        <v>43</v>
      </c>
      <c r="M73" t="s">
        <v>44</v>
      </c>
    </row>
    <row r="74" spans="1:17" x14ac:dyDescent="0.25">
      <c r="A74" t="s">
        <v>1107</v>
      </c>
      <c r="B74" t="s">
        <v>156</v>
      </c>
      <c r="C74" t="s">
        <v>157</v>
      </c>
      <c r="D74" t="s">
        <v>41</v>
      </c>
      <c r="F74" t="s">
        <v>19</v>
      </c>
      <c r="H74" t="s">
        <v>33</v>
      </c>
      <c r="I74" t="s">
        <v>46</v>
      </c>
      <c r="J74" t="s">
        <v>16</v>
      </c>
      <c r="L74" t="s">
        <v>43</v>
      </c>
      <c r="M74" t="s">
        <v>44</v>
      </c>
      <c r="P74" t="s">
        <v>47</v>
      </c>
    </row>
    <row r="75" spans="1:17" x14ac:dyDescent="0.25">
      <c r="A75" t="s">
        <v>1107</v>
      </c>
      <c r="B75" t="s">
        <v>158</v>
      </c>
      <c r="C75" t="s">
        <v>157</v>
      </c>
      <c r="D75" t="s">
        <v>41</v>
      </c>
      <c r="F75" t="s">
        <v>19</v>
      </c>
      <c r="H75" t="s">
        <v>33</v>
      </c>
      <c r="I75" t="s">
        <v>42</v>
      </c>
      <c r="J75" t="s">
        <v>38</v>
      </c>
      <c r="L75" t="s">
        <v>43</v>
      </c>
      <c r="M75" t="s">
        <v>44</v>
      </c>
    </row>
    <row r="76" spans="1:17" x14ac:dyDescent="0.25">
      <c r="A76" t="s">
        <v>1107</v>
      </c>
      <c r="B76" t="s">
        <v>159</v>
      </c>
      <c r="C76" t="s">
        <v>160</v>
      </c>
      <c r="D76" t="s">
        <v>41</v>
      </c>
      <c r="F76" t="s">
        <v>19</v>
      </c>
      <c r="H76" t="s">
        <v>33</v>
      </c>
      <c r="I76" t="s">
        <v>42</v>
      </c>
      <c r="J76" t="s">
        <v>38</v>
      </c>
      <c r="L76" t="s">
        <v>43</v>
      </c>
      <c r="M76" t="s">
        <v>161</v>
      </c>
    </row>
    <row r="77" spans="1:17" x14ac:dyDescent="0.25">
      <c r="A77" t="s">
        <v>1107</v>
      </c>
      <c r="B77" t="s">
        <v>162</v>
      </c>
      <c r="C77" t="s">
        <v>160</v>
      </c>
      <c r="D77" t="s">
        <v>41</v>
      </c>
      <c r="F77" t="s">
        <v>19</v>
      </c>
      <c r="H77" t="s">
        <v>33</v>
      </c>
      <c r="I77" t="s">
        <v>163</v>
      </c>
      <c r="J77" t="s">
        <v>16</v>
      </c>
      <c r="L77" t="s">
        <v>43</v>
      </c>
      <c r="M77" t="s">
        <v>161</v>
      </c>
      <c r="P77" t="s">
        <v>47</v>
      </c>
    </row>
    <row r="78" spans="1:17" x14ac:dyDescent="0.25">
      <c r="A78" t="s">
        <v>1107</v>
      </c>
      <c r="B78" t="s">
        <v>164</v>
      </c>
      <c r="C78" t="s">
        <v>165</v>
      </c>
      <c r="D78" t="s">
        <v>41</v>
      </c>
      <c r="F78" t="s">
        <v>19</v>
      </c>
      <c r="H78" t="s">
        <v>33</v>
      </c>
      <c r="I78" t="s">
        <v>46</v>
      </c>
      <c r="J78" t="s">
        <v>16</v>
      </c>
      <c r="L78" t="s">
        <v>43</v>
      </c>
      <c r="M78" t="s">
        <v>44</v>
      </c>
      <c r="P78" t="s">
        <v>47</v>
      </c>
    </row>
    <row r="79" spans="1:17" x14ac:dyDescent="0.25">
      <c r="A79" t="s">
        <v>1107</v>
      </c>
      <c r="B79" t="s">
        <v>166</v>
      </c>
      <c r="C79" t="s">
        <v>165</v>
      </c>
      <c r="D79" t="s">
        <v>41</v>
      </c>
      <c r="F79" t="s">
        <v>19</v>
      </c>
      <c r="H79" t="s">
        <v>33</v>
      </c>
      <c r="I79" t="s">
        <v>42</v>
      </c>
      <c r="J79" t="s">
        <v>38</v>
      </c>
      <c r="L79" t="s">
        <v>43</v>
      </c>
      <c r="M79" t="s">
        <v>44</v>
      </c>
    </row>
    <row r="80" spans="1:17" x14ac:dyDescent="0.25">
      <c r="A80" t="s">
        <v>1107</v>
      </c>
      <c r="B80" t="s">
        <v>167</v>
      </c>
      <c r="C80" t="s">
        <v>168</v>
      </c>
      <c r="D80" t="s">
        <v>41</v>
      </c>
      <c r="F80" t="s">
        <v>19</v>
      </c>
      <c r="H80" t="s">
        <v>33</v>
      </c>
      <c r="I80" t="s">
        <v>65</v>
      </c>
      <c r="J80" t="s">
        <v>38</v>
      </c>
      <c r="L80" t="s">
        <v>68</v>
      </c>
      <c r="M80" t="s">
        <v>169</v>
      </c>
    </row>
    <row r="81" spans="1:17" x14ac:dyDescent="0.25">
      <c r="A81" t="s">
        <v>1107</v>
      </c>
      <c r="B81" t="s">
        <v>170</v>
      </c>
      <c r="C81" t="s">
        <v>168</v>
      </c>
      <c r="D81" t="s">
        <v>41</v>
      </c>
      <c r="F81" t="s">
        <v>19</v>
      </c>
      <c r="H81" t="s">
        <v>33</v>
      </c>
      <c r="I81" t="s">
        <v>46</v>
      </c>
      <c r="J81" t="s">
        <v>16</v>
      </c>
      <c r="L81" t="s">
        <v>68</v>
      </c>
      <c r="M81" t="s">
        <v>169</v>
      </c>
      <c r="P81" t="s">
        <v>47</v>
      </c>
      <c r="Q81" t="s">
        <v>57</v>
      </c>
    </row>
    <row r="82" spans="1:17" x14ac:dyDescent="0.25">
      <c r="A82" t="s">
        <v>1107</v>
      </c>
      <c r="B82" t="s">
        <v>171</v>
      </c>
      <c r="C82" t="s">
        <v>172</v>
      </c>
      <c r="D82" t="s">
        <v>41</v>
      </c>
      <c r="F82" t="s">
        <v>19</v>
      </c>
      <c r="H82" t="s">
        <v>33</v>
      </c>
      <c r="I82" t="s">
        <v>46</v>
      </c>
      <c r="J82" t="s">
        <v>16</v>
      </c>
      <c r="L82" t="s">
        <v>43</v>
      </c>
      <c r="M82" t="s">
        <v>44</v>
      </c>
      <c r="P82" t="s">
        <v>47</v>
      </c>
    </row>
    <row r="83" spans="1:17" x14ac:dyDescent="0.25">
      <c r="A83" t="s">
        <v>1107</v>
      </c>
      <c r="B83" t="s">
        <v>173</v>
      </c>
      <c r="C83" t="s">
        <v>172</v>
      </c>
      <c r="D83" t="s">
        <v>41</v>
      </c>
      <c r="F83" t="s">
        <v>19</v>
      </c>
      <c r="H83" t="s">
        <v>33</v>
      </c>
      <c r="I83" t="s">
        <v>42</v>
      </c>
      <c r="J83" t="s">
        <v>38</v>
      </c>
      <c r="L83" t="s">
        <v>43</v>
      </c>
      <c r="M83" t="s">
        <v>44</v>
      </c>
    </row>
    <row r="84" spans="1:17" x14ac:dyDescent="0.25">
      <c r="A84" t="s">
        <v>1107</v>
      </c>
      <c r="B84" t="s">
        <v>174</v>
      </c>
      <c r="C84" t="s">
        <v>175</v>
      </c>
      <c r="D84" t="s">
        <v>41</v>
      </c>
      <c r="F84" t="s">
        <v>19</v>
      </c>
      <c r="H84" t="s">
        <v>33</v>
      </c>
      <c r="I84" t="s">
        <v>65</v>
      </c>
      <c r="J84" t="s">
        <v>38</v>
      </c>
      <c r="L84" t="s">
        <v>68</v>
      </c>
      <c r="M84" t="s">
        <v>89</v>
      </c>
    </row>
    <row r="85" spans="1:17" x14ac:dyDescent="0.25">
      <c r="A85" t="s">
        <v>1107</v>
      </c>
      <c r="B85" t="s">
        <v>176</v>
      </c>
      <c r="C85" t="s">
        <v>175</v>
      </c>
      <c r="D85" t="s">
        <v>41</v>
      </c>
      <c r="F85" t="s">
        <v>19</v>
      </c>
      <c r="H85" t="s">
        <v>33</v>
      </c>
      <c r="I85" t="s">
        <v>46</v>
      </c>
      <c r="J85" t="s">
        <v>16</v>
      </c>
      <c r="L85" t="s">
        <v>68</v>
      </c>
      <c r="M85" t="s">
        <v>89</v>
      </c>
      <c r="P85" t="s">
        <v>47</v>
      </c>
      <c r="Q85" t="s">
        <v>98</v>
      </c>
    </row>
    <row r="86" spans="1:17" x14ac:dyDescent="0.25">
      <c r="A86" t="s">
        <v>1107</v>
      </c>
      <c r="B86" t="s">
        <v>177</v>
      </c>
      <c r="C86" t="s">
        <v>146</v>
      </c>
      <c r="D86" t="s">
        <v>41</v>
      </c>
      <c r="F86" t="s">
        <v>19</v>
      </c>
      <c r="H86" t="s">
        <v>33</v>
      </c>
      <c r="I86" t="s">
        <v>46</v>
      </c>
      <c r="J86" t="s">
        <v>16</v>
      </c>
      <c r="L86" t="s">
        <v>68</v>
      </c>
      <c r="M86" t="s">
        <v>82</v>
      </c>
      <c r="P86" t="s">
        <v>47</v>
      </c>
    </row>
    <row r="87" spans="1:17" x14ac:dyDescent="0.25">
      <c r="A87" t="s">
        <v>1107</v>
      </c>
      <c r="B87" t="s">
        <v>178</v>
      </c>
      <c r="C87" t="s">
        <v>179</v>
      </c>
      <c r="D87" t="s">
        <v>41</v>
      </c>
      <c r="F87" t="s">
        <v>19</v>
      </c>
      <c r="H87" t="s">
        <v>14</v>
      </c>
      <c r="I87" t="s">
        <v>46</v>
      </c>
      <c r="J87" t="s">
        <v>16</v>
      </c>
      <c r="L87" t="s">
        <v>68</v>
      </c>
      <c r="M87" t="s">
        <v>141</v>
      </c>
      <c r="P87" t="s">
        <v>47</v>
      </c>
      <c r="Q87" t="s">
        <v>152</v>
      </c>
    </row>
    <row r="88" spans="1:17" x14ac:dyDescent="0.25">
      <c r="A88" t="s">
        <v>1107</v>
      </c>
      <c r="B88" t="s">
        <v>180</v>
      </c>
      <c r="C88" t="s">
        <v>179</v>
      </c>
      <c r="D88" t="s">
        <v>41</v>
      </c>
      <c r="F88" t="s">
        <v>19</v>
      </c>
      <c r="H88" t="s">
        <v>14</v>
      </c>
      <c r="I88" t="s">
        <v>65</v>
      </c>
      <c r="J88" t="s">
        <v>38</v>
      </c>
      <c r="L88" t="s">
        <v>68</v>
      </c>
      <c r="M88" t="s">
        <v>141</v>
      </c>
    </row>
    <row r="89" spans="1:17" x14ac:dyDescent="0.25">
      <c r="A89" t="s">
        <v>1107</v>
      </c>
      <c r="B89" t="s">
        <v>181</v>
      </c>
      <c r="C89" t="s">
        <v>182</v>
      </c>
      <c r="D89" t="s">
        <v>41</v>
      </c>
      <c r="F89" t="s">
        <v>19</v>
      </c>
      <c r="H89" t="s">
        <v>33</v>
      </c>
      <c r="I89" t="s">
        <v>46</v>
      </c>
      <c r="J89" t="s">
        <v>16</v>
      </c>
      <c r="L89" t="s">
        <v>68</v>
      </c>
      <c r="M89" t="s">
        <v>183</v>
      </c>
      <c r="P89" t="s">
        <v>47</v>
      </c>
      <c r="Q89" t="s">
        <v>70</v>
      </c>
    </row>
    <row r="90" spans="1:17" x14ac:dyDescent="0.25">
      <c r="A90" t="s">
        <v>1107</v>
      </c>
      <c r="B90" t="s">
        <v>184</v>
      </c>
      <c r="C90" t="s">
        <v>182</v>
      </c>
      <c r="D90" t="s">
        <v>41</v>
      </c>
      <c r="F90" t="s">
        <v>19</v>
      </c>
      <c r="H90" t="s">
        <v>33</v>
      </c>
      <c r="I90" t="s">
        <v>65</v>
      </c>
      <c r="J90" t="s">
        <v>38</v>
      </c>
      <c r="L90" t="s">
        <v>68</v>
      </c>
      <c r="M90" t="s">
        <v>183</v>
      </c>
    </row>
    <row r="91" spans="1:17" x14ac:dyDescent="0.25">
      <c r="A91" t="s">
        <v>1107</v>
      </c>
      <c r="B91" t="s">
        <v>185</v>
      </c>
      <c r="C91" t="s">
        <v>186</v>
      </c>
      <c r="D91" t="s">
        <v>41</v>
      </c>
      <c r="F91" t="s">
        <v>12</v>
      </c>
      <c r="H91" t="s">
        <v>33</v>
      </c>
      <c r="I91" t="s">
        <v>65</v>
      </c>
      <c r="J91" t="s">
        <v>38</v>
      </c>
      <c r="L91" t="s">
        <v>68</v>
      </c>
      <c r="M91" t="s">
        <v>82</v>
      </c>
    </row>
    <row r="92" spans="1:17" x14ac:dyDescent="0.25">
      <c r="A92" t="s">
        <v>1107</v>
      </c>
      <c r="B92" t="s">
        <v>187</v>
      </c>
      <c r="C92" t="s">
        <v>186</v>
      </c>
      <c r="D92" t="s">
        <v>41</v>
      </c>
      <c r="F92" t="s">
        <v>12</v>
      </c>
      <c r="H92" t="s">
        <v>33</v>
      </c>
      <c r="I92" t="s">
        <v>46</v>
      </c>
      <c r="J92" t="s">
        <v>16</v>
      </c>
      <c r="L92" t="s">
        <v>68</v>
      </c>
      <c r="M92" t="s">
        <v>82</v>
      </c>
      <c r="P92" t="s">
        <v>47</v>
      </c>
      <c r="Q92" t="s">
        <v>70</v>
      </c>
    </row>
    <row r="93" spans="1:17" x14ac:dyDescent="0.25">
      <c r="A93" t="s">
        <v>1107</v>
      </c>
      <c r="B93" t="s">
        <v>188</v>
      </c>
      <c r="C93" t="s">
        <v>189</v>
      </c>
      <c r="D93" t="s">
        <v>41</v>
      </c>
      <c r="F93" t="s">
        <v>19</v>
      </c>
      <c r="H93" t="s">
        <v>33</v>
      </c>
      <c r="I93" t="s">
        <v>65</v>
      </c>
      <c r="J93" t="s">
        <v>38</v>
      </c>
      <c r="L93" t="s">
        <v>68</v>
      </c>
      <c r="M93" t="s">
        <v>190</v>
      </c>
    </row>
    <row r="94" spans="1:17" x14ac:dyDescent="0.25">
      <c r="A94" t="s">
        <v>1107</v>
      </c>
      <c r="B94" t="s">
        <v>191</v>
      </c>
      <c r="C94" t="s">
        <v>189</v>
      </c>
      <c r="D94" t="s">
        <v>41</v>
      </c>
      <c r="F94" t="s">
        <v>19</v>
      </c>
      <c r="H94" t="s">
        <v>33</v>
      </c>
      <c r="I94" t="s">
        <v>46</v>
      </c>
      <c r="J94" t="s">
        <v>16</v>
      </c>
      <c r="L94" t="s">
        <v>68</v>
      </c>
      <c r="M94" t="s">
        <v>190</v>
      </c>
      <c r="P94" t="s">
        <v>47</v>
      </c>
    </row>
    <row r="95" spans="1:17" x14ac:dyDescent="0.25">
      <c r="A95" t="s">
        <v>1107</v>
      </c>
      <c r="B95" t="s">
        <v>192</v>
      </c>
      <c r="C95" t="s">
        <v>193</v>
      </c>
      <c r="D95" t="s">
        <v>41</v>
      </c>
      <c r="F95" t="s">
        <v>19</v>
      </c>
      <c r="H95" t="s">
        <v>33</v>
      </c>
      <c r="I95" t="s">
        <v>46</v>
      </c>
      <c r="J95" t="s">
        <v>16</v>
      </c>
      <c r="L95" t="s">
        <v>68</v>
      </c>
      <c r="M95" t="s">
        <v>69</v>
      </c>
      <c r="P95" t="s">
        <v>47</v>
      </c>
      <c r="Q95" t="s">
        <v>70</v>
      </c>
    </row>
    <row r="96" spans="1:17" x14ac:dyDescent="0.25">
      <c r="A96" t="s">
        <v>1107</v>
      </c>
      <c r="B96" t="s">
        <v>194</v>
      </c>
      <c r="C96" t="s">
        <v>193</v>
      </c>
      <c r="D96" t="s">
        <v>41</v>
      </c>
      <c r="F96" t="s">
        <v>19</v>
      </c>
      <c r="H96" t="s">
        <v>33</v>
      </c>
      <c r="I96" t="s">
        <v>65</v>
      </c>
      <c r="J96" t="s">
        <v>38</v>
      </c>
      <c r="L96" t="s">
        <v>68</v>
      </c>
      <c r="M96" t="s">
        <v>69</v>
      </c>
    </row>
    <row r="97" spans="1:17" x14ac:dyDescent="0.25">
      <c r="A97" t="s">
        <v>1107</v>
      </c>
      <c r="B97" t="s">
        <v>195</v>
      </c>
      <c r="C97" t="s">
        <v>196</v>
      </c>
      <c r="D97" t="s">
        <v>41</v>
      </c>
      <c r="F97" t="s">
        <v>12</v>
      </c>
      <c r="H97" t="s">
        <v>33</v>
      </c>
      <c r="I97" t="s">
        <v>65</v>
      </c>
      <c r="J97" t="s">
        <v>38</v>
      </c>
      <c r="L97" t="s">
        <v>68</v>
      </c>
      <c r="M97" t="s">
        <v>69</v>
      </c>
    </row>
    <row r="98" spans="1:17" x14ac:dyDescent="0.25">
      <c r="A98" t="s">
        <v>1107</v>
      </c>
      <c r="B98" t="s">
        <v>197</v>
      </c>
      <c r="C98" t="s">
        <v>196</v>
      </c>
      <c r="D98" t="s">
        <v>41</v>
      </c>
      <c r="F98" t="s">
        <v>12</v>
      </c>
      <c r="H98" t="s">
        <v>33</v>
      </c>
      <c r="I98" t="s">
        <v>46</v>
      </c>
      <c r="J98" t="s">
        <v>16</v>
      </c>
      <c r="L98" t="s">
        <v>68</v>
      </c>
      <c r="M98" t="s">
        <v>69</v>
      </c>
      <c r="P98" t="s">
        <v>47</v>
      </c>
      <c r="Q98" t="s">
        <v>152</v>
      </c>
    </row>
    <row r="99" spans="1:17" x14ac:dyDescent="0.25">
      <c r="A99" t="s">
        <v>1107</v>
      </c>
      <c r="B99" t="s">
        <v>198</v>
      </c>
      <c r="C99" t="s">
        <v>199</v>
      </c>
      <c r="D99" t="s">
        <v>41</v>
      </c>
      <c r="F99" t="s">
        <v>19</v>
      </c>
      <c r="H99" t="s">
        <v>33</v>
      </c>
      <c r="I99" t="s">
        <v>42</v>
      </c>
      <c r="J99" t="s">
        <v>38</v>
      </c>
      <c r="L99" t="s">
        <v>43</v>
      </c>
    </row>
    <row r="100" spans="1:17" x14ac:dyDescent="0.25">
      <c r="A100" t="s">
        <v>1107</v>
      </c>
      <c r="B100" t="s">
        <v>200</v>
      </c>
      <c r="C100" t="s">
        <v>199</v>
      </c>
      <c r="D100" t="s">
        <v>41</v>
      </c>
      <c r="F100" t="s">
        <v>19</v>
      </c>
      <c r="H100" t="s">
        <v>33</v>
      </c>
      <c r="I100" t="s">
        <v>46</v>
      </c>
      <c r="J100" t="s">
        <v>16</v>
      </c>
      <c r="L100" t="s">
        <v>43</v>
      </c>
      <c r="P100" t="s">
        <v>47</v>
      </c>
    </row>
    <row r="101" spans="1:17" x14ac:dyDescent="0.25">
      <c r="A101" t="s">
        <v>1107</v>
      </c>
      <c r="B101" t="s">
        <v>201</v>
      </c>
      <c r="C101" t="s">
        <v>202</v>
      </c>
      <c r="D101" t="s">
        <v>41</v>
      </c>
      <c r="F101" t="s">
        <v>19</v>
      </c>
      <c r="H101" t="s">
        <v>14</v>
      </c>
      <c r="I101" t="s">
        <v>65</v>
      </c>
      <c r="J101" t="s">
        <v>38</v>
      </c>
      <c r="L101" t="s">
        <v>68</v>
      </c>
      <c r="M101" t="s">
        <v>82</v>
      </c>
    </row>
    <row r="102" spans="1:17" x14ac:dyDescent="0.25">
      <c r="A102" t="s">
        <v>1107</v>
      </c>
      <c r="B102" t="s">
        <v>203</v>
      </c>
      <c r="C102" t="s">
        <v>202</v>
      </c>
      <c r="D102" t="s">
        <v>41</v>
      </c>
      <c r="F102" t="s">
        <v>19</v>
      </c>
      <c r="H102" t="s">
        <v>14</v>
      </c>
      <c r="I102" t="s">
        <v>46</v>
      </c>
      <c r="J102" t="s">
        <v>16</v>
      </c>
      <c r="L102" t="s">
        <v>68</v>
      </c>
      <c r="M102" t="s">
        <v>82</v>
      </c>
      <c r="P102" t="s">
        <v>47</v>
      </c>
      <c r="Q102" t="s">
        <v>204</v>
      </c>
    </row>
    <row r="103" spans="1:17" x14ac:dyDescent="0.25">
      <c r="A103" t="s">
        <v>1107</v>
      </c>
      <c r="B103" t="s">
        <v>205</v>
      </c>
      <c r="C103" t="s">
        <v>206</v>
      </c>
      <c r="D103" t="s">
        <v>41</v>
      </c>
      <c r="F103" t="s">
        <v>12</v>
      </c>
      <c r="H103" t="s">
        <v>33</v>
      </c>
      <c r="I103" t="s">
        <v>46</v>
      </c>
      <c r="J103" t="s">
        <v>16</v>
      </c>
      <c r="L103" t="s">
        <v>68</v>
      </c>
      <c r="M103" t="s">
        <v>82</v>
      </c>
      <c r="P103" t="s">
        <v>47</v>
      </c>
      <c r="Q103" t="s">
        <v>57</v>
      </c>
    </row>
    <row r="104" spans="1:17" x14ac:dyDescent="0.25">
      <c r="A104" t="s">
        <v>1107</v>
      </c>
      <c r="B104" t="s">
        <v>207</v>
      </c>
      <c r="C104" t="s">
        <v>206</v>
      </c>
      <c r="D104" t="s">
        <v>41</v>
      </c>
      <c r="F104" t="s">
        <v>12</v>
      </c>
      <c r="H104" t="s">
        <v>33</v>
      </c>
      <c r="I104" t="s">
        <v>65</v>
      </c>
      <c r="J104" t="s">
        <v>38</v>
      </c>
      <c r="L104" t="s">
        <v>68</v>
      </c>
      <c r="M104" t="s">
        <v>82</v>
      </c>
    </row>
    <row r="105" spans="1:17" x14ac:dyDescent="0.25">
      <c r="A105" t="s">
        <v>1107</v>
      </c>
      <c r="B105" t="s">
        <v>208</v>
      </c>
      <c r="C105" t="s">
        <v>209</v>
      </c>
      <c r="D105" t="s">
        <v>41</v>
      </c>
      <c r="F105" t="s">
        <v>19</v>
      </c>
      <c r="H105" t="s">
        <v>33</v>
      </c>
      <c r="I105" t="s">
        <v>65</v>
      </c>
      <c r="J105" t="s">
        <v>38</v>
      </c>
      <c r="L105" t="s">
        <v>68</v>
      </c>
      <c r="M105" t="s">
        <v>169</v>
      </c>
    </row>
    <row r="106" spans="1:17" x14ac:dyDescent="0.25">
      <c r="A106" t="s">
        <v>1107</v>
      </c>
      <c r="B106" t="s">
        <v>210</v>
      </c>
      <c r="C106" t="s">
        <v>209</v>
      </c>
      <c r="D106" t="s">
        <v>41</v>
      </c>
      <c r="F106" t="s">
        <v>19</v>
      </c>
      <c r="H106" t="s">
        <v>33</v>
      </c>
      <c r="I106" t="s">
        <v>46</v>
      </c>
      <c r="J106" t="s">
        <v>16</v>
      </c>
      <c r="L106" t="s">
        <v>68</v>
      </c>
      <c r="M106" t="s">
        <v>169</v>
      </c>
      <c r="P106" t="s">
        <v>47</v>
      </c>
      <c r="Q106" t="s">
        <v>57</v>
      </c>
    </row>
    <row r="107" spans="1:17" x14ac:dyDescent="0.25">
      <c r="A107" t="s">
        <v>1107</v>
      </c>
      <c r="B107" t="s">
        <v>211</v>
      </c>
      <c r="C107" t="s">
        <v>212</v>
      </c>
      <c r="D107" t="s">
        <v>41</v>
      </c>
      <c r="F107" t="s">
        <v>12</v>
      </c>
      <c r="H107" t="s">
        <v>33</v>
      </c>
      <c r="I107" t="s">
        <v>46</v>
      </c>
      <c r="J107" t="s">
        <v>16</v>
      </c>
      <c r="L107" t="s">
        <v>68</v>
      </c>
      <c r="M107" t="s">
        <v>93</v>
      </c>
      <c r="P107" t="s">
        <v>47</v>
      </c>
      <c r="Q107" t="s">
        <v>57</v>
      </c>
    </row>
    <row r="108" spans="1:17" x14ac:dyDescent="0.25">
      <c r="A108" t="s">
        <v>1107</v>
      </c>
      <c r="B108" t="s">
        <v>213</v>
      </c>
      <c r="C108" t="s">
        <v>212</v>
      </c>
      <c r="D108" t="s">
        <v>41</v>
      </c>
      <c r="F108" t="s">
        <v>12</v>
      </c>
      <c r="H108" t="s">
        <v>33</v>
      </c>
      <c r="I108" t="s">
        <v>65</v>
      </c>
      <c r="J108" t="s">
        <v>38</v>
      </c>
      <c r="L108" t="s">
        <v>68</v>
      </c>
      <c r="M108" t="s">
        <v>93</v>
      </c>
    </row>
    <row r="109" spans="1:17" x14ac:dyDescent="0.25">
      <c r="A109" t="s">
        <v>1107</v>
      </c>
      <c r="B109" t="s">
        <v>214</v>
      </c>
      <c r="C109" t="s">
        <v>215</v>
      </c>
      <c r="D109" t="s">
        <v>41</v>
      </c>
      <c r="F109" t="s">
        <v>12</v>
      </c>
      <c r="H109" t="s">
        <v>33</v>
      </c>
      <c r="I109" t="s">
        <v>46</v>
      </c>
      <c r="J109" t="s">
        <v>16</v>
      </c>
      <c r="L109" t="s">
        <v>68</v>
      </c>
      <c r="M109" t="s">
        <v>216</v>
      </c>
      <c r="P109" t="s">
        <v>47</v>
      </c>
      <c r="Q109" t="s">
        <v>57</v>
      </c>
    </row>
    <row r="110" spans="1:17" x14ac:dyDescent="0.25">
      <c r="A110" t="s">
        <v>1107</v>
      </c>
      <c r="B110" t="s">
        <v>217</v>
      </c>
      <c r="C110" t="s">
        <v>215</v>
      </c>
      <c r="D110" t="s">
        <v>41</v>
      </c>
      <c r="F110" t="s">
        <v>12</v>
      </c>
      <c r="H110" t="s">
        <v>33</v>
      </c>
      <c r="I110" t="s">
        <v>65</v>
      </c>
      <c r="J110" t="s">
        <v>38</v>
      </c>
      <c r="L110" t="s">
        <v>68</v>
      </c>
      <c r="M110" t="s">
        <v>216</v>
      </c>
    </row>
    <row r="111" spans="1:17" x14ac:dyDescent="0.25">
      <c r="A111" t="s">
        <v>1107</v>
      </c>
      <c r="B111" t="s">
        <v>218</v>
      </c>
      <c r="C111" t="s">
        <v>219</v>
      </c>
      <c r="D111" t="s">
        <v>41</v>
      </c>
      <c r="F111" t="s">
        <v>12</v>
      </c>
      <c r="H111" t="s">
        <v>33</v>
      </c>
      <c r="I111" t="s">
        <v>46</v>
      </c>
      <c r="J111" t="s">
        <v>16</v>
      </c>
      <c r="L111" t="s">
        <v>68</v>
      </c>
      <c r="M111" t="s">
        <v>124</v>
      </c>
      <c r="P111" t="s">
        <v>47</v>
      </c>
      <c r="Q111" t="s">
        <v>70</v>
      </c>
    </row>
    <row r="112" spans="1:17" x14ac:dyDescent="0.25">
      <c r="A112" t="s">
        <v>1107</v>
      </c>
      <c r="B112" t="s">
        <v>220</v>
      </c>
      <c r="C112" t="s">
        <v>219</v>
      </c>
      <c r="D112" t="s">
        <v>41</v>
      </c>
      <c r="F112" t="s">
        <v>12</v>
      </c>
      <c r="H112" t="s">
        <v>33</v>
      </c>
      <c r="I112" t="s">
        <v>65</v>
      </c>
      <c r="J112" t="s">
        <v>38</v>
      </c>
      <c r="L112" t="s">
        <v>68</v>
      </c>
      <c r="M112" t="s">
        <v>124</v>
      </c>
    </row>
    <row r="113" spans="1:13" x14ac:dyDescent="0.25">
      <c r="A113" t="s">
        <v>1107</v>
      </c>
      <c r="B113" t="s">
        <v>221</v>
      </c>
      <c r="C113" t="s">
        <v>222</v>
      </c>
      <c r="D113" t="s">
        <v>41</v>
      </c>
      <c r="F113" t="s">
        <v>19</v>
      </c>
      <c r="H113" t="s">
        <v>33</v>
      </c>
      <c r="I113" t="s">
        <v>223</v>
      </c>
      <c r="J113" t="s">
        <v>38</v>
      </c>
    </row>
    <row r="114" spans="1:13" x14ac:dyDescent="0.25">
      <c r="A114" t="s">
        <v>1107</v>
      </c>
      <c r="B114" t="s">
        <v>224</v>
      </c>
      <c r="C114" t="s">
        <v>222</v>
      </c>
      <c r="D114" t="s">
        <v>41</v>
      </c>
      <c r="F114" t="s">
        <v>19</v>
      </c>
      <c r="H114" t="s">
        <v>33</v>
      </c>
      <c r="I114" t="s">
        <v>223</v>
      </c>
      <c r="J114" t="s">
        <v>38</v>
      </c>
    </row>
    <row r="115" spans="1:13" x14ac:dyDescent="0.25">
      <c r="A115" t="s">
        <v>1107</v>
      </c>
      <c r="B115" t="s">
        <v>225</v>
      </c>
      <c r="C115" t="s">
        <v>222</v>
      </c>
      <c r="D115" t="s">
        <v>41</v>
      </c>
      <c r="F115" t="s">
        <v>19</v>
      </c>
      <c r="H115" t="s">
        <v>33</v>
      </c>
      <c r="I115" t="s">
        <v>223</v>
      </c>
      <c r="J115" t="s">
        <v>38</v>
      </c>
    </row>
    <row r="116" spans="1:13" x14ac:dyDescent="0.25">
      <c r="A116" t="s">
        <v>1107</v>
      </c>
      <c r="B116" t="s">
        <v>226</v>
      </c>
      <c r="C116" t="s">
        <v>227</v>
      </c>
      <c r="D116" t="s">
        <v>41</v>
      </c>
      <c r="F116" t="s">
        <v>19</v>
      </c>
      <c r="H116" t="s">
        <v>33</v>
      </c>
      <c r="I116" t="s">
        <v>223</v>
      </c>
      <c r="J116" t="s">
        <v>38</v>
      </c>
    </row>
    <row r="117" spans="1:13" x14ac:dyDescent="0.25">
      <c r="A117" t="s">
        <v>1107</v>
      </c>
      <c r="B117" t="s">
        <v>228</v>
      </c>
      <c r="C117" t="s">
        <v>227</v>
      </c>
      <c r="D117" t="s">
        <v>41</v>
      </c>
      <c r="F117" t="s">
        <v>19</v>
      </c>
      <c r="H117" t="s">
        <v>33</v>
      </c>
      <c r="I117" t="s">
        <v>223</v>
      </c>
      <c r="J117" t="s">
        <v>38</v>
      </c>
    </row>
    <row r="118" spans="1:13" x14ac:dyDescent="0.25">
      <c r="A118" t="s">
        <v>1107</v>
      </c>
      <c r="B118" t="s">
        <v>229</v>
      </c>
      <c r="C118" t="s">
        <v>227</v>
      </c>
      <c r="D118" t="s">
        <v>41</v>
      </c>
      <c r="F118" t="s">
        <v>19</v>
      </c>
      <c r="H118" t="s">
        <v>33</v>
      </c>
      <c r="I118" t="s">
        <v>223</v>
      </c>
      <c r="J118" t="s">
        <v>38</v>
      </c>
    </row>
    <row r="119" spans="1:13" x14ac:dyDescent="0.25">
      <c r="A119" t="s">
        <v>1107</v>
      </c>
      <c r="B119" t="s">
        <v>230</v>
      </c>
      <c r="C119" t="s">
        <v>231</v>
      </c>
      <c r="D119" t="s">
        <v>41</v>
      </c>
      <c r="F119" t="s">
        <v>19</v>
      </c>
      <c r="H119" t="s">
        <v>33</v>
      </c>
      <c r="I119" t="s">
        <v>223</v>
      </c>
      <c r="J119" t="s">
        <v>38</v>
      </c>
    </row>
    <row r="120" spans="1:13" x14ac:dyDescent="0.25">
      <c r="A120" t="s">
        <v>1107</v>
      </c>
      <c r="B120" t="s">
        <v>232</v>
      </c>
      <c r="C120" t="s">
        <v>231</v>
      </c>
      <c r="D120" t="s">
        <v>41</v>
      </c>
      <c r="F120" t="s">
        <v>19</v>
      </c>
      <c r="H120" t="s">
        <v>33</v>
      </c>
      <c r="I120" t="s">
        <v>223</v>
      </c>
      <c r="J120" t="s">
        <v>38</v>
      </c>
    </row>
    <row r="121" spans="1:13" x14ac:dyDescent="0.25">
      <c r="A121" t="s">
        <v>1107</v>
      </c>
      <c r="B121" t="s">
        <v>233</v>
      </c>
      <c r="C121" t="s">
        <v>231</v>
      </c>
      <c r="D121" t="s">
        <v>41</v>
      </c>
      <c r="F121" t="s">
        <v>19</v>
      </c>
      <c r="H121" t="s">
        <v>33</v>
      </c>
      <c r="I121" t="s">
        <v>223</v>
      </c>
      <c r="J121" t="s">
        <v>38</v>
      </c>
    </row>
    <row r="122" spans="1:13" x14ac:dyDescent="0.25">
      <c r="A122" t="s">
        <v>1107</v>
      </c>
      <c r="B122" t="s">
        <v>234</v>
      </c>
      <c r="C122" t="s">
        <v>235</v>
      </c>
      <c r="D122" t="s">
        <v>236</v>
      </c>
      <c r="F122" t="s">
        <v>12</v>
      </c>
      <c r="H122" t="s">
        <v>33</v>
      </c>
      <c r="I122" t="s">
        <v>65</v>
      </c>
      <c r="J122" t="s">
        <v>38</v>
      </c>
      <c r="M122" t="s">
        <v>237</v>
      </c>
    </row>
    <row r="123" spans="1:13" x14ac:dyDescent="0.25">
      <c r="A123" t="s">
        <v>1107</v>
      </c>
      <c r="B123" t="s">
        <v>238</v>
      </c>
      <c r="C123" t="s">
        <v>235</v>
      </c>
      <c r="D123" t="s">
        <v>236</v>
      </c>
      <c r="F123" t="s">
        <v>12</v>
      </c>
      <c r="H123" t="s">
        <v>33</v>
      </c>
      <c r="I123" t="s">
        <v>239</v>
      </c>
      <c r="J123" t="s">
        <v>16</v>
      </c>
      <c r="M123" t="s">
        <v>237</v>
      </c>
    </row>
    <row r="124" spans="1:13" x14ac:dyDescent="0.25">
      <c r="A124" t="s">
        <v>1107</v>
      </c>
      <c r="B124" t="s">
        <v>240</v>
      </c>
      <c r="C124" t="s">
        <v>241</v>
      </c>
      <c r="D124" t="s">
        <v>236</v>
      </c>
      <c r="F124" t="s">
        <v>12</v>
      </c>
      <c r="H124" t="s">
        <v>14</v>
      </c>
      <c r="I124" t="s">
        <v>65</v>
      </c>
      <c r="J124" t="s">
        <v>38</v>
      </c>
      <c r="M124" t="s">
        <v>242</v>
      </c>
    </row>
    <row r="125" spans="1:13" x14ac:dyDescent="0.25">
      <c r="A125" t="s">
        <v>1107</v>
      </c>
      <c r="B125" t="s">
        <v>243</v>
      </c>
      <c r="C125" t="s">
        <v>241</v>
      </c>
      <c r="D125" t="s">
        <v>236</v>
      </c>
      <c r="F125" t="s">
        <v>12</v>
      </c>
      <c r="H125" t="s">
        <v>14</v>
      </c>
      <c r="I125" t="s">
        <v>239</v>
      </c>
      <c r="J125" t="s">
        <v>16</v>
      </c>
      <c r="M125" t="s">
        <v>242</v>
      </c>
    </row>
    <row r="126" spans="1:13" x14ac:dyDescent="0.25">
      <c r="A126" t="s">
        <v>1107</v>
      </c>
      <c r="B126" t="s">
        <v>244</v>
      </c>
      <c r="C126" t="s">
        <v>245</v>
      </c>
      <c r="D126" t="s">
        <v>236</v>
      </c>
      <c r="F126" t="s">
        <v>19</v>
      </c>
      <c r="H126" t="s">
        <v>33</v>
      </c>
      <c r="I126" t="s">
        <v>65</v>
      </c>
      <c r="J126" t="s">
        <v>38</v>
      </c>
      <c r="M126" t="s">
        <v>242</v>
      </c>
    </row>
    <row r="127" spans="1:13" x14ac:dyDescent="0.25">
      <c r="A127" t="s">
        <v>1107</v>
      </c>
      <c r="B127" t="s">
        <v>246</v>
      </c>
      <c r="C127" t="s">
        <v>245</v>
      </c>
      <c r="D127" t="s">
        <v>236</v>
      </c>
      <c r="F127" t="s">
        <v>19</v>
      </c>
      <c r="H127" t="s">
        <v>33</v>
      </c>
      <c r="I127" t="s">
        <v>239</v>
      </c>
      <c r="J127" t="s">
        <v>16</v>
      </c>
      <c r="M127" t="s">
        <v>242</v>
      </c>
    </row>
    <row r="128" spans="1:13" x14ac:dyDescent="0.25">
      <c r="A128" t="s">
        <v>1107</v>
      </c>
      <c r="B128" t="s">
        <v>247</v>
      </c>
      <c r="C128" t="s">
        <v>248</v>
      </c>
      <c r="D128" t="s">
        <v>236</v>
      </c>
      <c r="F128" t="s">
        <v>19</v>
      </c>
      <c r="H128" t="s">
        <v>33</v>
      </c>
      <c r="I128" t="s">
        <v>239</v>
      </c>
      <c r="J128" t="s">
        <v>16</v>
      </c>
      <c r="M128" t="s">
        <v>237</v>
      </c>
    </row>
    <row r="129" spans="1:13" x14ac:dyDescent="0.25">
      <c r="A129" t="s">
        <v>1107</v>
      </c>
      <c r="B129" t="s">
        <v>249</v>
      </c>
      <c r="C129" t="s">
        <v>248</v>
      </c>
      <c r="D129" t="s">
        <v>236</v>
      </c>
      <c r="F129" t="s">
        <v>19</v>
      </c>
      <c r="H129" t="s">
        <v>33</v>
      </c>
      <c r="I129" t="s">
        <v>65</v>
      </c>
      <c r="J129" t="s">
        <v>38</v>
      </c>
      <c r="M129" t="s">
        <v>237</v>
      </c>
    </row>
    <row r="130" spans="1:13" x14ac:dyDescent="0.25">
      <c r="A130" t="s">
        <v>1107</v>
      </c>
      <c r="B130" t="s">
        <v>250</v>
      </c>
      <c r="C130" t="s">
        <v>251</v>
      </c>
      <c r="D130" t="s">
        <v>236</v>
      </c>
      <c r="I130" t="s">
        <v>65</v>
      </c>
      <c r="J130" t="s">
        <v>38</v>
      </c>
    </row>
    <row r="131" spans="1:13" x14ac:dyDescent="0.25">
      <c r="A131" t="s">
        <v>1107</v>
      </c>
      <c r="B131" t="s">
        <v>252</v>
      </c>
      <c r="C131" t="s">
        <v>251</v>
      </c>
      <c r="D131" t="s">
        <v>236</v>
      </c>
      <c r="I131" t="s">
        <v>239</v>
      </c>
      <c r="J131" t="s">
        <v>16</v>
      </c>
    </row>
    <row r="132" spans="1:13" x14ac:dyDescent="0.25">
      <c r="A132" t="s">
        <v>1107</v>
      </c>
      <c r="B132" t="s">
        <v>253</v>
      </c>
      <c r="C132" t="s">
        <v>254</v>
      </c>
      <c r="D132" t="s">
        <v>236</v>
      </c>
      <c r="F132" t="s">
        <v>19</v>
      </c>
      <c r="H132" t="s">
        <v>33</v>
      </c>
      <c r="I132" t="s">
        <v>239</v>
      </c>
      <c r="J132" t="s">
        <v>16</v>
      </c>
      <c r="M132" t="s">
        <v>237</v>
      </c>
    </row>
    <row r="133" spans="1:13" x14ac:dyDescent="0.25">
      <c r="A133" t="s">
        <v>1107</v>
      </c>
      <c r="B133" t="s">
        <v>255</v>
      </c>
      <c r="C133" t="s">
        <v>254</v>
      </c>
      <c r="D133" t="s">
        <v>236</v>
      </c>
      <c r="F133" t="s">
        <v>19</v>
      </c>
      <c r="H133" t="s">
        <v>33</v>
      </c>
      <c r="I133" t="s">
        <v>65</v>
      </c>
      <c r="J133" t="s">
        <v>38</v>
      </c>
      <c r="M133" t="s">
        <v>237</v>
      </c>
    </row>
    <row r="134" spans="1:13" x14ac:dyDescent="0.25">
      <c r="A134" t="s">
        <v>1107</v>
      </c>
      <c r="B134" t="s">
        <v>256</v>
      </c>
      <c r="C134" t="s">
        <v>257</v>
      </c>
      <c r="D134" t="s">
        <v>236</v>
      </c>
      <c r="F134" t="s">
        <v>12</v>
      </c>
      <c r="H134" t="s">
        <v>33</v>
      </c>
      <c r="I134" t="s">
        <v>239</v>
      </c>
      <c r="J134" t="s">
        <v>16</v>
      </c>
      <c r="M134" t="s">
        <v>237</v>
      </c>
    </row>
    <row r="135" spans="1:13" x14ac:dyDescent="0.25">
      <c r="A135" t="s">
        <v>1107</v>
      </c>
      <c r="B135" t="s">
        <v>258</v>
      </c>
      <c r="C135" t="s">
        <v>257</v>
      </c>
      <c r="D135" t="s">
        <v>236</v>
      </c>
      <c r="F135" t="s">
        <v>12</v>
      </c>
      <c r="H135" t="s">
        <v>33</v>
      </c>
      <c r="I135" t="s">
        <v>65</v>
      </c>
      <c r="J135" t="s">
        <v>38</v>
      </c>
      <c r="M135" t="s">
        <v>237</v>
      </c>
    </row>
    <row r="136" spans="1:13" x14ac:dyDescent="0.25">
      <c r="A136" t="s">
        <v>1107</v>
      </c>
      <c r="B136" t="s">
        <v>259</v>
      </c>
      <c r="C136" t="s">
        <v>260</v>
      </c>
      <c r="D136" t="s">
        <v>236</v>
      </c>
      <c r="I136" t="s">
        <v>65</v>
      </c>
      <c r="J136" t="s">
        <v>38</v>
      </c>
    </row>
    <row r="137" spans="1:13" x14ac:dyDescent="0.25">
      <c r="A137" t="s">
        <v>1107</v>
      </c>
      <c r="B137" t="s">
        <v>261</v>
      </c>
      <c r="C137" t="s">
        <v>260</v>
      </c>
      <c r="D137" t="s">
        <v>236</v>
      </c>
      <c r="I137" t="s">
        <v>239</v>
      </c>
      <c r="J137" t="s">
        <v>16</v>
      </c>
    </row>
    <row r="138" spans="1:13" x14ac:dyDescent="0.25">
      <c r="A138" t="s">
        <v>1107</v>
      </c>
      <c r="B138" t="s">
        <v>262</v>
      </c>
      <c r="C138" t="s">
        <v>263</v>
      </c>
      <c r="D138" t="s">
        <v>236</v>
      </c>
      <c r="F138" t="s">
        <v>12</v>
      </c>
      <c r="H138" t="s">
        <v>14</v>
      </c>
      <c r="I138" t="s">
        <v>65</v>
      </c>
      <c r="J138" t="s">
        <v>38</v>
      </c>
      <c r="M138" t="s">
        <v>237</v>
      </c>
    </row>
    <row r="139" spans="1:13" x14ac:dyDescent="0.25">
      <c r="A139" t="s">
        <v>1107</v>
      </c>
      <c r="B139" t="s">
        <v>264</v>
      </c>
      <c r="C139" t="s">
        <v>263</v>
      </c>
      <c r="D139" t="s">
        <v>236</v>
      </c>
      <c r="F139" t="s">
        <v>12</v>
      </c>
      <c r="H139" t="s">
        <v>14</v>
      </c>
      <c r="I139" t="s">
        <v>239</v>
      </c>
      <c r="J139" t="s">
        <v>16</v>
      </c>
      <c r="M139" t="s">
        <v>237</v>
      </c>
    </row>
    <row r="140" spans="1:13" x14ac:dyDescent="0.25">
      <c r="A140" t="s">
        <v>1107</v>
      </c>
      <c r="B140" t="s">
        <v>265</v>
      </c>
      <c r="C140" t="s">
        <v>266</v>
      </c>
      <c r="D140" t="s">
        <v>236</v>
      </c>
      <c r="F140" t="s">
        <v>12</v>
      </c>
      <c r="H140" t="s">
        <v>33</v>
      </c>
      <c r="I140" t="s">
        <v>239</v>
      </c>
      <c r="J140" t="s">
        <v>16</v>
      </c>
      <c r="M140" t="s">
        <v>242</v>
      </c>
    </row>
    <row r="141" spans="1:13" x14ac:dyDescent="0.25">
      <c r="A141" t="s">
        <v>1107</v>
      </c>
      <c r="B141" t="s">
        <v>267</v>
      </c>
      <c r="C141" t="s">
        <v>266</v>
      </c>
      <c r="D141" t="s">
        <v>236</v>
      </c>
      <c r="F141" t="s">
        <v>12</v>
      </c>
      <c r="H141" t="s">
        <v>33</v>
      </c>
      <c r="I141" t="s">
        <v>65</v>
      </c>
      <c r="J141" t="s">
        <v>38</v>
      </c>
      <c r="M141" t="s">
        <v>242</v>
      </c>
    </row>
    <row r="142" spans="1:13" x14ac:dyDescent="0.25">
      <c r="A142" t="s">
        <v>1107</v>
      </c>
      <c r="B142" t="s">
        <v>268</v>
      </c>
      <c r="C142" t="s">
        <v>269</v>
      </c>
      <c r="D142" t="s">
        <v>236</v>
      </c>
      <c r="F142" t="s">
        <v>19</v>
      </c>
      <c r="H142" t="s">
        <v>14</v>
      </c>
      <c r="I142" t="s">
        <v>239</v>
      </c>
      <c r="J142" t="s">
        <v>16</v>
      </c>
      <c r="M142" t="s">
        <v>237</v>
      </c>
    </row>
    <row r="143" spans="1:13" x14ac:dyDescent="0.25">
      <c r="A143" t="s">
        <v>1107</v>
      </c>
      <c r="B143" t="s">
        <v>270</v>
      </c>
      <c r="C143" t="s">
        <v>269</v>
      </c>
      <c r="D143" t="s">
        <v>236</v>
      </c>
      <c r="F143" t="s">
        <v>19</v>
      </c>
      <c r="H143" t="s">
        <v>14</v>
      </c>
      <c r="I143" t="s">
        <v>65</v>
      </c>
      <c r="J143" t="s">
        <v>38</v>
      </c>
      <c r="M143" t="s">
        <v>237</v>
      </c>
    </row>
    <row r="144" spans="1:13" x14ac:dyDescent="0.25">
      <c r="A144" t="s">
        <v>1107</v>
      </c>
      <c r="B144" t="s">
        <v>271</v>
      </c>
      <c r="C144" t="s">
        <v>272</v>
      </c>
      <c r="D144" t="s">
        <v>236</v>
      </c>
      <c r="F144" t="s">
        <v>12</v>
      </c>
      <c r="H144" t="s">
        <v>14</v>
      </c>
      <c r="I144" t="s">
        <v>239</v>
      </c>
      <c r="J144" t="s">
        <v>16</v>
      </c>
      <c r="M144" t="s">
        <v>242</v>
      </c>
    </row>
    <row r="145" spans="1:13" x14ac:dyDescent="0.25">
      <c r="A145" t="s">
        <v>1107</v>
      </c>
      <c r="B145" t="s">
        <v>273</v>
      </c>
      <c r="C145" t="s">
        <v>272</v>
      </c>
      <c r="D145" t="s">
        <v>236</v>
      </c>
      <c r="F145" t="s">
        <v>12</v>
      </c>
      <c r="H145" t="s">
        <v>14</v>
      </c>
      <c r="I145" t="s">
        <v>65</v>
      </c>
      <c r="J145" t="s">
        <v>38</v>
      </c>
      <c r="M145" t="s">
        <v>242</v>
      </c>
    </row>
    <row r="146" spans="1:13" x14ac:dyDescent="0.25">
      <c r="A146" t="s">
        <v>1107</v>
      </c>
      <c r="B146" t="s">
        <v>274</v>
      </c>
      <c r="C146" t="s">
        <v>275</v>
      </c>
      <c r="D146" t="s">
        <v>236</v>
      </c>
      <c r="F146" t="s">
        <v>19</v>
      </c>
      <c r="H146" t="s">
        <v>14</v>
      </c>
      <c r="I146" t="s">
        <v>239</v>
      </c>
      <c r="J146" t="s">
        <v>16</v>
      </c>
      <c r="M146" t="s">
        <v>237</v>
      </c>
    </row>
    <row r="147" spans="1:13" x14ac:dyDescent="0.25">
      <c r="A147" t="s">
        <v>1107</v>
      </c>
      <c r="B147" t="s">
        <v>276</v>
      </c>
      <c r="C147" t="s">
        <v>275</v>
      </c>
      <c r="D147" t="s">
        <v>236</v>
      </c>
      <c r="F147" t="s">
        <v>19</v>
      </c>
      <c r="H147" t="s">
        <v>14</v>
      </c>
      <c r="I147" t="s">
        <v>65</v>
      </c>
      <c r="J147" t="s">
        <v>38</v>
      </c>
      <c r="M147" t="s">
        <v>237</v>
      </c>
    </row>
    <row r="148" spans="1:13" x14ac:dyDescent="0.25">
      <c r="A148" t="s">
        <v>1107</v>
      </c>
      <c r="B148" t="s">
        <v>277</v>
      </c>
      <c r="C148" t="s">
        <v>278</v>
      </c>
      <c r="D148" t="s">
        <v>236</v>
      </c>
      <c r="I148" t="s">
        <v>239</v>
      </c>
      <c r="J148" t="s">
        <v>16</v>
      </c>
    </row>
    <row r="149" spans="1:13" x14ac:dyDescent="0.25">
      <c r="A149" t="s">
        <v>1107</v>
      </c>
      <c r="B149" t="s">
        <v>279</v>
      </c>
      <c r="C149" t="s">
        <v>278</v>
      </c>
      <c r="D149" t="s">
        <v>236</v>
      </c>
      <c r="I149" t="s">
        <v>65</v>
      </c>
      <c r="J149" t="s">
        <v>38</v>
      </c>
    </row>
    <row r="150" spans="1:13" x14ac:dyDescent="0.25">
      <c r="A150" t="s">
        <v>1107</v>
      </c>
      <c r="B150" t="s">
        <v>280</v>
      </c>
      <c r="C150" t="s">
        <v>281</v>
      </c>
      <c r="D150" t="s">
        <v>236</v>
      </c>
      <c r="F150" t="s">
        <v>12</v>
      </c>
      <c r="H150" t="s">
        <v>14</v>
      </c>
      <c r="I150" t="s">
        <v>239</v>
      </c>
      <c r="J150" t="s">
        <v>16</v>
      </c>
      <c r="M150" t="s">
        <v>237</v>
      </c>
    </row>
    <row r="151" spans="1:13" x14ac:dyDescent="0.25">
      <c r="A151" t="s">
        <v>1107</v>
      </c>
      <c r="B151" t="s">
        <v>282</v>
      </c>
      <c r="C151" t="s">
        <v>281</v>
      </c>
      <c r="D151" t="s">
        <v>236</v>
      </c>
      <c r="F151" t="s">
        <v>12</v>
      </c>
      <c r="H151" t="s">
        <v>14</v>
      </c>
      <c r="I151" t="s">
        <v>65</v>
      </c>
      <c r="J151" t="s">
        <v>38</v>
      </c>
      <c r="M151" t="s">
        <v>237</v>
      </c>
    </row>
    <row r="152" spans="1:13" x14ac:dyDescent="0.25">
      <c r="A152" t="s">
        <v>1107</v>
      </c>
      <c r="B152" t="s">
        <v>283</v>
      </c>
      <c r="C152" t="s">
        <v>284</v>
      </c>
      <c r="D152" t="s">
        <v>236</v>
      </c>
      <c r="F152" t="s">
        <v>19</v>
      </c>
      <c r="H152" t="s">
        <v>33</v>
      </c>
      <c r="I152" t="s">
        <v>65</v>
      </c>
      <c r="J152" t="s">
        <v>38</v>
      </c>
      <c r="M152" t="s">
        <v>242</v>
      </c>
    </row>
    <row r="153" spans="1:13" x14ac:dyDescent="0.25">
      <c r="A153" t="s">
        <v>1107</v>
      </c>
      <c r="B153" t="s">
        <v>285</v>
      </c>
      <c r="C153" t="s">
        <v>284</v>
      </c>
      <c r="D153" t="s">
        <v>236</v>
      </c>
      <c r="F153" t="s">
        <v>19</v>
      </c>
      <c r="H153" t="s">
        <v>33</v>
      </c>
      <c r="I153" t="s">
        <v>239</v>
      </c>
      <c r="J153" t="s">
        <v>16</v>
      </c>
      <c r="M153" t="s">
        <v>242</v>
      </c>
    </row>
    <row r="154" spans="1:13" x14ac:dyDescent="0.25">
      <c r="A154" t="s">
        <v>1107</v>
      </c>
      <c r="B154" t="s">
        <v>286</v>
      </c>
      <c r="C154" t="s">
        <v>287</v>
      </c>
      <c r="D154" t="s">
        <v>236</v>
      </c>
      <c r="F154" t="s">
        <v>12</v>
      </c>
      <c r="H154" t="s">
        <v>14</v>
      </c>
      <c r="I154" t="s">
        <v>239</v>
      </c>
      <c r="J154" t="s">
        <v>16</v>
      </c>
      <c r="M154" t="s">
        <v>237</v>
      </c>
    </row>
    <row r="155" spans="1:13" x14ac:dyDescent="0.25">
      <c r="A155" t="s">
        <v>1107</v>
      </c>
      <c r="B155" t="s">
        <v>288</v>
      </c>
      <c r="C155" t="s">
        <v>287</v>
      </c>
      <c r="D155" t="s">
        <v>236</v>
      </c>
      <c r="F155" t="s">
        <v>12</v>
      </c>
      <c r="H155" t="s">
        <v>14</v>
      </c>
      <c r="I155" t="s">
        <v>65</v>
      </c>
      <c r="J155" t="s">
        <v>38</v>
      </c>
      <c r="M155" t="s">
        <v>237</v>
      </c>
    </row>
    <row r="156" spans="1:13" x14ac:dyDescent="0.25">
      <c r="A156" t="s">
        <v>1107</v>
      </c>
      <c r="B156" t="s">
        <v>289</v>
      </c>
      <c r="C156" t="s">
        <v>290</v>
      </c>
      <c r="D156" t="s">
        <v>236</v>
      </c>
      <c r="F156" t="s">
        <v>12</v>
      </c>
      <c r="H156" t="s">
        <v>14</v>
      </c>
      <c r="I156" t="s">
        <v>239</v>
      </c>
      <c r="J156" t="s">
        <v>16</v>
      </c>
      <c r="M156" t="s">
        <v>237</v>
      </c>
    </row>
    <row r="157" spans="1:13" x14ac:dyDescent="0.25">
      <c r="A157" t="s">
        <v>1107</v>
      </c>
      <c r="B157" t="s">
        <v>291</v>
      </c>
      <c r="C157" t="s">
        <v>290</v>
      </c>
      <c r="D157" t="s">
        <v>236</v>
      </c>
      <c r="F157" t="s">
        <v>12</v>
      </c>
      <c r="H157" t="s">
        <v>14</v>
      </c>
      <c r="I157" t="s">
        <v>65</v>
      </c>
      <c r="J157" t="s">
        <v>38</v>
      </c>
      <c r="M157" t="s">
        <v>237</v>
      </c>
    </row>
    <row r="158" spans="1:13" x14ac:dyDescent="0.25">
      <c r="A158" t="s">
        <v>1107</v>
      </c>
      <c r="B158" t="s">
        <v>292</v>
      </c>
      <c r="C158" t="s">
        <v>293</v>
      </c>
      <c r="D158" t="s">
        <v>236</v>
      </c>
      <c r="F158" t="s">
        <v>19</v>
      </c>
      <c r="H158" t="s">
        <v>33</v>
      </c>
      <c r="I158" t="s">
        <v>65</v>
      </c>
      <c r="J158" t="s">
        <v>38</v>
      </c>
      <c r="M158" t="s">
        <v>242</v>
      </c>
    </row>
    <row r="159" spans="1:13" x14ac:dyDescent="0.25">
      <c r="A159" t="s">
        <v>1107</v>
      </c>
      <c r="B159" t="s">
        <v>294</v>
      </c>
      <c r="C159" t="s">
        <v>293</v>
      </c>
      <c r="D159" t="s">
        <v>236</v>
      </c>
      <c r="F159" t="s">
        <v>19</v>
      </c>
      <c r="H159" t="s">
        <v>33</v>
      </c>
      <c r="I159" t="s">
        <v>239</v>
      </c>
      <c r="J159" t="s">
        <v>16</v>
      </c>
      <c r="M159" t="s">
        <v>242</v>
      </c>
    </row>
    <row r="160" spans="1:13" x14ac:dyDescent="0.25">
      <c r="A160" t="s">
        <v>1107</v>
      </c>
      <c r="B160" t="s">
        <v>295</v>
      </c>
      <c r="C160" t="s">
        <v>296</v>
      </c>
      <c r="D160" t="s">
        <v>236</v>
      </c>
      <c r="F160" t="s">
        <v>19</v>
      </c>
      <c r="H160" t="s">
        <v>14</v>
      </c>
      <c r="I160" t="s">
        <v>239</v>
      </c>
      <c r="J160" t="s">
        <v>16</v>
      </c>
      <c r="M160" t="s">
        <v>242</v>
      </c>
    </row>
    <row r="161" spans="1:13" x14ac:dyDescent="0.25">
      <c r="A161" t="s">
        <v>1107</v>
      </c>
      <c r="B161" t="s">
        <v>297</v>
      </c>
      <c r="C161" t="s">
        <v>296</v>
      </c>
      <c r="D161" t="s">
        <v>236</v>
      </c>
      <c r="F161" t="s">
        <v>19</v>
      </c>
      <c r="H161" t="s">
        <v>14</v>
      </c>
      <c r="I161" t="s">
        <v>65</v>
      </c>
      <c r="J161" t="s">
        <v>38</v>
      </c>
      <c r="M161" t="s">
        <v>242</v>
      </c>
    </row>
    <row r="162" spans="1:13" x14ac:dyDescent="0.25">
      <c r="A162" t="s">
        <v>1107</v>
      </c>
      <c r="B162" t="s">
        <v>298</v>
      </c>
      <c r="C162" t="s">
        <v>299</v>
      </c>
      <c r="D162" t="s">
        <v>236</v>
      </c>
      <c r="F162" t="s">
        <v>12</v>
      </c>
      <c r="H162" t="s">
        <v>33</v>
      </c>
      <c r="I162" t="s">
        <v>239</v>
      </c>
      <c r="J162" t="s">
        <v>16</v>
      </c>
      <c r="M162" t="s">
        <v>242</v>
      </c>
    </row>
    <row r="163" spans="1:13" x14ac:dyDescent="0.25">
      <c r="A163" t="s">
        <v>1107</v>
      </c>
      <c r="B163" t="s">
        <v>300</v>
      </c>
      <c r="C163" t="s">
        <v>299</v>
      </c>
      <c r="D163" t="s">
        <v>236</v>
      </c>
      <c r="F163" t="s">
        <v>12</v>
      </c>
      <c r="H163" t="s">
        <v>33</v>
      </c>
      <c r="I163" t="s">
        <v>65</v>
      </c>
      <c r="J163" t="s">
        <v>38</v>
      </c>
      <c r="M163" t="s">
        <v>242</v>
      </c>
    </row>
    <row r="164" spans="1:13" x14ac:dyDescent="0.25">
      <c r="A164" t="s">
        <v>1107</v>
      </c>
      <c r="B164" t="s">
        <v>301</v>
      </c>
      <c r="C164" t="s">
        <v>302</v>
      </c>
      <c r="D164" t="s">
        <v>236</v>
      </c>
      <c r="I164" t="s">
        <v>65</v>
      </c>
      <c r="J164" t="s">
        <v>38</v>
      </c>
    </row>
    <row r="165" spans="1:13" x14ac:dyDescent="0.25">
      <c r="A165" t="s">
        <v>1107</v>
      </c>
      <c r="B165" t="s">
        <v>303</v>
      </c>
      <c r="C165" t="s">
        <v>302</v>
      </c>
      <c r="D165" t="s">
        <v>236</v>
      </c>
      <c r="I165" t="s">
        <v>239</v>
      </c>
      <c r="J165" t="s">
        <v>16</v>
      </c>
    </row>
    <row r="166" spans="1:13" x14ac:dyDescent="0.25">
      <c r="A166" t="s">
        <v>1107</v>
      </c>
      <c r="B166" t="s">
        <v>304</v>
      </c>
      <c r="C166" t="s">
        <v>305</v>
      </c>
      <c r="D166" t="s">
        <v>236</v>
      </c>
      <c r="F166" t="s">
        <v>19</v>
      </c>
      <c r="I166" t="s">
        <v>239</v>
      </c>
      <c r="J166" t="s">
        <v>16</v>
      </c>
      <c r="M166" t="s">
        <v>242</v>
      </c>
    </row>
    <row r="167" spans="1:13" x14ac:dyDescent="0.25">
      <c r="A167" t="s">
        <v>1107</v>
      </c>
      <c r="B167" t="s">
        <v>306</v>
      </c>
      <c r="C167" t="s">
        <v>305</v>
      </c>
      <c r="D167" t="s">
        <v>236</v>
      </c>
      <c r="F167" t="s">
        <v>19</v>
      </c>
      <c r="I167" t="s">
        <v>65</v>
      </c>
      <c r="J167" t="s">
        <v>38</v>
      </c>
      <c r="M167" t="s">
        <v>242</v>
      </c>
    </row>
    <row r="168" spans="1:13" x14ac:dyDescent="0.25">
      <c r="A168" t="s">
        <v>1107</v>
      </c>
      <c r="B168" t="s">
        <v>307</v>
      </c>
      <c r="C168" t="s">
        <v>308</v>
      </c>
      <c r="D168" t="s">
        <v>236</v>
      </c>
      <c r="F168" t="s">
        <v>19</v>
      </c>
      <c r="H168" t="s">
        <v>14</v>
      </c>
      <c r="I168" t="s">
        <v>65</v>
      </c>
      <c r="J168" t="s">
        <v>38</v>
      </c>
      <c r="M168" t="s">
        <v>237</v>
      </c>
    </row>
    <row r="169" spans="1:13" x14ac:dyDescent="0.25">
      <c r="A169" t="s">
        <v>1107</v>
      </c>
      <c r="B169" t="s">
        <v>309</v>
      </c>
      <c r="C169" t="s">
        <v>308</v>
      </c>
      <c r="D169" t="s">
        <v>236</v>
      </c>
      <c r="F169" t="s">
        <v>19</v>
      </c>
      <c r="H169" t="s">
        <v>14</v>
      </c>
      <c r="I169" t="s">
        <v>239</v>
      </c>
      <c r="J169" t="s">
        <v>16</v>
      </c>
      <c r="M169" t="s">
        <v>237</v>
      </c>
    </row>
    <row r="170" spans="1:13" x14ac:dyDescent="0.25">
      <c r="A170" t="s">
        <v>1107</v>
      </c>
      <c r="B170" t="s">
        <v>310</v>
      </c>
      <c r="C170" t="s">
        <v>311</v>
      </c>
      <c r="D170" t="s">
        <v>236</v>
      </c>
      <c r="F170" t="s">
        <v>12</v>
      </c>
      <c r="H170" t="s">
        <v>33</v>
      </c>
      <c r="I170" t="s">
        <v>65</v>
      </c>
      <c r="J170" t="s">
        <v>38</v>
      </c>
      <c r="M170" t="s">
        <v>242</v>
      </c>
    </row>
    <row r="171" spans="1:13" x14ac:dyDescent="0.25">
      <c r="A171" t="s">
        <v>1107</v>
      </c>
      <c r="B171" t="s">
        <v>312</v>
      </c>
      <c r="C171" t="s">
        <v>311</v>
      </c>
      <c r="D171" t="s">
        <v>236</v>
      </c>
      <c r="F171" t="s">
        <v>12</v>
      </c>
      <c r="H171" t="s">
        <v>33</v>
      </c>
      <c r="I171" t="s">
        <v>239</v>
      </c>
      <c r="J171" t="s">
        <v>16</v>
      </c>
      <c r="M171" t="s">
        <v>242</v>
      </c>
    </row>
    <row r="172" spans="1:13" x14ac:dyDescent="0.25">
      <c r="A172" t="s">
        <v>1107</v>
      </c>
      <c r="B172" t="s">
        <v>313</v>
      </c>
      <c r="C172" t="s">
        <v>314</v>
      </c>
      <c r="D172" t="s">
        <v>236</v>
      </c>
      <c r="F172" t="s">
        <v>19</v>
      </c>
      <c r="H172" t="s">
        <v>33</v>
      </c>
      <c r="I172" t="s">
        <v>65</v>
      </c>
      <c r="J172" t="s">
        <v>38</v>
      </c>
      <c r="M172" t="s">
        <v>237</v>
      </c>
    </row>
    <row r="173" spans="1:13" x14ac:dyDescent="0.25">
      <c r="A173" t="s">
        <v>1107</v>
      </c>
      <c r="B173" t="s">
        <v>315</v>
      </c>
      <c r="C173" t="s">
        <v>314</v>
      </c>
      <c r="D173" t="s">
        <v>236</v>
      </c>
      <c r="F173" t="s">
        <v>19</v>
      </c>
      <c r="H173" t="s">
        <v>33</v>
      </c>
      <c r="I173" t="s">
        <v>239</v>
      </c>
      <c r="J173" t="s">
        <v>16</v>
      </c>
      <c r="M173" t="s">
        <v>237</v>
      </c>
    </row>
    <row r="174" spans="1:13" x14ac:dyDescent="0.25">
      <c r="A174" t="s">
        <v>1107</v>
      </c>
      <c r="B174" t="s">
        <v>316</v>
      </c>
      <c r="C174" t="s">
        <v>317</v>
      </c>
      <c r="D174" t="s">
        <v>236</v>
      </c>
      <c r="F174" t="s">
        <v>19</v>
      </c>
      <c r="H174" t="s">
        <v>14</v>
      </c>
      <c r="I174" t="s">
        <v>239</v>
      </c>
      <c r="J174" t="s">
        <v>16</v>
      </c>
      <c r="M174" t="s">
        <v>242</v>
      </c>
    </row>
    <row r="175" spans="1:13" x14ac:dyDescent="0.25">
      <c r="A175" t="s">
        <v>1107</v>
      </c>
      <c r="B175" t="s">
        <v>318</v>
      </c>
      <c r="C175" t="s">
        <v>317</v>
      </c>
      <c r="D175" t="s">
        <v>236</v>
      </c>
      <c r="F175" t="s">
        <v>19</v>
      </c>
      <c r="H175" t="s">
        <v>14</v>
      </c>
      <c r="I175" t="s">
        <v>65</v>
      </c>
      <c r="J175" t="s">
        <v>38</v>
      </c>
      <c r="M175" t="s">
        <v>242</v>
      </c>
    </row>
    <row r="176" spans="1:13" x14ac:dyDescent="0.25">
      <c r="A176" t="s">
        <v>1107</v>
      </c>
      <c r="B176" t="s">
        <v>319</v>
      </c>
      <c r="C176" t="s">
        <v>320</v>
      </c>
      <c r="D176" t="s">
        <v>236</v>
      </c>
      <c r="F176" t="s">
        <v>19</v>
      </c>
      <c r="H176" t="s">
        <v>33</v>
      </c>
      <c r="I176" t="s">
        <v>65</v>
      </c>
      <c r="J176" t="s">
        <v>38</v>
      </c>
      <c r="M176" t="s">
        <v>237</v>
      </c>
    </row>
    <row r="177" spans="1:13" x14ac:dyDescent="0.25">
      <c r="A177" t="s">
        <v>1107</v>
      </c>
      <c r="B177" t="s">
        <v>321</v>
      </c>
      <c r="C177" t="s">
        <v>320</v>
      </c>
      <c r="D177" t="s">
        <v>236</v>
      </c>
      <c r="F177" t="s">
        <v>19</v>
      </c>
      <c r="H177" t="s">
        <v>33</v>
      </c>
      <c r="I177" t="s">
        <v>239</v>
      </c>
      <c r="J177" t="s">
        <v>16</v>
      </c>
      <c r="M177" t="s">
        <v>237</v>
      </c>
    </row>
    <row r="178" spans="1:13" x14ac:dyDescent="0.25">
      <c r="A178" t="s">
        <v>1107</v>
      </c>
      <c r="B178" t="s">
        <v>322</v>
      </c>
      <c r="C178" t="s">
        <v>323</v>
      </c>
      <c r="D178" t="s">
        <v>236</v>
      </c>
      <c r="F178" t="s">
        <v>12</v>
      </c>
      <c r="H178" t="s">
        <v>33</v>
      </c>
      <c r="I178" t="s">
        <v>239</v>
      </c>
      <c r="J178" t="s">
        <v>16</v>
      </c>
      <c r="M178" t="s">
        <v>237</v>
      </c>
    </row>
    <row r="179" spans="1:13" x14ac:dyDescent="0.25">
      <c r="A179" t="s">
        <v>1107</v>
      </c>
      <c r="B179" t="s">
        <v>324</v>
      </c>
      <c r="C179" t="s">
        <v>323</v>
      </c>
      <c r="D179" t="s">
        <v>236</v>
      </c>
      <c r="F179" t="s">
        <v>12</v>
      </c>
      <c r="H179" t="s">
        <v>33</v>
      </c>
      <c r="I179" t="s">
        <v>65</v>
      </c>
      <c r="J179" t="s">
        <v>38</v>
      </c>
      <c r="M179" t="s">
        <v>237</v>
      </c>
    </row>
    <row r="180" spans="1:13" x14ac:dyDescent="0.25">
      <c r="A180" t="s">
        <v>1107</v>
      </c>
      <c r="B180" t="s">
        <v>325</v>
      </c>
      <c r="C180" t="s">
        <v>326</v>
      </c>
      <c r="D180" t="s">
        <v>236</v>
      </c>
      <c r="F180" t="s">
        <v>19</v>
      </c>
      <c r="H180" t="s">
        <v>14</v>
      </c>
      <c r="I180" t="s">
        <v>239</v>
      </c>
      <c r="J180" t="s">
        <v>16</v>
      </c>
      <c r="M180" t="s">
        <v>237</v>
      </c>
    </row>
    <row r="181" spans="1:13" x14ac:dyDescent="0.25">
      <c r="A181" t="s">
        <v>1107</v>
      </c>
      <c r="B181" t="s">
        <v>327</v>
      </c>
      <c r="C181" t="s">
        <v>326</v>
      </c>
      <c r="D181" t="s">
        <v>236</v>
      </c>
      <c r="F181" t="s">
        <v>19</v>
      </c>
      <c r="H181" t="s">
        <v>14</v>
      </c>
      <c r="I181" t="s">
        <v>65</v>
      </c>
      <c r="J181" t="s">
        <v>38</v>
      </c>
      <c r="M181" t="s">
        <v>237</v>
      </c>
    </row>
    <row r="182" spans="1:13" x14ac:dyDescent="0.25">
      <c r="A182" t="s">
        <v>1107</v>
      </c>
      <c r="B182" t="s">
        <v>328</v>
      </c>
      <c r="C182" t="s">
        <v>329</v>
      </c>
      <c r="D182" t="s">
        <v>236</v>
      </c>
      <c r="F182" t="s">
        <v>12</v>
      </c>
      <c r="H182" t="s">
        <v>33</v>
      </c>
      <c r="I182" t="s">
        <v>239</v>
      </c>
      <c r="J182" t="s">
        <v>16</v>
      </c>
      <c r="M182" t="s">
        <v>237</v>
      </c>
    </row>
    <row r="183" spans="1:13" x14ac:dyDescent="0.25">
      <c r="A183" t="s">
        <v>1107</v>
      </c>
      <c r="B183" t="s">
        <v>330</v>
      </c>
      <c r="C183" t="s">
        <v>329</v>
      </c>
      <c r="D183" t="s">
        <v>236</v>
      </c>
      <c r="F183" t="s">
        <v>12</v>
      </c>
      <c r="H183" t="s">
        <v>33</v>
      </c>
      <c r="I183" t="s">
        <v>65</v>
      </c>
      <c r="J183" t="s">
        <v>38</v>
      </c>
      <c r="M183" t="s">
        <v>237</v>
      </c>
    </row>
    <row r="184" spans="1:13" x14ac:dyDescent="0.25">
      <c r="A184" t="s">
        <v>1107</v>
      </c>
      <c r="B184" t="s">
        <v>331</v>
      </c>
      <c r="C184" t="s">
        <v>332</v>
      </c>
      <c r="D184" t="s">
        <v>236</v>
      </c>
      <c r="F184" t="s">
        <v>19</v>
      </c>
      <c r="H184" t="s">
        <v>14</v>
      </c>
      <c r="I184" t="s">
        <v>239</v>
      </c>
      <c r="J184" t="s">
        <v>16</v>
      </c>
      <c r="M184" t="s">
        <v>237</v>
      </c>
    </row>
    <row r="185" spans="1:13" x14ac:dyDescent="0.25">
      <c r="A185" t="s">
        <v>1107</v>
      </c>
      <c r="B185" t="s">
        <v>333</v>
      </c>
      <c r="C185" t="s">
        <v>332</v>
      </c>
      <c r="D185" t="s">
        <v>236</v>
      </c>
      <c r="F185" t="s">
        <v>19</v>
      </c>
      <c r="H185" t="s">
        <v>14</v>
      </c>
      <c r="I185" t="s">
        <v>65</v>
      </c>
      <c r="J185" t="s">
        <v>38</v>
      </c>
      <c r="M185" t="s">
        <v>237</v>
      </c>
    </row>
    <row r="186" spans="1:13" x14ac:dyDescent="0.25">
      <c r="A186" t="s">
        <v>1107</v>
      </c>
      <c r="B186" t="s">
        <v>334</v>
      </c>
      <c r="C186" t="s">
        <v>335</v>
      </c>
      <c r="D186" t="s">
        <v>236</v>
      </c>
      <c r="F186" t="s">
        <v>19</v>
      </c>
      <c r="H186" t="s">
        <v>14</v>
      </c>
      <c r="I186" t="s">
        <v>65</v>
      </c>
      <c r="J186" t="s">
        <v>38</v>
      </c>
      <c r="M186" t="s">
        <v>242</v>
      </c>
    </row>
    <row r="187" spans="1:13" x14ac:dyDescent="0.25">
      <c r="A187" t="s">
        <v>1107</v>
      </c>
      <c r="B187" t="s">
        <v>336</v>
      </c>
      <c r="C187" t="s">
        <v>335</v>
      </c>
      <c r="D187" t="s">
        <v>236</v>
      </c>
      <c r="F187" t="s">
        <v>19</v>
      </c>
      <c r="H187" t="s">
        <v>14</v>
      </c>
      <c r="I187" t="s">
        <v>239</v>
      </c>
      <c r="J187" t="s">
        <v>16</v>
      </c>
      <c r="M187" t="s">
        <v>242</v>
      </c>
    </row>
    <row r="188" spans="1:13" x14ac:dyDescent="0.25">
      <c r="A188" t="s">
        <v>1107</v>
      </c>
      <c r="B188" t="s">
        <v>337</v>
      </c>
      <c r="C188" t="s">
        <v>338</v>
      </c>
      <c r="D188" t="s">
        <v>236</v>
      </c>
      <c r="F188" t="s">
        <v>19</v>
      </c>
      <c r="H188" t="s">
        <v>33</v>
      </c>
      <c r="I188" t="s">
        <v>239</v>
      </c>
      <c r="J188" t="s">
        <v>16</v>
      </c>
      <c r="M188" t="s">
        <v>237</v>
      </c>
    </row>
    <row r="189" spans="1:13" x14ac:dyDescent="0.25">
      <c r="A189" t="s">
        <v>1107</v>
      </c>
      <c r="B189" t="s">
        <v>339</v>
      </c>
      <c r="C189" t="s">
        <v>338</v>
      </c>
      <c r="D189" t="s">
        <v>236</v>
      </c>
      <c r="F189" t="s">
        <v>19</v>
      </c>
      <c r="H189" t="s">
        <v>33</v>
      </c>
      <c r="I189" t="s">
        <v>65</v>
      </c>
      <c r="J189" t="s">
        <v>38</v>
      </c>
      <c r="M189" t="s">
        <v>237</v>
      </c>
    </row>
    <row r="190" spans="1:13" x14ac:dyDescent="0.25">
      <c r="A190" t="s">
        <v>1107</v>
      </c>
      <c r="B190" t="s">
        <v>340</v>
      </c>
      <c r="C190" t="s">
        <v>341</v>
      </c>
      <c r="D190" t="s">
        <v>236</v>
      </c>
      <c r="F190" t="s">
        <v>12</v>
      </c>
      <c r="H190" t="s">
        <v>33</v>
      </c>
      <c r="I190" t="s">
        <v>65</v>
      </c>
      <c r="J190" t="s">
        <v>38</v>
      </c>
      <c r="M190" t="s">
        <v>242</v>
      </c>
    </row>
    <row r="191" spans="1:13" x14ac:dyDescent="0.25">
      <c r="A191" t="s">
        <v>1107</v>
      </c>
      <c r="B191" t="s">
        <v>342</v>
      </c>
      <c r="C191" t="s">
        <v>341</v>
      </c>
      <c r="D191" t="s">
        <v>236</v>
      </c>
      <c r="F191" t="s">
        <v>12</v>
      </c>
      <c r="H191" t="s">
        <v>33</v>
      </c>
      <c r="I191" t="s">
        <v>239</v>
      </c>
      <c r="J191" t="s">
        <v>16</v>
      </c>
      <c r="M191" t="s">
        <v>242</v>
      </c>
    </row>
    <row r="192" spans="1:13" x14ac:dyDescent="0.25">
      <c r="A192" t="s">
        <v>1107</v>
      </c>
      <c r="B192" t="s">
        <v>343</v>
      </c>
      <c r="C192" t="s">
        <v>344</v>
      </c>
      <c r="D192" t="s">
        <v>236</v>
      </c>
      <c r="F192" t="s">
        <v>12</v>
      </c>
      <c r="H192" t="s">
        <v>14</v>
      </c>
      <c r="I192" t="s">
        <v>239</v>
      </c>
      <c r="J192" t="s">
        <v>16</v>
      </c>
      <c r="M192" t="s">
        <v>237</v>
      </c>
    </row>
    <row r="193" spans="1:13" x14ac:dyDescent="0.25">
      <c r="A193" t="s">
        <v>1107</v>
      </c>
      <c r="B193" t="s">
        <v>345</v>
      </c>
      <c r="C193" t="s">
        <v>344</v>
      </c>
      <c r="D193" t="s">
        <v>236</v>
      </c>
      <c r="F193" t="s">
        <v>12</v>
      </c>
      <c r="H193" t="s">
        <v>14</v>
      </c>
      <c r="I193" t="s">
        <v>65</v>
      </c>
      <c r="J193" t="s">
        <v>38</v>
      </c>
      <c r="M193" t="s">
        <v>237</v>
      </c>
    </row>
    <row r="194" spans="1:13" x14ac:dyDescent="0.25">
      <c r="A194" t="s">
        <v>1107</v>
      </c>
      <c r="B194" t="s">
        <v>346</v>
      </c>
      <c r="C194" t="s">
        <v>347</v>
      </c>
      <c r="D194" t="s">
        <v>236</v>
      </c>
      <c r="F194" t="s">
        <v>19</v>
      </c>
      <c r="H194" t="s">
        <v>33</v>
      </c>
      <c r="I194" t="s">
        <v>65</v>
      </c>
      <c r="J194" t="s">
        <v>38</v>
      </c>
      <c r="M194" t="s">
        <v>242</v>
      </c>
    </row>
    <row r="195" spans="1:13" x14ac:dyDescent="0.25">
      <c r="A195" t="s">
        <v>1107</v>
      </c>
      <c r="B195" t="s">
        <v>348</v>
      </c>
      <c r="C195" t="s">
        <v>347</v>
      </c>
      <c r="D195" t="s">
        <v>236</v>
      </c>
      <c r="F195" t="s">
        <v>19</v>
      </c>
      <c r="H195" t="s">
        <v>33</v>
      </c>
      <c r="I195" t="s">
        <v>239</v>
      </c>
      <c r="J195" t="s">
        <v>16</v>
      </c>
      <c r="M195" t="s">
        <v>242</v>
      </c>
    </row>
    <row r="196" spans="1:13" x14ac:dyDescent="0.25">
      <c r="A196" t="s">
        <v>1107</v>
      </c>
      <c r="B196" t="s">
        <v>349</v>
      </c>
      <c r="C196" t="s">
        <v>350</v>
      </c>
      <c r="D196" t="s">
        <v>236</v>
      </c>
      <c r="F196" t="s">
        <v>12</v>
      </c>
      <c r="H196" t="s">
        <v>14</v>
      </c>
      <c r="I196" t="s">
        <v>65</v>
      </c>
      <c r="J196" t="s">
        <v>38</v>
      </c>
      <c r="M196" t="s">
        <v>237</v>
      </c>
    </row>
    <row r="197" spans="1:13" x14ac:dyDescent="0.25">
      <c r="A197" t="s">
        <v>1107</v>
      </c>
      <c r="B197" t="s">
        <v>351</v>
      </c>
      <c r="C197" t="s">
        <v>350</v>
      </c>
      <c r="D197" t="s">
        <v>236</v>
      </c>
      <c r="F197" t="s">
        <v>12</v>
      </c>
      <c r="H197" t="s">
        <v>14</v>
      </c>
      <c r="I197" t="s">
        <v>239</v>
      </c>
      <c r="J197" t="s">
        <v>16</v>
      </c>
      <c r="M197" t="s">
        <v>237</v>
      </c>
    </row>
    <row r="198" spans="1:13" x14ac:dyDescent="0.25">
      <c r="A198" t="s">
        <v>1107</v>
      </c>
      <c r="B198" t="s">
        <v>352</v>
      </c>
      <c r="C198" t="s">
        <v>353</v>
      </c>
      <c r="D198" t="s">
        <v>236</v>
      </c>
      <c r="F198" t="s">
        <v>19</v>
      </c>
      <c r="H198" t="s">
        <v>14</v>
      </c>
      <c r="I198" t="s">
        <v>239</v>
      </c>
      <c r="J198" t="s">
        <v>16</v>
      </c>
      <c r="M198" t="s">
        <v>237</v>
      </c>
    </row>
    <row r="199" spans="1:13" x14ac:dyDescent="0.25">
      <c r="A199" t="s">
        <v>1107</v>
      </c>
      <c r="B199" t="s">
        <v>354</v>
      </c>
      <c r="C199" t="s">
        <v>353</v>
      </c>
      <c r="D199" t="s">
        <v>236</v>
      </c>
      <c r="F199" t="s">
        <v>19</v>
      </c>
      <c r="H199" t="s">
        <v>14</v>
      </c>
      <c r="I199" t="s">
        <v>65</v>
      </c>
      <c r="J199" t="s">
        <v>38</v>
      </c>
      <c r="M199" t="s">
        <v>237</v>
      </c>
    </row>
    <row r="200" spans="1:13" x14ac:dyDescent="0.25">
      <c r="A200" t="s">
        <v>1107</v>
      </c>
      <c r="B200" t="s">
        <v>355</v>
      </c>
      <c r="C200" t="s">
        <v>356</v>
      </c>
      <c r="D200" t="s">
        <v>236</v>
      </c>
      <c r="F200" t="s">
        <v>12</v>
      </c>
      <c r="H200" t="s">
        <v>33</v>
      </c>
      <c r="I200" t="s">
        <v>65</v>
      </c>
      <c r="J200" t="s">
        <v>38</v>
      </c>
      <c r="M200" t="s">
        <v>242</v>
      </c>
    </row>
    <row r="201" spans="1:13" x14ac:dyDescent="0.25">
      <c r="A201" t="s">
        <v>1107</v>
      </c>
      <c r="B201" t="s">
        <v>357</v>
      </c>
      <c r="C201" t="s">
        <v>356</v>
      </c>
      <c r="D201" t="s">
        <v>236</v>
      </c>
      <c r="F201" t="s">
        <v>12</v>
      </c>
      <c r="H201" t="s">
        <v>33</v>
      </c>
      <c r="I201" t="s">
        <v>239</v>
      </c>
      <c r="J201" t="s">
        <v>16</v>
      </c>
      <c r="M201" t="s">
        <v>242</v>
      </c>
    </row>
    <row r="202" spans="1:13" x14ac:dyDescent="0.25">
      <c r="A202" t="s">
        <v>1107</v>
      </c>
      <c r="B202" t="s">
        <v>358</v>
      </c>
      <c r="C202" t="s">
        <v>359</v>
      </c>
      <c r="D202" t="s">
        <v>236</v>
      </c>
      <c r="F202" t="s">
        <v>12</v>
      </c>
      <c r="H202" t="s">
        <v>14</v>
      </c>
      <c r="I202" t="s">
        <v>65</v>
      </c>
      <c r="J202" t="s">
        <v>38</v>
      </c>
      <c r="M202" t="s">
        <v>242</v>
      </c>
    </row>
    <row r="203" spans="1:13" x14ac:dyDescent="0.25">
      <c r="A203" t="s">
        <v>1107</v>
      </c>
      <c r="B203" t="s">
        <v>360</v>
      </c>
      <c r="C203" t="s">
        <v>359</v>
      </c>
      <c r="D203" t="s">
        <v>236</v>
      </c>
      <c r="F203" t="s">
        <v>12</v>
      </c>
      <c r="H203" t="s">
        <v>14</v>
      </c>
      <c r="I203" t="s">
        <v>239</v>
      </c>
      <c r="J203" t="s">
        <v>16</v>
      </c>
      <c r="M203" t="s">
        <v>242</v>
      </c>
    </row>
    <row r="204" spans="1:13" x14ac:dyDescent="0.25">
      <c r="A204" t="s">
        <v>1107</v>
      </c>
      <c r="B204" t="s">
        <v>361</v>
      </c>
      <c r="C204" t="s">
        <v>362</v>
      </c>
      <c r="D204" t="s">
        <v>236</v>
      </c>
      <c r="F204" t="s">
        <v>12</v>
      </c>
      <c r="H204" t="s">
        <v>14</v>
      </c>
      <c r="I204" t="s">
        <v>65</v>
      </c>
      <c r="J204" t="s">
        <v>38</v>
      </c>
      <c r="M204" t="s">
        <v>237</v>
      </c>
    </row>
    <row r="205" spans="1:13" x14ac:dyDescent="0.25">
      <c r="A205" t="s">
        <v>1107</v>
      </c>
      <c r="B205" t="s">
        <v>363</v>
      </c>
      <c r="C205" t="s">
        <v>362</v>
      </c>
      <c r="D205" t="s">
        <v>236</v>
      </c>
      <c r="F205" t="s">
        <v>12</v>
      </c>
      <c r="H205" t="s">
        <v>14</v>
      </c>
      <c r="I205" t="s">
        <v>239</v>
      </c>
      <c r="J205" t="s">
        <v>16</v>
      </c>
      <c r="M205" t="s">
        <v>237</v>
      </c>
    </row>
    <row r="206" spans="1:13" x14ac:dyDescent="0.25">
      <c r="A206" t="s">
        <v>1107</v>
      </c>
      <c r="B206" t="s">
        <v>364</v>
      </c>
      <c r="C206" t="s">
        <v>365</v>
      </c>
      <c r="D206" t="s">
        <v>236</v>
      </c>
      <c r="F206" t="s">
        <v>12</v>
      </c>
      <c r="H206" t="s">
        <v>33</v>
      </c>
      <c r="I206" t="s">
        <v>65</v>
      </c>
      <c r="J206" t="s">
        <v>38</v>
      </c>
      <c r="M206" t="s">
        <v>242</v>
      </c>
    </row>
    <row r="207" spans="1:13" x14ac:dyDescent="0.25">
      <c r="A207" t="s">
        <v>1107</v>
      </c>
      <c r="B207" t="s">
        <v>366</v>
      </c>
      <c r="C207" t="s">
        <v>365</v>
      </c>
      <c r="D207" t="s">
        <v>236</v>
      </c>
      <c r="F207" t="s">
        <v>12</v>
      </c>
      <c r="H207" t="s">
        <v>33</v>
      </c>
      <c r="I207" t="s">
        <v>239</v>
      </c>
      <c r="J207" t="s">
        <v>16</v>
      </c>
      <c r="M207" t="s">
        <v>242</v>
      </c>
    </row>
    <row r="208" spans="1:13" x14ac:dyDescent="0.25">
      <c r="A208" t="s">
        <v>1107</v>
      </c>
      <c r="B208" t="s">
        <v>367</v>
      </c>
      <c r="C208" t="s">
        <v>368</v>
      </c>
      <c r="D208" t="s">
        <v>236</v>
      </c>
      <c r="F208" t="s">
        <v>19</v>
      </c>
      <c r="H208" t="s">
        <v>33</v>
      </c>
      <c r="I208" t="s">
        <v>239</v>
      </c>
      <c r="J208" t="s">
        <v>16</v>
      </c>
      <c r="M208" t="s">
        <v>237</v>
      </c>
    </row>
    <row r="209" spans="1:13" x14ac:dyDescent="0.25">
      <c r="A209" t="s">
        <v>1107</v>
      </c>
      <c r="B209" t="s">
        <v>369</v>
      </c>
      <c r="C209" t="s">
        <v>368</v>
      </c>
      <c r="D209" t="s">
        <v>236</v>
      </c>
      <c r="F209" t="s">
        <v>19</v>
      </c>
      <c r="H209" t="s">
        <v>33</v>
      </c>
      <c r="I209" t="s">
        <v>65</v>
      </c>
      <c r="J209" t="s">
        <v>38</v>
      </c>
      <c r="M209" t="s">
        <v>237</v>
      </c>
    </row>
    <row r="210" spans="1:13" x14ac:dyDescent="0.25">
      <c r="A210" t="s">
        <v>1107</v>
      </c>
      <c r="B210" t="s">
        <v>370</v>
      </c>
      <c r="C210" t="s">
        <v>371</v>
      </c>
      <c r="D210" t="s">
        <v>236</v>
      </c>
      <c r="F210" t="s">
        <v>19</v>
      </c>
      <c r="H210" t="s">
        <v>14</v>
      </c>
      <c r="I210" t="s">
        <v>65</v>
      </c>
      <c r="J210" t="s">
        <v>38</v>
      </c>
      <c r="M210" t="s">
        <v>242</v>
      </c>
    </row>
    <row r="211" spans="1:13" x14ac:dyDescent="0.25">
      <c r="A211" t="s">
        <v>1107</v>
      </c>
      <c r="B211" t="s">
        <v>372</v>
      </c>
      <c r="C211" t="s">
        <v>371</v>
      </c>
      <c r="D211" t="s">
        <v>236</v>
      </c>
      <c r="F211" t="s">
        <v>19</v>
      </c>
      <c r="H211" t="s">
        <v>14</v>
      </c>
      <c r="I211" t="s">
        <v>239</v>
      </c>
      <c r="J211" t="s">
        <v>16</v>
      </c>
      <c r="M211" t="s">
        <v>242</v>
      </c>
    </row>
    <row r="212" spans="1:13" x14ac:dyDescent="0.25">
      <c r="A212" t="s">
        <v>1107</v>
      </c>
      <c r="B212" t="s">
        <v>373</v>
      </c>
      <c r="C212" t="s">
        <v>374</v>
      </c>
      <c r="D212" t="s">
        <v>236</v>
      </c>
      <c r="F212" t="s">
        <v>12</v>
      </c>
      <c r="H212" t="s">
        <v>14</v>
      </c>
      <c r="I212" t="s">
        <v>65</v>
      </c>
      <c r="J212" t="s">
        <v>38</v>
      </c>
      <c r="M212" t="s">
        <v>237</v>
      </c>
    </row>
    <row r="213" spans="1:13" x14ac:dyDescent="0.25">
      <c r="A213" t="s">
        <v>1107</v>
      </c>
      <c r="B213" t="s">
        <v>375</v>
      </c>
      <c r="C213" t="s">
        <v>374</v>
      </c>
      <c r="D213" t="s">
        <v>236</v>
      </c>
      <c r="F213" t="s">
        <v>12</v>
      </c>
      <c r="H213" t="s">
        <v>14</v>
      </c>
      <c r="I213" t="s">
        <v>239</v>
      </c>
      <c r="J213" t="s">
        <v>16</v>
      </c>
      <c r="M213" t="s">
        <v>237</v>
      </c>
    </row>
    <row r="214" spans="1:13" x14ac:dyDescent="0.25">
      <c r="A214" t="s">
        <v>1107</v>
      </c>
      <c r="B214" t="s">
        <v>376</v>
      </c>
      <c r="C214" t="s">
        <v>377</v>
      </c>
      <c r="D214" t="s">
        <v>236</v>
      </c>
      <c r="F214" t="s">
        <v>19</v>
      </c>
      <c r="H214" t="s">
        <v>14</v>
      </c>
      <c r="I214" t="s">
        <v>65</v>
      </c>
      <c r="J214" t="s">
        <v>38</v>
      </c>
      <c r="M214" t="s">
        <v>242</v>
      </c>
    </row>
    <row r="215" spans="1:13" x14ac:dyDescent="0.25">
      <c r="A215" t="s">
        <v>1107</v>
      </c>
      <c r="B215" t="s">
        <v>378</v>
      </c>
      <c r="C215" t="s">
        <v>377</v>
      </c>
      <c r="D215" t="s">
        <v>236</v>
      </c>
      <c r="F215" t="s">
        <v>19</v>
      </c>
      <c r="H215" t="s">
        <v>14</v>
      </c>
      <c r="I215" t="s">
        <v>239</v>
      </c>
      <c r="J215" t="s">
        <v>16</v>
      </c>
      <c r="M215" t="s">
        <v>242</v>
      </c>
    </row>
    <row r="216" spans="1:13" x14ac:dyDescent="0.25">
      <c r="A216" t="s">
        <v>1107</v>
      </c>
      <c r="B216" t="s">
        <v>379</v>
      </c>
      <c r="C216" t="s">
        <v>380</v>
      </c>
      <c r="D216" t="s">
        <v>236</v>
      </c>
      <c r="F216" t="s">
        <v>19</v>
      </c>
      <c r="H216" t="s">
        <v>33</v>
      </c>
      <c r="I216" t="s">
        <v>65</v>
      </c>
      <c r="J216" t="s">
        <v>38</v>
      </c>
      <c r="M216" t="s">
        <v>242</v>
      </c>
    </row>
    <row r="217" spans="1:13" x14ac:dyDescent="0.25">
      <c r="A217" t="s">
        <v>1107</v>
      </c>
      <c r="B217" t="s">
        <v>381</v>
      </c>
      <c r="C217" t="s">
        <v>380</v>
      </c>
      <c r="D217" t="s">
        <v>236</v>
      </c>
      <c r="F217" t="s">
        <v>19</v>
      </c>
      <c r="H217" t="s">
        <v>33</v>
      </c>
      <c r="I217" t="s">
        <v>239</v>
      </c>
      <c r="J217" t="s">
        <v>16</v>
      </c>
      <c r="M217" t="s">
        <v>242</v>
      </c>
    </row>
    <row r="218" spans="1:13" x14ac:dyDescent="0.25">
      <c r="A218" t="s">
        <v>1107</v>
      </c>
      <c r="B218" t="s">
        <v>382</v>
      </c>
      <c r="C218" t="s">
        <v>383</v>
      </c>
      <c r="D218" t="s">
        <v>236</v>
      </c>
      <c r="F218" t="s">
        <v>12</v>
      </c>
      <c r="H218" t="s">
        <v>33</v>
      </c>
      <c r="I218" t="s">
        <v>65</v>
      </c>
      <c r="J218" t="s">
        <v>38</v>
      </c>
      <c r="M218" t="s">
        <v>237</v>
      </c>
    </row>
    <row r="219" spans="1:13" x14ac:dyDescent="0.25">
      <c r="A219" t="s">
        <v>1107</v>
      </c>
      <c r="B219" t="s">
        <v>384</v>
      </c>
      <c r="C219" t="s">
        <v>383</v>
      </c>
      <c r="D219" t="s">
        <v>236</v>
      </c>
      <c r="F219" t="s">
        <v>12</v>
      </c>
      <c r="H219" t="s">
        <v>33</v>
      </c>
      <c r="I219" t="s">
        <v>239</v>
      </c>
      <c r="J219" t="s">
        <v>16</v>
      </c>
      <c r="M219" t="s">
        <v>237</v>
      </c>
    </row>
    <row r="220" spans="1:13" x14ac:dyDescent="0.25">
      <c r="A220" t="s">
        <v>1107</v>
      </c>
      <c r="B220" t="s">
        <v>385</v>
      </c>
      <c r="C220" t="s">
        <v>386</v>
      </c>
      <c r="D220" t="s">
        <v>236</v>
      </c>
      <c r="F220" t="s">
        <v>19</v>
      </c>
      <c r="H220" t="s">
        <v>33</v>
      </c>
      <c r="I220" t="s">
        <v>65</v>
      </c>
      <c r="J220" t="s">
        <v>38</v>
      </c>
      <c r="M220" t="s">
        <v>242</v>
      </c>
    </row>
    <row r="221" spans="1:13" x14ac:dyDescent="0.25">
      <c r="A221" t="s">
        <v>1107</v>
      </c>
      <c r="B221" t="s">
        <v>387</v>
      </c>
      <c r="C221" t="s">
        <v>386</v>
      </c>
      <c r="D221" t="s">
        <v>236</v>
      </c>
      <c r="F221" t="s">
        <v>19</v>
      </c>
      <c r="H221" t="s">
        <v>33</v>
      </c>
      <c r="I221" t="s">
        <v>239</v>
      </c>
      <c r="J221" t="s">
        <v>16</v>
      </c>
      <c r="M221" t="s">
        <v>242</v>
      </c>
    </row>
    <row r="222" spans="1:13" x14ac:dyDescent="0.25">
      <c r="A222" t="s">
        <v>1107</v>
      </c>
      <c r="B222" t="s">
        <v>388</v>
      </c>
      <c r="C222" t="s">
        <v>389</v>
      </c>
      <c r="D222" t="s">
        <v>236</v>
      </c>
      <c r="F222" t="s">
        <v>19</v>
      </c>
      <c r="H222" t="s">
        <v>33</v>
      </c>
      <c r="I222" t="s">
        <v>239</v>
      </c>
      <c r="J222" t="s">
        <v>16</v>
      </c>
      <c r="M222" t="s">
        <v>237</v>
      </c>
    </row>
    <row r="223" spans="1:13" x14ac:dyDescent="0.25">
      <c r="A223" t="s">
        <v>1107</v>
      </c>
      <c r="B223" t="s">
        <v>390</v>
      </c>
      <c r="C223" t="s">
        <v>389</v>
      </c>
      <c r="D223" t="s">
        <v>236</v>
      </c>
      <c r="F223" t="s">
        <v>19</v>
      </c>
      <c r="H223" t="s">
        <v>33</v>
      </c>
      <c r="I223" t="s">
        <v>65</v>
      </c>
      <c r="J223" t="s">
        <v>38</v>
      </c>
      <c r="M223" t="s">
        <v>237</v>
      </c>
    </row>
    <row r="224" spans="1:13" x14ac:dyDescent="0.25">
      <c r="A224" t="s">
        <v>1107</v>
      </c>
      <c r="B224" t="s">
        <v>391</v>
      </c>
      <c r="C224" t="s">
        <v>392</v>
      </c>
      <c r="D224" t="s">
        <v>236</v>
      </c>
      <c r="F224" t="s">
        <v>19</v>
      </c>
      <c r="I224" t="s">
        <v>65</v>
      </c>
      <c r="J224" t="s">
        <v>38</v>
      </c>
      <c r="M224" t="s">
        <v>237</v>
      </c>
    </row>
    <row r="225" spans="1:13" x14ac:dyDescent="0.25">
      <c r="A225" t="s">
        <v>1107</v>
      </c>
      <c r="B225" t="s">
        <v>393</v>
      </c>
      <c r="C225" t="s">
        <v>392</v>
      </c>
      <c r="D225" t="s">
        <v>236</v>
      </c>
      <c r="F225" t="s">
        <v>19</v>
      </c>
      <c r="I225" t="s">
        <v>239</v>
      </c>
      <c r="J225" t="s">
        <v>16</v>
      </c>
      <c r="M225" t="s">
        <v>237</v>
      </c>
    </row>
    <row r="226" spans="1:13" x14ac:dyDescent="0.25">
      <c r="A226" t="s">
        <v>1107</v>
      </c>
      <c r="B226" t="s">
        <v>394</v>
      </c>
      <c r="C226" t="s">
        <v>395</v>
      </c>
      <c r="D226" t="s">
        <v>236</v>
      </c>
      <c r="F226" t="s">
        <v>12</v>
      </c>
      <c r="H226" t="s">
        <v>33</v>
      </c>
      <c r="I226" t="s">
        <v>65</v>
      </c>
      <c r="J226" t="s">
        <v>38</v>
      </c>
      <c r="M226" t="s">
        <v>237</v>
      </c>
    </row>
    <row r="227" spans="1:13" x14ac:dyDescent="0.25">
      <c r="A227" t="s">
        <v>1107</v>
      </c>
      <c r="B227" t="s">
        <v>396</v>
      </c>
      <c r="C227" t="s">
        <v>395</v>
      </c>
      <c r="D227" t="s">
        <v>236</v>
      </c>
      <c r="F227" t="s">
        <v>12</v>
      </c>
      <c r="H227" t="s">
        <v>33</v>
      </c>
      <c r="I227" t="s">
        <v>239</v>
      </c>
      <c r="J227" t="s">
        <v>16</v>
      </c>
      <c r="M227" t="s">
        <v>237</v>
      </c>
    </row>
    <row r="228" spans="1:13" x14ac:dyDescent="0.25">
      <c r="A228" t="s">
        <v>1107</v>
      </c>
      <c r="B228" t="s">
        <v>397</v>
      </c>
      <c r="C228" t="s">
        <v>398</v>
      </c>
      <c r="D228" t="s">
        <v>236</v>
      </c>
      <c r="F228" t="s">
        <v>12</v>
      </c>
      <c r="H228" t="s">
        <v>14</v>
      </c>
      <c r="I228" t="s">
        <v>239</v>
      </c>
      <c r="J228" t="s">
        <v>16</v>
      </c>
      <c r="M228" t="s">
        <v>237</v>
      </c>
    </row>
    <row r="229" spans="1:13" x14ac:dyDescent="0.25">
      <c r="A229" t="s">
        <v>1107</v>
      </c>
      <c r="B229" t="s">
        <v>399</v>
      </c>
      <c r="C229" t="s">
        <v>400</v>
      </c>
      <c r="D229" t="s">
        <v>236</v>
      </c>
      <c r="I229" t="s">
        <v>239</v>
      </c>
      <c r="J229" t="s">
        <v>16</v>
      </c>
    </row>
    <row r="230" spans="1:13" x14ac:dyDescent="0.25">
      <c r="A230" t="s">
        <v>1107</v>
      </c>
      <c r="B230" t="s">
        <v>401</v>
      </c>
      <c r="C230" t="s">
        <v>398</v>
      </c>
      <c r="D230" t="s">
        <v>236</v>
      </c>
      <c r="F230" t="s">
        <v>12</v>
      </c>
      <c r="H230" t="s">
        <v>14</v>
      </c>
      <c r="I230" t="s">
        <v>65</v>
      </c>
      <c r="J230" t="s">
        <v>38</v>
      </c>
      <c r="M230" t="s">
        <v>237</v>
      </c>
    </row>
    <row r="231" spans="1:13" x14ac:dyDescent="0.25">
      <c r="A231" t="s">
        <v>1107</v>
      </c>
      <c r="B231" t="s">
        <v>402</v>
      </c>
      <c r="C231" t="s">
        <v>403</v>
      </c>
      <c r="D231" t="s">
        <v>236</v>
      </c>
      <c r="F231" t="s">
        <v>19</v>
      </c>
      <c r="H231" t="s">
        <v>14</v>
      </c>
      <c r="I231" t="s">
        <v>65</v>
      </c>
      <c r="J231" t="s">
        <v>38</v>
      </c>
      <c r="M231" t="s">
        <v>242</v>
      </c>
    </row>
    <row r="232" spans="1:13" x14ac:dyDescent="0.25">
      <c r="A232" t="s">
        <v>1107</v>
      </c>
      <c r="B232" t="s">
        <v>404</v>
      </c>
      <c r="C232" t="s">
        <v>403</v>
      </c>
      <c r="D232" t="s">
        <v>236</v>
      </c>
      <c r="F232" t="s">
        <v>19</v>
      </c>
      <c r="H232" t="s">
        <v>14</v>
      </c>
      <c r="I232" t="s">
        <v>239</v>
      </c>
      <c r="J232" t="s">
        <v>16</v>
      </c>
      <c r="M232" t="s">
        <v>242</v>
      </c>
    </row>
    <row r="233" spans="1:13" x14ac:dyDescent="0.25">
      <c r="A233" t="s">
        <v>1107</v>
      </c>
      <c r="B233" t="s">
        <v>405</v>
      </c>
      <c r="C233" t="s">
        <v>406</v>
      </c>
      <c r="D233" t="s">
        <v>236</v>
      </c>
      <c r="F233" t="s">
        <v>12</v>
      </c>
      <c r="H233" t="s">
        <v>33</v>
      </c>
      <c r="I233" t="s">
        <v>239</v>
      </c>
      <c r="J233" t="s">
        <v>16</v>
      </c>
      <c r="M233" t="s">
        <v>237</v>
      </c>
    </row>
    <row r="234" spans="1:13" x14ac:dyDescent="0.25">
      <c r="A234" t="s">
        <v>1107</v>
      </c>
      <c r="B234" t="s">
        <v>407</v>
      </c>
      <c r="C234" t="s">
        <v>406</v>
      </c>
      <c r="D234" t="s">
        <v>236</v>
      </c>
      <c r="F234" t="s">
        <v>12</v>
      </c>
      <c r="H234" t="s">
        <v>33</v>
      </c>
      <c r="I234" t="s">
        <v>65</v>
      </c>
      <c r="J234" t="s">
        <v>38</v>
      </c>
      <c r="M234" t="s">
        <v>237</v>
      </c>
    </row>
    <row r="235" spans="1:13" x14ac:dyDescent="0.25">
      <c r="A235" t="s">
        <v>1107</v>
      </c>
      <c r="B235" t="s">
        <v>408</v>
      </c>
      <c r="C235" t="s">
        <v>409</v>
      </c>
      <c r="D235" t="s">
        <v>236</v>
      </c>
      <c r="F235" t="s">
        <v>19</v>
      </c>
      <c r="H235" t="s">
        <v>14</v>
      </c>
      <c r="I235" t="s">
        <v>65</v>
      </c>
      <c r="J235" t="s">
        <v>38</v>
      </c>
      <c r="M235" t="s">
        <v>237</v>
      </c>
    </row>
    <row r="236" spans="1:13" x14ac:dyDescent="0.25">
      <c r="A236" t="s">
        <v>1107</v>
      </c>
      <c r="B236" t="s">
        <v>410</v>
      </c>
      <c r="C236" t="s">
        <v>409</v>
      </c>
      <c r="D236" t="s">
        <v>236</v>
      </c>
      <c r="F236" t="s">
        <v>19</v>
      </c>
      <c r="H236" t="s">
        <v>14</v>
      </c>
      <c r="I236" t="s">
        <v>239</v>
      </c>
      <c r="J236" t="s">
        <v>16</v>
      </c>
      <c r="M236" t="s">
        <v>237</v>
      </c>
    </row>
    <row r="237" spans="1:13" x14ac:dyDescent="0.25">
      <c r="A237" t="s">
        <v>1107</v>
      </c>
      <c r="B237" t="s">
        <v>411</v>
      </c>
      <c r="C237" t="s">
        <v>412</v>
      </c>
      <c r="D237" t="s">
        <v>236</v>
      </c>
      <c r="F237" t="s">
        <v>12</v>
      </c>
      <c r="H237" t="s">
        <v>33</v>
      </c>
      <c r="I237" t="s">
        <v>65</v>
      </c>
      <c r="J237" t="s">
        <v>38</v>
      </c>
      <c r="M237" t="s">
        <v>237</v>
      </c>
    </row>
    <row r="238" spans="1:13" x14ac:dyDescent="0.25">
      <c r="A238" t="s">
        <v>1107</v>
      </c>
      <c r="B238" t="s">
        <v>413</v>
      </c>
      <c r="C238" t="s">
        <v>412</v>
      </c>
      <c r="D238" t="s">
        <v>236</v>
      </c>
      <c r="F238" t="s">
        <v>12</v>
      </c>
      <c r="H238" t="s">
        <v>33</v>
      </c>
      <c r="I238" t="s">
        <v>239</v>
      </c>
      <c r="J238" t="s">
        <v>16</v>
      </c>
      <c r="M238" t="s">
        <v>237</v>
      </c>
    </row>
    <row r="239" spans="1:13" x14ac:dyDescent="0.25">
      <c r="A239" t="s">
        <v>1107</v>
      </c>
      <c r="B239" t="s">
        <v>414</v>
      </c>
      <c r="C239" t="s">
        <v>415</v>
      </c>
      <c r="D239" t="s">
        <v>236</v>
      </c>
      <c r="F239" t="s">
        <v>12</v>
      </c>
      <c r="H239" t="s">
        <v>33</v>
      </c>
      <c r="I239" t="s">
        <v>65</v>
      </c>
      <c r="J239" t="s">
        <v>38</v>
      </c>
      <c r="M239" t="s">
        <v>237</v>
      </c>
    </row>
    <row r="240" spans="1:13" x14ac:dyDescent="0.25">
      <c r="A240" t="s">
        <v>1107</v>
      </c>
      <c r="B240" t="s">
        <v>416</v>
      </c>
      <c r="C240" t="s">
        <v>415</v>
      </c>
      <c r="D240" t="s">
        <v>236</v>
      </c>
      <c r="F240" t="s">
        <v>12</v>
      </c>
      <c r="H240" t="s">
        <v>33</v>
      </c>
      <c r="I240" t="s">
        <v>239</v>
      </c>
      <c r="J240" t="s">
        <v>16</v>
      </c>
      <c r="M240" t="s">
        <v>237</v>
      </c>
    </row>
    <row r="241" spans="1:13" x14ac:dyDescent="0.25">
      <c r="A241" t="s">
        <v>1107</v>
      </c>
      <c r="B241" t="s">
        <v>417</v>
      </c>
      <c r="C241" t="s">
        <v>418</v>
      </c>
      <c r="D241" t="s">
        <v>236</v>
      </c>
      <c r="F241" t="s">
        <v>19</v>
      </c>
      <c r="H241" t="s">
        <v>14</v>
      </c>
      <c r="I241" t="s">
        <v>65</v>
      </c>
      <c r="J241" t="s">
        <v>38</v>
      </c>
      <c r="M241" t="s">
        <v>242</v>
      </c>
    </row>
    <row r="242" spans="1:13" x14ac:dyDescent="0.25">
      <c r="A242" t="s">
        <v>1107</v>
      </c>
      <c r="B242" t="s">
        <v>419</v>
      </c>
      <c r="C242" t="s">
        <v>418</v>
      </c>
      <c r="D242" t="s">
        <v>236</v>
      </c>
      <c r="F242" t="s">
        <v>19</v>
      </c>
      <c r="H242" t="s">
        <v>14</v>
      </c>
      <c r="I242" t="s">
        <v>239</v>
      </c>
      <c r="J242" t="s">
        <v>16</v>
      </c>
      <c r="M242" t="s">
        <v>242</v>
      </c>
    </row>
    <row r="243" spans="1:13" x14ac:dyDescent="0.25">
      <c r="A243" t="s">
        <v>1107</v>
      </c>
      <c r="B243" t="s">
        <v>420</v>
      </c>
      <c r="C243" t="s">
        <v>421</v>
      </c>
      <c r="D243" t="s">
        <v>236</v>
      </c>
      <c r="F243" t="s">
        <v>19</v>
      </c>
      <c r="H243" t="s">
        <v>14</v>
      </c>
      <c r="I243" t="s">
        <v>65</v>
      </c>
      <c r="J243" t="s">
        <v>38</v>
      </c>
      <c r="M243" t="s">
        <v>242</v>
      </c>
    </row>
    <row r="244" spans="1:13" x14ac:dyDescent="0.25">
      <c r="A244" t="s">
        <v>1107</v>
      </c>
      <c r="B244" t="s">
        <v>422</v>
      </c>
      <c r="C244" t="s">
        <v>421</v>
      </c>
      <c r="D244" t="s">
        <v>236</v>
      </c>
      <c r="F244" t="s">
        <v>19</v>
      </c>
      <c r="H244" t="s">
        <v>14</v>
      </c>
      <c r="I244" t="s">
        <v>239</v>
      </c>
      <c r="J244" t="s">
        <v>16</v>
      </c>
      <c r="M244" t="s">
        <v>242</v>
      </c>
    </row>
    <row r="245" spans="1:13" x14ac:dyDescent="0.25">
      <c r="A245" t="s">
        <v>1107</v>
      </c>
      <c r="B245" t="s">
        <v>423</v>
      </c>
      <c r="C245" t="s">
        <v>424</v>
      </c>
      <c r="D245" t="s">
        <v>236</v>
      </c>
      <c r="F245" t="s">
        <v>19</v>
      </c>
      <c r="H245" t="s">
        <v>14</v>
      </c>
      <c r="I245" t="s">
        <v>65</v>
      </c>
      <c r="J245" t="s">
        <v>38</v>
      </c>
      <c r="M245" t="s">
        <v>242</v>
      </c>
    </row>
    <row r="246" spans="1:13" x14ac:dyDescent="0.25">
      <c r="A246" t="s">
        <v>1107</v>
      </c>
      <c r="B246" t="s">
        <v>425</v>
      </c>
      <c r="C246" t="s">
        <v>424</v>
      </c>
      <c r="D246" t="s">
        <v>236</v>
      </c>
      <c r="F246" t="s">
        <v>19</v>
      </c>
      <c r="H246" t="s">
        <v>14</v>
      </c>
      <c r="I246" t="s">
        <v>239</v>
      </c>
      <c r="J246" t="s">
        <v>16</v>
      </c>
      <c r="M246" t="s">
        <v>242</v>
      </c>
    </row>
    <row r="247" spans="1:13" x14ac:dyDescent="0.25">
      <c r="A247" t="s">
        <v>1107</v>
      </c>
      <c r="B247" t="s">
        <v>426</v>
      </c>
      <c r="C247" t="s">
        <v>427</v>
      </c>
      <c r="D247" t="s">
        <v>236</v>
      </c>
      <c r="F247" t="s">
        <v>19</v>
      </c>
      <c r="H247" t="s">
        <v>33</v>
      </c>
      <c r="I247" t="s">
        <v>65</v>
      </c>
      <c r="J247" t="s">
        <v>38</v>
      </c>
      <c r="M247" t="s">
        <v>237</v>
      </c>
    </row>
    <row r="248" spans="1:13" x14ac:dyDescent="0.25">
      <c r="A248" t="s">
        <v>1107</v>
      </c>
      <c r="B248" t="s">
        <v>428</v>
      </c>
      <c r="C248" t="s">
        <v>427</v>
      </c>
      <c r="D248" t="s">
        <v>236</v>
      </c>
      <c r="F248" t="s">
        <v>19</v>
      </c>
      <c r="H248" t="s">
        <v>33</v>
      </c>
      <c r="I248" t="s">
        <v>239</v>
      </c>
      <c r="J248" t="s">
        <v>16</v>
      </c>
      <c r="M248" t="s">
        <v>237</v>
      </c>
    </row>
    <row r="249" spans="1:13" x14ac:dyDescent="0.25">
      <c r="A249" t="s">
        <v>1107</v>
      </c>
      <c r="B249" t="s">
        <v>429</v>
      </c>
      <c r="C249" t="s">
        <v>430</v>
      </c>
      <c r="D249" t="s">
        <v>236</v>
      </c>
      <c r="F249" t="s">
        <v>12</v>
      </c>
      <c r="H249" t="s">
        <v>33</v>
      </c>
      <c r="I249" t="s">
        <v>239</v>
      </c>
      <c r="J249" t="s">
        <v>16</v>
      </c>
      <c r="M249" t="s">
        <v>237</v>
      </c>
    </row>
    <row r="250" spans="1:13" x14ac:dyDescent="0.25">
      <c r="A250" t="s">
        <v>1107</v>
      </c>
      <c r="B250" t="s">
        <v>431</v>
      </c>
      <c r="C250" t="s">
        <v>430</v>
      </c>
      <c r="D250" t="s">
        <v>236</v>
      </c>
      <c r="F250" t="s">
        <v>12</v>
      </c>
      <c r="H250" t="s">
        <v>33</v>
      </c>
      <c r="I250" t="s">
        <v>65</v>
      </c>
      <c r="J250" t="s">
        <v>38</v>
      </c>
      <c r="M250" t="s">
        <v>237</v>
      </c>
    </row>
    <row r="251" spans="1:13" x14ac:dyDescent="0.25">
      <c r="A251" t="s">
        <v>1107</v>
      </c>
      <c r="B251" t="s">
        <v>432</v>
      </c>
      <c r="C251" t="s">
        <v>433</v>
      </c>
      <c r="D251" t="s">
        <v>236</v>
      </c>
      <c r="F251" t="s">
        <v>12</v>
      </c>
      <c r="H251" t="s">
        <v>33</v>
      </c>
      <c r="I251" t="s">
        <v>239</v>
      </c>
      <c r="J251" t="s">
        <v>16</v>
      </c>
      <c r="M251" t="s">
        <v>237</v>
      </c>
    </row>
    <row r="252" spans="1:13" x14ac:dyDescent="0.25">
      <c r="A252" t="s">
        <v>1107</v>
      </c>
      <c r="B252" t="s">
        <v>434</v>
      </c>
      <c r="C252" t="s">
        <v>433</v>
      </c>
      <c r="D252" t="s">
        <v>236</v>
      </c>
      <c r="F252" t="s">
        <v>12</v>
      </c>
      <c r="H252" t="s">
        <v>33</v>
      </c>
      <c r="I252" t="s">
        <v>65</v>
      </c>
      <c r="J252" t="s">
        <v>38</v>
      </c>
      <c r="M252" t="s">
        <v>237</v>
      </c>
    </row>
    <row r="253" spans="1:13" x14ac:dyDescent="0.25">
      <c r="A253" t="s">
        <v>1107</v>
      </c>
      <c r="B253" t="s">
        <v>435</v>
      </c>
      <c r="C253" t="s">
        <v>436</v>
      </c>
      <c r="D253" t="s">
        <v>236</v>
      </c>
      <c r="F253" t="s">
        <v>19</v>
      </c>
      <c r="H253" t="s">
        <v>33</v>
      </c>
      <c r="I253" t="s">
        <v>65</v>
      </c>
      <c r="J253" t="s">
        <v>38</v>
      </c>
      <c r="M253" t="s">
        <v>242</v>
      </c>
    </row>
    <row r="254" spans="1:13" x14ac:dyDescent="0.25">
      <c r="A254" t="s">
        <v>1107</v>
      </c>
      <c r="B254" t="s">
        <v>437</v>
      </c>
      <c r="C254" t="s">
        <v>436</v>
      </c>
      <c r="D254" t="s">
        <v>236</v>
      </c>
      <c r="F254" t="s">
        <v>19</v>
      </c>
      <c r="H254" t="s">
        <v>33</v>
      </c>
      <c r="I254" t="s">
        <v>239</v>
      </c>
      <c r="J254" t="s">
        <v>16</v>
      </c>
      <c r="M254" t="s">
        <v>242</v>
      </c>
    </row>
    <row r="255" spans="1:13" x14ac:dyDescent="0.25">
      <c r="A255" t="s">
        <v>1107</v>
      </c>
      <c r="B255" t="s">
        <v>438</v>
      </c>
      <c r="C255" t="s">
        <v>439</v>
      </c>
      <c r="D255" t="s">
        <v>236</v>
      </c>
      <c r="F255" t="s">
        <v>12</v>
      </c>
      <c r="H255" t="s">
        <v>14</v>
      </c>
      <c r="I255" t="s">
        <v>65</v>
      </c>
      <c r="J255" t="s">
        <v>38</v>
      </c>
      <c r="M255" t="s">
        <v>242</v>
      </c>
    </row>
    <row r="256" spans="1:13" x14ac:dyDescent="0.25">
      <c r="A256" t="s">
        <v>1107</v>
      </c>
      <c r="B256" t="s">
        <v>440</v>
      </c>
      <c r="C256" t="s">
        <v>439</v>
      </c>
      <c r="D256" t="s">
        <v>236</v>
      </c>
      <c r="F256" t="s">
        <v>12</v>
      </c>
      <c r="H256" t="s">
        <v>14</v>
      </c>
      <c r="I256" t="s">
        <v>239</v>
      </c>
      <c r="J256" t="s">
        <v>16</v>
      </c>
      <c r="M256" t="s">
        <v>242</v>
      </c>
    </row>
    <row r="257" spans="1:13" x14ac:dyDescent="0.25">
      <c r="A257" t="s">
        <v>1107</v>
      </c>
      <c r="B257" t="s">
        <v>441</v>
      </c>
      <c r="C257" t="s">
        <v>442</v>
      </c>
      <c r="D257" t="s">
        <v>236</v>
      </c>
      <c r="F257" t="s">
        <v>12</v>
      </c>
      <c r="H257" t="s">
        <v>33</v>
      </c>
      <c r="I257" t="s">
        <v>239</v>
      </c>
      <c r="J257" t="s">
        <v>16</v>
      </c>
      <c r="M257" t="s">
        <v>242</v>
      </c>
    </row>
    <row r="258" spans="1:13" x14ac:dyDescent="0.25">
      <c r="A258" t="s">
        <v>1107</v>
      </c>
      <c r="B258" t="s">
        <v>443</v>
      </c>
      <c r="C258" t="s">
        <v>442</v>
      </c>
      <c r="D258" t="s">
        <v>236</v>
      </c>
      <c r="F258" t="s">
        <v>12</v>
      </c>
      <c r="H258" t="s">
        <v>33</v>
      </c>
      <c r="I258" t="s">
        <v>65</v>
      </c>
      <c r="J258" t="s">
        <v>38</v>
      </c>
      <c r="M258" t="s">
        <v>242</v>
      </c>
    </row>
    <row r="259" spans="1:13" x14ac:dyDescent="0.25">
      <c r="A259" t="s">
        <v>1107</v>
      </c>
      <c r="B259" t="s">
        <v>444</v>
      </c>
      <c r="C259" t="s">
        <v>445</v>
      </c>
      <c r="D259" t="s">
        <v>236</v>
      </c>
      <c r="F259" t="s">
        <v>12</v>
      </c>
      <c r="H259" t="s">
        <v>33</v>
      </c>
      <c r="I259" t="s">
        <v>65</v>
      </c>
      <c r="J259" t="s">
        <v>38</v>
      </c>
      <c r="M259" t="s">
        <v>237</v>
      </c>
    </row>
    <row r="260" spans="1:13" x14ac:dyDescent="0.25">
      <c r="A260" t="s">
        <v>1107</v>
      </c>
      <c r="B260" t="s">
        <v>446</v>
      </c>
      <c r="C260" t="s">
        <v>445</v>
      </c>
      <c r="D260" t="s">
        <v>236</v>
      </c>
      <c r="F260" t="s">
        <v>12</v>
      </c>
      <c r="H260" t="s">
        <v>33</v>
      </c>
      <c r="I260" t="s">
        <v>239</v>
      </c>
      <c r="J260" t="s">
        <v>16</v>
      </c>
      <c r="M260" t="s">
        <v>237</v>
      </c>
    </row>
    <row r="261" spans="1:13" x14ac:dyDescent="0.25">
      <c r="A261" t="s">
        <v>1107</v>
      </c>
      <c r="B261" t="s">
        <v>447</v>
      </c>
      <c r="C261" t="s">
        <v>448</v>
      </c>
      <c r="D261" t="s">
        <v>236</v>
      </c>
      <c r="I261" t="s">
        <v>239</v>
      </c>
      <c r="J261" t="s">
        <v>16</v>
      </c>
    </row>
    <row r="262" spans="1:13" x14ac:dyDescent="0.25">
      <c r="A262" t="s">
        <v>1107</v>
      </c>
      <c r="B262" t="s">
        <v>449</v>
      </c>
      <c r="C262" t="s">
        <v>448</v>
      </c>
      <c r="D262" t="s">
        <v>236</v>
      </c>
      <c r="I262" t="s">
        <v>65</v>
      </c>
      <c r="J262" t="s">
        <v>38</v>
      </c>
    </row>
    <row r="263" spans="1:13" x14ac:dyDescent="0.25">
      <c r="A263" t="s">
        <v>1107</v>
      </c>
      <c r="B263" t="s">
        <v>450</v>
      </c>
      <c r="C263" t="s">
        <v>451</v>
      </c>
      <c r="D263" t="s">
        <v>236</v>
      </c>
      <c r="F263" t="s">
        <v>19</v>
      </c>
      <c r="H263" t="s">
        <v>33</v>
      </c>
      <c r="I263" t="s">
        <v>239</v>
      </c>
      <c r="J263" t="s">
        <v>16</v>
      </c>
      <c r="M263" t="s">
        <v>237</v>
      </c>
    </row>
    <row r="264" spans="1:13" x14ac:dyDescent="0.25">
      <c r="A264" t="s">
        <v>1107</v>
      </c>
      <c r="B264" t="s">
        <v>452</v>
      </c>
      <c r="C264" t="s">
        <v>451</v>
      </c>
      <c r="D264" t="s">
        <v>236</v>
      </c>
      <c r="F264" t="s">
        <v>19</v>
      </c>
      <c r="H264" t="s">
        <v>33</v>
      </c>
      <c r="I264" t="s">
        <v>65</v>
      </c>
      <c r="J264" t="s">
        <v>38</v>
      </c>
      <c r="M264" t="s">
        <v>237</v>
      </c>
    </row>
    <row r="265" spans="1:13" x14ac:dyDescent="0.25">
      <c r="A265" t="s">
        <v>1107</v>
      </c>
      <c r="B265" t="s">
        <v>453</v>
      </c>
      <c r="C265" t="s">
        <v>454</v>
      </c>
      <c r="D265" t="s">
        <v>236</v>
      </c>
      <c r="F265" t="s">
        <v>19</v>
      </c>
      <c r="H265" t="s">
        <v>33</v>
      </c>
      <c r="I265" t="s">
        <v>65</v>
      </c>
      <c r="J265" t="s">
        <v>38</v>
      </c>
      <c r="M265" t="s">
        <v>237</v>
      </c>
    </row>
    <row r="266" spans="1:13" x14ac:dyDescent="0.25">
      <c r="A266" t="s">
        <v>1107</v>
      </c>
      <c r="B266" t="s">
        <v>455</v>
      </c>
      <c r="C266" t="s">
        <v>454</v>
      </c>
      <c r="D266" t="s">
        <v>236</v>
      </c>
      <c r="F266" t="s">
        <v>19</v>
      </c>
      <c r="H266" t="s">
        <v>33</v>
      </c>
      <c r="I266" t="s">
        <v>239</v>
      </c>
      <c r="J266" t="s">
        <v>16</v>
      </c>
      <c r="M266" t="s">
        <v>237</v>
      </c>
    </row>
    <row r="267" spans="1:13" x14ac:dyDescent="0.25">
      <c r="A267" t="s">
        <v>1107</v>
      </c>
      <c r="B267" t="s">
        <v>456</v>
      </c>
      <c r="C267" t="s">
        <v>457</v>
      </c>
      <c r="D267" t="s">
        <v>236</v>
      </c>
      <c r="F267" t="s">
        <v>12</v>
      </c>
      <c r="H267" t="s">
        <v>33</v>
      </c>
      <c r="I267" t="s">
        <v>239</v>
      </c>
      <c r="J267" t="s">
        <v>16</v>
      </c>
      <c r="M267" t="s">
        <v>237</v>
      </c>
    </row>
    <row r="268" spans="1:13" x14ac:dyDescent="0.25">
      <c r="A268" t="s">
        <v>1107</v>
      </c>
      <c r="B268" t="s">
        <v>458</v>
      </c>
      <c r="C268" t="s">
        <v>457</v>
      </c>
      <c r="D268" t="s">
        <v>236</v>
      </c>
      <c r="F268" t="s">
        <v>12</v>
      </c>
      <c r="H268" t="s">
        <v>33</v>
      </c>
      <c r="I268" t="s">
        <v>65</v>
      </c>
      <c r="J268" t="s">
        <v>38</v>
      </c>
      <c r="M268" t="s">
        <v>237</v>
      </c>
    </row>
    <row r="269" spans="1:13" x14ac:dyDescent="0.25">
      <c r="A269" t="s">
        <v>1107</v>
      </c>
      <c r="B269" t="s">
        <v>459</v>
      </c>
      <c r="C269" t="s">
        <v>460</v>
      </c>
      <c r="D269" t="s">
        <v>236</v>
      </c>
      <c r="F269" t="s">
        <v>19</v>
      </c>
      <c r="H269" t="s">
        <v>14</v>
      </c>
      <c r="I269" t="s">
        <v>239</v>
      </c>
      <c r="J269" t="s">
        <v>16</v>
      </c>
      <c r="M269" t="s">
        <v>242</v>
      </c>
    </row>
    <row r="270" spans="1:13" x14ac:dyDescent="0.25">
      <c r="A270" t="s">
        <v>1107</v>
      </c>
      <c r="B270" t="s">
        <v>461</v>
      </c>
      <c r="C270" t="s">
        <v>460</v>
      </c>
      <c r="D270" t="s">
        <v>236</v>
      </c>
      <c r="F270" t="s">
        <v>19</v>
      </c>
      <c r="H270" t="s">
        <v>14</v>
      </c>
      <c r="I270" t="s">
        <v>65</v>
      </c>
      <c r="J270" t="s">
        <v>38</v>
      </c>
      <c r="M270" t="s">
        <v>242</v>
      </c>
    </row>
    <row r="271" spans="1:13" x14ac:dyDescent="0.25">
      <c r="A271" t="s">
        <v>1107</v>
      </c>
      <c r="B271" t="s">
        <v>462</v>
      </c>
      <c r="C271" t="s">
        <v>463</v>
      </c>
      <c r="D271" t="s">
        <v>236</v>
      </c>
      <c r="F271" t="s">
        <v>19</v>
      </c>
      <c r="H271" t="s">
        <v>33</v>
      </c>
      <c r="I271" t="s">
        <v>65</v>
      </c>
      <c r="J271" t="s">
        <v>38</v>
      </c>
      <c r="M271" t="s">
        <v>237</v>
      </c>
    </row>
    <row r="272" spans="1:13" x14ac:dyDescent="0.25">
      <c r="A272" t="s">
        <v>1107</v>
      </c>
      <c r="B272" t="s">
        <v>464</v>
      </c>
      <c r="C272" t="s">
        <v>463</v>
      </c>
      <c r="D272" t="s">
        <v>236</v>
      </c>
      <c r="F272" t="s">
        <v>19</v>
      </c>
      <c r="H272" t="s">
        <v>33</v>
      </c>
      <c r="I272" t="s">
        <v>239</v>
      </c>
      <c r="J272" t="s">
        <v>16</v>
      </c>
      <c r="M272" t="s">
        <v>237</v>
      </c>
    </row>
    <row r="273" spans="1:13" x14ac:dyDescent="0.25">
      <c r="A273" t="s">
        <v>1107</v>
      </c>
      <c r="B273" t="s">
        <v>465</v>
      </c>
      <c r="C273" t="s">
        <v>466</v>
      </c>
      <c r="D273" t="s">
        <v>236</v>
      </c>
      <c r="F273" t="s">
        <v>19</v>
      </c>
      <c r="H273" t="s">
        <v>14</v>
      </c>
      <c r="I273" t="s">
        <v>239</v>
      </c>
      <c r="J273" t="s">
        <v>16</v>
      </c>
      <c r="M273" t="s">
        <v>242</v>
      </c>
    </row>
    <row r="274" spans="1:13" x14ac:dyDescent="0.25">
      <c r="A274" t="s">
        <v>1107</v>
      </c>
      <c r="B274" t="s">
        <v>467</v>
      </c>
      <c r="C274" t="s">
        <v>466</v>
      </c>
      <c r="D274" t="s">
        <v>236</v>
      </c>
      <c r="F274" t="s">
        <v>19</v>
      </c>
      <c r="H274" t="s">
        <v>14</v>
      </c>
      <c r="I274" t="s">
        <v>65</v>
      </c>
      <c r="J274" t="s">
        <v>38</v>
      </c>
      <c r="M274" t="s">
        <v>242</v>
      </c>
    </row>
    <row r="275" spans="1:13" x14ac:dyDescent="0.25">
      <c r="A275" t="s">
        <v>1107</v>
      </c>
      <c r="B275" t="s">
        <v>468</v>
      </c>
      <c r="C275" t="s">
        <v>469</v>
      </c>
      <c r="D275" t="s">
        <v>236</v>
      </c>
      <c r="F275" t="s">
        <v>19</v>
      </c>
      <c r="H275" t="s">
        <v>33</v>
      </c>
      <c r="I275" t="s">
        <v>239</v>
      </c>
      <c r="J275" t="s">
        <v>16</v>
      </c>
      <c r="M275" t="s">
        <v>237</v>
      </c>
    </row>
    <row r="276" spans="1:13" x14ac:dyDescent="0.25">
      <c r="A276" t="s">
        <v>1107</v>
      </c>
      <c r="B276" t="s">
        <v>470</v>
      </c>
      <c r="C276" t="s">
        <v>469</v>
      </c>
      <c r="D276" t="s">
        <v>236</v>
      </c>
      <c r="F276" t="s">
        <v>19</v>
      </c>
      <c r="H276" t="s">
        <v>33</v>
      </c>
      <c r="I276" t="s">
        <v>65</v>
      </c>
      <c r="J276" t="s">
        <v>38</v>
      </c>
      <c r="M276" t="s">
        <v>237</v>
      </c>
    </row>
    <row r="277" spans="1:13" x14ac:dyDescent="0.25">
      <c r="A277" t="s">
        <v>1107</v>
      </c>
      <c r="B277" t="s">
        <v>471</v>
      </c>
      <c r="C277" t="s">
        <v>472</v>
      </c>
      <c r="D277" t="s">
        <v>236</v>
      </c>
      <c r="F277" t="s">
        <v>19</v>
      </c>
      <c r="H277" t="s">
        <v>14</v>
      </c>
      <c r="I277" t="s">
        <v>239</v>
      </c>
      <c r="J277" t="s">
        <v>16</v>
      </c>
      <c r="M277" t="s">
        <v>242</v>
      </c>
    </row>
    <row r="278" spans="1:13" x14ac:dyDescent="0.25">
      <c r="A278" t="s">
        <v>1107</v>
      </c>
      <c r="B278" t="s">
        <v>473</v>
      </c>
      <c r="C278" t="s">
        <v>472</v>
      </c>
      <c r="D278" t="s">
        <v>236</v>
      </c>
      <c r="F278" t="s">
        <v>19</v>
      </c>
      <c r="H278" t="s">
        <v>14</v>
      </c>
      <c r="I278" t="s">
        <v>65</v>
      </c>
      <c r="J278" t="s">
        <v>38</v>
      </c>
      <c r="M278" t="s">
        <v>242</v>
      </c>
    </row>
    <row r="279" spans="1:13" x14ac:dyDescent="0.25">
      <c r="A279" t="s">
        <v>1107</v>
      </c>
      <c r="B279" t="s">
        <v>474</v>
      </c>
      <c r="C279" t="s">
        <v>475</v>
      </c>
      <c r="D279" t="s">
        <v>236</v>
      </c>
      <c r="F279" t="s">
        <v>19</v>
      </c>
      <c r="H279" t="s">
        <v>33</v>
      </c>
      <c r="I279" t="s">
        <v>239</v>
      </c>
      <c r="J279" t="s">
        <v>16</v>
      </c>
      <c r="M279" t="s">
        <v>237</v>
      </c>
    </row>
    <row r="280" spans="1:13" x14ac:dyDescent="0.25">
      <c r="A280" t="s">
        <v>1107</v>
      </c>
      <c r="B280" t="s">
        <v>476</v>
      </c>
      <c r="C280" t="s">
        <v>475</v>
      </c>
      <c r="D280" t="s">
        <v>236</v>
      </c>
      <c r="F280" t="s">
        <v>19</v>
      </c>
      <c r="H280" t="s">
        <v>33</v>
      </c>
      <c r="I280" t="s">
        <v>65</v>
      </c>
      <c r="J280" t="s">
        <v>38</v>
      </c>
      <c r="M280" t="s">
        <v>237</v>
      </c>
    </row>
    <row r="281" spans="1:13" x14ac:dyDescent="0.25">
      <c r="A281" t="s">
        <v>1107</v>
      </c>
      <c r="B281" t="s">
        <v>477</v>
      </c>
      <c r="C281" t="s">
        <v>478</v>
      </c>
      <c r="D281" t="s">
        <v>236</v>
      </c>
      <c r="I281" t="s">
        <v>239</v>
      </c>
      <c r="J281" t="s">
        <v>16</v>
      </c>
    </row>
    <row r="282" spans="1:13" x14ac:dyDescent="0.25">
      <c r="A282" t="s">
        <v>1107</v>
      </c>
      <c r="B282" t="s">
        <v>479</v>
      </c>
      <c r="C282" t="s">
        <v>478</v>
      </c>
      <c r="D282" t="s">
        <v>236</v>
      </c>
      <c r="I282" t="s">
        <v>65</v>
      </c>
      <c r="J282" t="s">
        <v>38</v>
      </c>
    </row>
    <row r="283" spans="1:13" x14ac:dyDescent="0.25">
      <c r="A283" t="s">
        <v>1107</v>
      </c>
      <c r="B283" t="s">
        <v>480</v>
      </c>
      <c r="C283" t="s">
        <v>481</v>
      </c>
      <c r="D283" t="s">
        <v>236</v>
      </c>
      <c r="F283" t="s">
        <v>19</v>
      </c>
      <c r="H283" t="s">
        <v>33</v>
      </c>
      <c r="I283" t="s">
        <v>65</v>
      </c>
      <c r="J283" t="s">
        <v>38</v>
      </c>
      <c r="M283" t="s">
        <v>242</v>
      </c>
    </row>
    <row r="284" spans="1:13" x14ac:dyDescent="0.25">
      <c r="A284" t="s">
        <v>1107</v>
      </c>
      <c r="B284" t="s">
        <v>482</v>
      </c>
      <c r="C284" t="s">
        <v>481</v>
      </c>
      <c r="D284" t="s">
        <v>236</v>
      </c>
      <c r="F284" t="s">
        <v>19</v>
      </c>
      <c r="H284" t="s">
        <v>33</v>
      </c>
      <c r="I284" t="s">
        <v>239</v>
      </c>
      <c r="J284" t="s">
        <v>16</v>
      </c>
      <c r="M284" t="s">
        <v>242</v>
      </c>
    </row>
    <row r="285" spans="1:13" x14ac:dyDescent="0.25">
      <c r="A285" t="s">
        <v>1107</v>
      </c>
      <c r="B285" t="s">
        <v>483</v>
      </c>
      <c r="C285" t="s">
        <v>484</v>
      </c>
      <c r="D285" t="s">
        <v>236</v>
      </c>
      <c r="F285" t="s">
        <v>19</v>
      </c>
      <c r="H285" t="s">
        <v>14</v>
      </c>
      <c r="I285" t="s">
        <v>65</v>
      </c>
      <c r="J285" t="s">
        <v>38</v>
      </c>
      <c r="M285" t="s">
        <v>237</v>
      </c>
    </row>
    <row r="286" spans="1:13" x14ac:dyDescent="0.25">
      <c r="A286" t="s">
        <v>1107</v>
      </c>
      <c r="B286" t="s">
        <v>485</v>
      </c>
      <c r="C286" t="s">
        <v>484</v>
      </c>
      <c r="D286" t="s">
        <v>236</v>
      </c>
      <c r="F286" t="s">
        <v>19</v>
      </c>
      <c r="H286" t="s">
        <v>14</v>
      </c>
      <c r="I286" t="s">
        <v>239</v>
      </c>
      <c r="J286" t="s">
        <v>16</v>
      </c>
      <c r="M286" t="s">
        <v>237</v>
      </c>
    </row>
    <row r="287" spans="1:13" x14ac:dyDescent="0.25">
      <c r="A287" t="s">
        <v>1107</v>
      </c>
      <c r="B287" t="s">
        <v>486</v>
      </c>
      <c r="C287" t="s">
        <v>487</v>
      </c>
      <c r="D287" t="s">
        <v>236</v>
      </c>
      <c r="F287" t="s">
        <v>12</v>
      </c>
      <c r="H287" t="s">
        <v>14</v>
      </c>
      <c r="I287" t="s">
        <v>239</v>
      </c>
      <c r="J287" t="s">
        <v>16</v>
      </c>
      <c r="M287" t="s">
        <v>237</v>
      </c>
    </row>
    <row r="288" spans="1:13" x14ac:dyDescent="0.25">
      <c r="A288" t="s">
        <v>1107</v>
      </c>
      <c r="B288" t="s">
        <v>488</v>
      </c>
      <c r="C288" t="s">
        <v>487</v>
      </c>
      <c r="D288" t="s">
        <v>236</v>
      </c>
      <c r="F288" t="s">
        <v>12</v>
      </c>
      <c r="H288" t="s">
        <v>14</v>
      </c>
      <c r="I288" t="s">
        <v>65</v>
      </c>
      <c r="J288" t="s">
        <v>38</v>
      </c>
      <c r="M288" t="s">
        <v>237</v>
      </c>
    </row>
    <row r="289" spans="1:13" x14ac:dyDescent="0.25">
      <c r="A289" t="s">
        <v>1107</v>
      </c>
      <c r="B289" t="s">
        <v>489</v>
      </c>
      <c r="C289" t="s">
        <v>490</v>
      </c>
      <c r="D289" t="s">
        <v>236</v>
      </c>
      <c r="F289" t="s">
        <v>12</v>
      </c>
      <c r="I289" t="s">
        <v>65</v>
      </c>
      <c r="J289" t="s">
        <v>38</v>
      </c>
      <c r="M289" t="s">
        <v>237</v>
      </c>
    </row>
    <row r="290" spans="1:13" x14ac:dyDescent="0.25">
      <c r="A290" t="s">
        <v>1107</v>
      </c>
      <c r="B290" t="s">
        <v>491</v>
      </c>
      <c r="C290" t="s">
        <v>490</v>
      </c>
      <c r="D290" t="s">
        <v>236</v>
      </c>
      <c r="F290" t="s">
        <v>12</v>
      </c>
      <c r="I290" t="s">
        <v>239</v>
      </c>
      <c r="J290" t="s">
        <v>16</v>
      </c>
      <c r="M290" t="s">
        <v>237</v>
      </c>
    </row>
    <row r="291" spans="1:13" x14ac:dyDescent="0.25">
      <c r="A291" t="s">
        <v>1107</v>
      </c>
      <c r="B291" t="s">
        <v>492</v>
      </c>
      <c r="C291" t="s">
        <v>493</v>
      </c>
      <c r="D291" t="s">
        <v>236</v>
      </c>
      <c r="F291" t="s">
        <v>19</v>
      </c>
      <c r="H291" t="s">
        <v>33</v>
      </c>
      <c r="I291" t="s">
        <v>65</v>
      </c>
      <c r="J291" t="s">
        <v>38</v>
      </c>
      <c r="M291" t="s">
        <v>237</v>
      </c>
    </row>
    <row r="292" spans="1:13" x14ac:dyDescent="0.25">
      <c r="A292" t="s">
        <v>1107</v>
      </c>
      <c r="B292" t="s">
        <v>494</v>
      </c>
      <c r="C292" t="s">
        <v>493</v>
      </c>
      <c r="D292" t="s">
        <v>236</v>
      </c>
      <c r="F292" t="s">
        <v>19</v>
      </c>
      <c r="H292" t="s">
        <v>33</v>
      </c>
      <c r="I292" t="s">
        <v>239</v>
      </c>
      <c r="J292" t="s">
        <v>16</v>
      </c>
      <c r="M292" t="s">
        <v>237</v>
      </c>
    </row>
    <row r="293" spans="1:13" x14ac:dyDescent="0.25">
      <c r="A293" t="s">
        <v>1107</v>
      </c>
      <c r="B293" t="s">
        <v>495</v>
      </c>
      <c r="C293" t="s">
        <v>496</v>
      </c>
      <c r="D293" t="s">
        <v>236</v>
      </c>
      <c r="F293" t="s">
        <v>19</v>
      </c>
      <c r="H293" t="s">
        <v>14</v>
      </c>
      <c r="I293" t="s">
        <v>65</v>
      </c>
      <c r="J293" t="s">
        <v>38</v>
      </c>
      <c r="M293" t="s">
        <v>242</v>
      </c>
    </row>
    <row r="294" spans="1:13" x14ac:dyDescent="0.25">
      <c r="A294" t="s">
        <v>1107</v>
      </c>
      <c r="B294" t="s">
        <v>497</v>
      </c>
      <c r="C294" t="s">
        <v>496</v>
      </c>
      <c r="D294" t="s">
        <v>236</v>
      </c>
      <c r="F294" t="s">
        <v>19</v>
      </c>
      <c r="H294" t="s">
        <v>14</v>
      </c>
      <c r="I294" t="s">
        <v>239</v>
      </c>
      <c r="J294" t="s">
        <v>16</v>
      </c>
      <c r="M294" t="s">
        <v>242</v>
      </c>
    </row>
    <row r="295" spans="1:13" x14ac:dyDescent="0.25">
      <c r="A295" t="s">
        <v>1107</v>
      </c>
      <c r="B295" t="s">
        <v>498</v>
      </c>
      <c r="C295" t="s">
        <v>499</v>
      </c>
      <c r="D295" t="s">
        <v>236</v>
      </c>
      <c r="F295" t="s">
        <v>19</v>
      </c>
      <c r="H295" t="s">
        <v>14</v>
      </c>
      <c r="I295" t="s">
        <v>239</v>
      </c>
      <c r="J295" t="s">
        <v>16</v>
      </c>
      <c r="M295" t="s">
        <v>237</v>
      </c>
    </row>
    <row r="296" spans="1:13" x14ac:dyDescent="0.25">
      <c r="A296" t="s">
        <v>1107</v>
      </c>
      <c r="B296" t="s">
        <v>500</v>
      </c>
      <c r="C296" t="s">
        <v>499</v>
      </c>
      <c r="D296" t="s">
        <v>236</v>
      </c>
      <c r="F296" t="s">
        <v>19</v>
      </c>
      <c r="H296" t="s">
        <v>14</v>
      </c>
      <c r="I296" t="s">
        <v>65</v>
      </c>
      <c r="J296" t="s">
        <v>38</v>
      </c>
      <c r="M296" t="s">
        <v>237</v>
      </c>
    </row>
    <row r="297" spans="1:13" x14ac:dyDescent="0.25">
      <c r="A297" t="s">
        <v>1107</v>
      </c>
      <c r="B297" t="s">
        <v>501</v>
      </c>
      <c r="C297" t="s">
        <v>502</v>
      </c>
      <c r="D297" t="s">
        <v>236</v>
      </c>
      <c r="F297" t="s">
        <v>19</v>
      </c>
      <c r="H297" t="s">
        <v>33</v>
      </c>
      <c r="I297" t="s">
        <v>239</v>
      </c>
      <c r="J297" t="s">
        <v>16</v>
      </c>
      <c r="M297" t="s">
        <v>237</v>
      </c>
    </row>
    <row r="298" spans="1:13" x14ac:dyDescent="0.25">
      <c r="A298" t="s">
        <v>1107</v>
      </c>
      <c r="B298" t="s">
        <v>503</v>
      </c>
      <c r="C298" t="s">
        <v>502</v>
      </c>
      <c r="D298" t="s">
        <v>236</v>
      </c>
      <c r="F298" t="s">
        <v>19</v>
      </c>
      <c r="H298" t="s">
        <v>33</v>
      </c>
      <c r="I298" t="s">
        <v>65</v>
      </c>
      <c r="J298" t="s">
        <v>38</v>
      </c>
      <c r="M298" t="s">
        <v>237</v>
      </c>
    </row>
    <row r="299" spans="1:13" x14ac:dyDescent="0.25">
      <c r="A299" t="s">
        <v>1107</v>
      </c>
      <c r="B299" t="s">
        <v>504</v>
      </c>
      <c r="C299" t="s">
        <v>505</v>
      </c>
      <c r="D299" t="s">
        <v>236</v>
      </c>
      <c r="F299" t="s">
        <v>19</v>
      </c>
      <c r="H299" t="s">
        <v>14</v>
      </c>
      <c r="I299" t="s">
        <v>65</v>
      </c>
      <c r="J299" t="s">
        <v>38</v>
      </c>
      <c r="M299" t="s">
        <v>237</v>
      </c>
    </row>
    <row r="300" spans="1:13" x14ac:dyDescent="0.25">
      <c r="A300" t="s">
        <v>1107</v>
      </c>
      <c r="B300" t="s">
        <v>506</v>
      </c>
      <c r="C300" t="s">
        <v>505</v>
      </c>
      <c r="D300" t="s">
        <v>236</v>
      </c>
      <c r="F300" t="s">
        <v>19</v>
      </c>
      <c r="H300" t="s">
        <v>14</v>
      </c>
      <c r="I300" t="s">
        <v>239</v>
      </c>
      <c r="J300" t="s">
        <v>16</v>
      </c>
      <c r="M300" t="s">
        <v>237</v>
      </c>
    </row>
    <row r="301" spans="1:13" x14ac:dyDescent="0.25">
      <c r="A301" t="s">
        <v>1107</v>
      </c>
      <c r="B301" t="s">
        <v>507</v>
      </c>
      <c r="C301" t="s">
        <v>508</v>
      </c>
      <c r="D301" t="s">
        <v>236</v>
      </c>
      <c r="F301" t="s">
        <v>19</v>
      </c>
      <c r="H301" t="s">
        <v>33</v>
      </c>
      <c r="I301" t="s">
        <v>239</v>
      </c>
      <c r="J301" t="s">
        <v>16</v>
      </c>
      <c r="M301" t="s">
        <v>242</v>
      </c>
    </row>
    <row r="302" spans="1:13" x14ac:dyDescent="0.25">
      <c r="A302" t="s">
        <v>1107</v>
      </c>
      <c r="B302" t="s">
        <v>509</v>
      </c>
      <c r="C302" t="s">
        <v>508</v>
      </c>
      <c r="D302" t="s">
        <v>236</v>
      </c>
      <c r="F302" t="s">
        <v>19</v>
      </c>
      <c r="H302" t="s">
        <v>33</v>
      </c>
      <c r="I302" t="s">
        <v>65</v>
      </c>
      <c r="J302" t="s">
        <v>38</v>
      </c>
      <c r="M302" t="s">
        <v>242</v>
      </c>
    </row>
    <row r="303" spans="1:13" x14ac:dyDescent="0.25">
      <c r="A303" t="s">
        <v>1107</v>
      </c>
      <c r="B303" t="s">
        <v>510</v>
      </c>
      <c r="C303" t="s">
        <v>511</v>
      </c>
      <c r="D303" t="s">
        <v>236</v>
      </c>
      <c r="F303" t="s">
        <v>12</v>
      </c>
      <c r="H303" t="s">
        <v>33</v>
      </c>
      <c r="I303" t="s">
        <v>239</v>
      </c>
      <c r="J303" t="s">
        <v>16</v>
      </c>
      <c r="M303" t="s">
        <v>237</v>
      </c>
    </row>
    <row r="304" spans="1:13" x14ac:dyDescent="0.25">
      <c r="A304" t="s">
        <v>1107</v>
      </c>
      <c r="B304" t="s">
        <v>512</v>
      </c>
      <c r="C304" t="s">
        <v>511</v>
      </c>
      <c r="D304" t="s">
        <v>236</v>
      </c>
      <c r="F304" t="s">
        <v>12</v>
      </c>
      <c r="H304" t="s">
        <v>33</v>
      </c>
      <c r="I304" t="s">
        <v>65</v>
      </c>
      <c r="J304" t="s">
        <v>38</v>
      </c>
      <c r="M304" t="s">
        <v>237</v>
      </c>
    </row>
    <row r="305" spans="1:17" x14ac:dyDescent="0.25">
      <c r="A305" t="s">
        <v>1107</v>
      </c>
      <c r="B305" t="s">
        <v>513</v>
      </c>
      <c r="C305" t="s">
        <v>514</v>
      </c>
      <c r="D305" t="s">
        <v>236</v>
      </c>
      <c r="F305" t="s">
        <v>19</v>
      </c>
      <c r="H305" t="s">
        <v>33</v>
      </c>
      <c r="I305" t="s">
        <v>239</v>
      </c>
      <c r="J305" t="s">
        <v>16</v>
      </c>
      <c r="M305" t="s">
        <v>242</v>
      </c>
    </row>
    <row r="306" spans="1:17" x14ac:dyDescent="0.25">
      <c r="A306" t="s">
        <v>1107</v>
      </c>
      <c r="B306" t="s">
        <v>515</v>
      </c>
      <c r="C306" t="s">
        <v>514</v>
      </c>
      <c r="D306" t="s">
        <v>236</v>
      </c>
      <c r="F306" t="s">
        <v>19</v>
      </c>
      <c r="H306" t="s">
        <v>33</v>
      </c>
      <c r="I306" t="s">
        <v>65</v>
      </c>
      <c r="J306" t="s">
        <v>38</v>
      </c>
      <c r="M306" t="s">
        <v>242</v>
      </c>
    </row>
    <row r="307" spans="1:17" x14ac:dyDescent="0.25">
      <c r="A307" t="s">
        <v>1107</v>
      </c>
      <c r="B307" t="s">
        <v>516</v>
      </c>
      <c r="C307" t="s">
        <v>517</v>
      </c>
      <c r="D307" t="s">
        <v>236</v>
      </c>
      <c r="F307" t="s">
        <v>12</v>
      </c>
      <c r="H307" t="s">
        <v>14</v>
      </c>
      <c r="I307" t="s">
        <v>65</v>
      </c>
      <c r="J307" t="s">
        <v>38</v>
      </c>
      <c r="M307" t="s">
        <v>237</v>
      </c>
    </row>
    <row r="308" spans="1:17" x14ac:dyDescent="0.25">
      <c r="A308" t="s">
        <v>1107</v>
      </c>
      <c r="B308" t="s">
        <v>518</v>
      </c>
      <c r="C308" t="s">
        <v>517</v>
      </c>
      <c r="D308" t="s">
        <v>236</v>
      </c>
      <c r="F308" t="s">
        <v>12</v>
      </c>
      <c r="H308" t="s">
        <v>14</v>
      </c>
      <c r="I308" t="s">
        <v>239</v>
      </c>
      <c r="J308" t="s">
        <v>16</v>
      </c>
      <c r="M308" t="s">
        <v>237</v>
      </c>
    </row>
    <row r="309" spans="1:17" x14ac:dyDescent="0.25">
      <c r="A309" t="s">
        <v>1107</v>
      </c>
      <c r="B309" t="s">
        <v>519</v>
      </c>
      <c r="C309" t="s">
        <v>520</v>
      </c>
      <c r="D309" t="s">
        <v>236</v>
      </c>
      <c r="F309" t="s">
        <v>12</v>
      </c>
      <c r="H309" t="s">
        <v>14</v>
      </c>
      <c r="I309" t="s">
        <v>239</v>
      </c>
      <c r="J309" t="s">
        <v>16</v>
      </c>
      <c r="M309" t="s">
        <v>237</v>
      </c>
    </row>
    <row r="310" spans="1:17" x14ac:dyDescent="0.25">
      <c r="A310" t="s">
        <v>1107</v>
      </c>
      <c r="B310" t="s">
        <v>521</v>
      </c>
      <c r="C310" t="s">
        <v>520</v>
      </c>
      <c r="D310" t="s">
        <v>236</v>
      </c>
      <c r="F310" t="s">
        <v>12</v>
      </c>
      <c r="H310" t="s">
        <v>14</v>
      </c>
      <c r="I310" t="s">
        <v>65</v>
      </c>
      <c r="J310" t="s">
        <v>38</v>
      </c>
      <c r="M310" t="s">
        <v>237</v>
      </c>
    </row>
    <row r="311" spans="1:17" x14ac:dyDescent="0.25">
      <c r="A311" t="s">
        <v>1107</v>
      </c>
      <c r="B311" t="s">
        <v>522</v>
      </c>
      <c r="C311" t="s">
        <v>400</v>
      </c>
      <c r="D311" t="s">
        <v>236</v>
      </c>
      <c r="I311" t="s">
        <v>65</v>
      </c>
      <c r="J311" t="s">
        <v>38</v>
      </c>
    </row>
    <row r="312" spans="1:17" x14ac:dyDescent="0.25">
      <c r="A312" t="s">
        <v>1107</v>
      </c>
      <c r="B312" t="s">
        <v>523</v>
      </c>
      <c r="C312" t="s">
        <v>524</v>
      </c>
      <c r="D312" t="s">
        <v>236</v>
      </c>
      <c r="F312" t="s">
        <v>12</v>
      </c>
      <c r="H312" t="s">
        <v>33</v>
      </c>
      <c r="I312" t="s">
        <v>239</v>
      </c>
      <c r="J312" t="s">
        <v>16</v>
      </c>
      <c r="M312" t="s">
        <v>237</v>
      </c>
    </row>
    <row r="313" spans="1:17" x14ac:dyDescent="0.25">
      <c r="A313" t="s">
        <v>1107</v>
      </c>
      <c r="B313" t="s">
        <v>525</v>
      </c>
      <c r="C313" t="s">
        <v>524</v>
      </c>
      <c r="D313" t="s">
        <v>236</v>
      </c>
      <c r="F313" t="s">
        <v>12</v>
      </c>
      <c r="H313" t="s">
        <v>33</v>
      </c>
      <c r="I313" t="s">
        <v>65</v>
      </c>
      <c r="J313" t="s">
        <v>38</v>
      </c>
      <c r="M313" t="s">
        <v>237</v>
      </c>
    </row>
    <row r="314" spans="1:17" x14ac:dyDescent="0.25">
      <c r="A314" t="s">
        <v>1107</v>
      </c>
      <c r="B314" t="s">
        <v>526</v>
      </c>
      <c r="C314" t="s">
        <v>527</v>
      </c>
      <c r="D314" t="s">
        <v>236</v>
      </c>
      <c r="F314" t="s">
        <v>19</v>
      </c>
      <c r="H314" t="s">
        <v>33</v>
      </c>
      <c r="I314" t="s">
        <v>65</v>
      </c>
      <c r="J314" t="s">
        <v>38</v>
      </c>
      <c r="M314" t="s">
        <v>237</v>
      </c>
    </row>
    <row r="315" spans="1:17" x14ac:dyDescent="0.25">
      <c r="A315" t="s">
        <v>1107</v>
      </c>
      <c r="B315" t="s">
        <v>528</v>
      </c>
      <c r="C315" t="s">
        <v>527</v>
      </c>
      <c r="D315" t="s">
        <v>236</v>
      </c>
      <c r="F315" t="s">
        <v>19</v>
      </c>
      <c r="H315" t="s">
        <v>33</v>
      </c>
      <c r="I315" t="s">
        <v>239</v>
      </c>
      <c r="J315" t="s">
        <v>16</v>
      </c>
      <c r="M315" t="s">
        <v>237</v>
      </c>
    </row>
    <row r="316" spans="1:17" x14ac:dyDescent="0.25">
      <c r="A316" t="s">
        <v>1107</v>
      </c>
      <c r="B316" t="s">
        <v>529</v>
      </c>
      <c r="C316" t="s">
        <v>530</v>
      </c>
      <c r="D316" t="s">
        <v>236</v>
      </c>
      <c r="F316" t="s">
        <v>19</v>
      </c>
      <c r="H316" t="s">
        <v>33</v>
      </c>
      <c r="I316" t="s">
        <v>239</v>
      </c>
      <c r="J316" t="s">
        <v>16</v>
      </c>
      <c r="M316" t="s">
        <v>237</v>
      </c>
    </row>
    <row r="317" spans="1:17" x14ac:dyDescent="0.25">
      <c r="A317" t="s">
        <v>1107</v>
      </c>
      <c r="B317" t="s">
        <v>531</v>
      </c>
      <c r="C317" t="s">
        <v>530</v>
      </c>
      <c r="D317" t="s">
        <v>236</v>
      </c>
      <c r="F317" t="s">
        <v>19</v>
      </c>
      <c r="H317" t="s">
        <v>33</v>
      </c>
      <c r="I317" t="s">
        <v>65</v>
      </c>
      <c r="J317" t="s">
        <v>38</v>
      </c>
      <c r="M317" t="s">
        <v>237</v>
      </c>
    </row>
    <row r="318" spans="1:17" x14ac:dyDescent="0.25">
      <c r="A318" t="s">
        <v>1107</v>
      </c>
      <c r="B318" t="s">
        <v>532</v>
      </c>
      <c r="C318" t="s">
        <v>533</v>
      </c>
      <c r="D318" t="s">
        <v>534</v>
      </c>
      <c r="F318" t="s">
        <v>19</v>
      </c>
      <c r="H318" t="s">
        <v>33</v>
      </c>
      <c r="I318" t="s">
        <v>239</v>
      </c>
      <c r="J318" t="s">
        <v>16</v>
      </c>
      <c r="L318" t="s">
        <v>535</v>
      </c>
      <c r="M318" t="s">
        <v>536</v>
      </c>
      <c r="N318" t="s">
        <v>535</v>
      </c>
      <c r="O318" t="s">
        <v>537</v>
      </c>
      <c r="P318" t="s">
        <v>538</v>
      </c>
      <c r="Q318">
        <v>3</v>
      </c>
    </row>
    <row r="319" spans="1:17" x14ac:dyDescent="0.25">
      <c r="A319" t="s">
        <v>1107</v>
      </c>
      <c r="B319" t="s">
        <v>539</v>
      </c>
      <c r="C319" t="s">
        <v>533</v>
      </c>
      <c r="D319" t="s">
        <v>534</v>
      </c>
      <c r="F319" t="s">
        <v>19</v>
      </c>
      <c r="H319" t="s">
        <v>33</v>
      </c>
      <c r="I319" t="s">
        <v>65</v>
      </c>
      <c r="J319" t="s">
        <v>38</v>
      </c>
      <c r="L319" t="s">
        <v>535</v>
      </c>
      <c r="M319" t="s">
        <v>536</v>
      </c>
      <c r="N319" t="s">
        <v>535</v>
      </c>
      <c r="O319" t="s">
        <v>537</v>
      </c>
      <c r="P319" t="s">
        <v>538</v>
      </c>
      <c r="Q319">
        <v>3</v>
      </c>
    </row>
    <row r="320" spans="1:17" x14ac:dyDescent="0.25">
      <c r="A320" t="s">
        <v>1107</v>
      </c>
      <c r="B320" t="s">
        <v>540</v>
      </c>
      <c r="C320" t="s">
        <v>541</v>
      </c>
      <c r="D320" t="s">
        <v>534</v>
      </c>
      <c r="F320" t="s">
        <v>19</v>
      </c>
      <c r="H320" t="s">
        <v>14</v>
      </c>
      <c r="I320" t="s">
        <v>542</v>
      </c>
      <c r="J320" t="s">
        <v>38</v>
      </c>
      <c r="L320" t="s">
        <v>535</v>
      </c>
      <c r="M320" t="s">
        <v>543</v>
      </c>
      <c r="N320" t="s">
        <v>535</v>
      </c>
      <c r="O320" t="s">
        <v>544</v>
      </c>
      <c r="P320" t="s">
        <v>538</v>
      </c>
      <c r="Q320">
        <v>4</v>
      </c>
    </row>
    <row r="321" spans="1:17" x14ac:dyDescent="0.25">
      <c r="A321" t="s">
        <v>1107</v>
      </c>
      <c r="B321" t="s">
        <v>545</v>
      </c>
      <c r="C321" t="s">
        <v>541</v>
      </c>
      <c r="D321" t="s">
        <v>534</v>
      </c>
      <c r="F321" t="s">
        <v>19</v>
      </c>
      <c r="H321" t="s">
        <v>14</v>
      </c>
      <c r="I321" t="s">
        <v>239</v>
      </c>
      <c r="J321" t="s">
        <v>16</v>
      </c>
      <c r="L321" t="s">
        <v>535</v>
      </c>
      <c r="M321" t="s">
        <v>543</v>
      </c>
      <c r="N321" t="s">
        <v>535</v>
      </c>
      <c r="O321" t="s">
        <v>544</v>
      </c>
      <c r="P321" t="s">
        <v>538</v>
      </c>
      <c r="Q321">
        <v>4</v>
      </c>
    </row>
    <row r="322" spans="1:17" x14ac:dyDescent="0.25">
      <c r="A322" t="s">
        <v>1107</v>
      </c>
      <c r="B322" t="s">
        <v>546</v>
      </c>
      <c r="C322" t="s">
        <v>541</v>
      </c>
      <c r="D322" t="s">
        <v>534</v>
      </c>
      <c r="F322" t="s">
        <v>19</v>
      </c>
      <c r="H322" t="s">
        <v>14</v>
      </c>
      <c r="I322" t="s">
        <v>65</v>
      </c>
      <c r="J322" t="s">
        <v>38</v>
      </c>
      <c r="L322" t="s">
        <v>535</v>
      </c>
      <c r="M322" t="s">
        <v>543</v>
      </c>
      <c r="N322" t="s">
        <v>535</v>
      </c>
      <c r="O322" t="s">
        <v>544</v>
      </c>
      <c r="P322" t="s">
        <v>538</v>
      </c>
      <c r="Q322">
        <v>4</v>
      </c>
    </row>
    <row r="323" spans="1:17" x14ac:dyDescent="0.25">
      <c r="A323" t="s">
        <v>1107</v>
      </c>
      <c r="B323" t="s">
        <v>547</v>
      </c>
      <c r="C323" t="s">
        <v>541</v>
      </c>
      <c r="D323" t="s">
        <v>534</v>
      </c>
      <c r="F323" t="s">
        <v>19</v>
      </c>
      <c r="H323" t="s">
        <v>14</v>
      </c>
      <c r="I323" t="s">
        <v>239</v>
      </c>
      <c r="J323" t="s">
        <v>16</v>
      </c>
      <c r="L323" t="s">
        <v>535</v>
      </c>
      <c r="M323" t="s">
        <v>543</v>
      </c>
      <c r="N323" t="s">
        <v>535</v>
      </c>
      <c r="O323" t="s">
        <v>544</v>
      </c>
      <c r="P323" t="s">
        <v>538</v>
      </c>
      <c r="Q323">
        <v>4</v>
      </c>
    </row>
    <row r="324" spans="1:17" x14ac:dyDescent="0.25">
      <c r="A324" t="s">
        <v>1107</v>
      </c>
      <c r="B324" t="s">
        <v>548</v>
      </c>
      <c r="C324" t="s">
        <v>549</v>
      </c>
      <c r="D324" t="s">
        <v>534</v>
      </c>
      <c r="F324" t="s">
        <v>19</v>
      </c>
      <c r="H324" t="s">
        <v>14</v>
      </c>
      <c r="I324" t="s">
        <v>239</v>
      </c>
      <c r="J324" t="s">
        <v>16</v>
      </c>
      <c r="L324" t="s">
        <v>535</v>
      </c>
      <c r="M324" t="s">
        <v>543</v>
      </c>
      <c r="N324" t="s">
        <v>535</v>
      </c>
      <c r="O324" t="s">
        <v>550</v>
      </c>
      <c r="P324" t="s">
        <v>538</v>
      </c>
      <c r="Q324">
        <v>4</v>
      </c>
    </row>
    <row r="325" spans="1:17" x14ac:dyDescent="0.25">
      <c r="A325" t="s">
        <v>1107</v>
      </c>
      <c r="B325" t="s">
        <v>551</v>
      </c>
      <c r="C325" t="s">
        <v>549</v>
      </c>
      <c r="D325" t="s">
        <v>534</v>
      </c>
      <c r="F325" t="s">
        <v>19</v>
      </c>
      <c r="H325" t="s">
        <v>14</v>
      </c>
      <c r="I325" t="s">
        <v>239</v>
      </c>
      <c r="J325" t="s">
        <v>16</v>
      </c>
      <c r="L325" t="s">
        <v>535</v>
      </c>
      <c r="M325" t="s">
        <v>543</v>
      </c>
      <c r="N325" t="s">
        <v>535</v>
      </c>
      <c r="O325" t="s">
        <v>550</v>
      </c>
      <c r="P325" t="s">
        <v>538</v>
      </c>
      <c r="Q325">
        <v>4</v>
      </c>
    </row>
    <row r="326" spans="1:17" x14ac:dyDescent="0.25">
      <c r="A326" t="s">
        <v>1107</v>
      </c>
      <c r="B326" t="s">
        <v>552</v>
      </c>
      <c r="C326" t="s">
        <v>549</v>
      </c>
      <c r="D326" t="s">
        <v>534</v>
      </c>
      <c r="F326" t="s">
        <v>19</v>
      </c>
      <c r="H326" t="s">
        <v>14</v>
      </c>
      <c r="I326" t="s">
        <v>542</v>
      </c>
      <c r="J326" t="s">
        <v>38</v>
      </c>
      <c r="L326" t="s">
        <v>535</v>
      </c>
      <c r="M326" t="s">
        <v>543</v>
      </c>
      <c r="N326" t="s">
        <v>535</v>
      </c>
      <c r="O326" t="s">
        <v>550</v>
      </c>
      <c r="P326" t="s">
        <v>538</v>
      </c>
      <c r="Q326">
        <v>4</v>
      </c>
    </row>
    <row r="327" spans="1:17" x14ac:dyDescent="0.25">
      <c r="A327" t="s">
        <v>1107</v>
      </c>
      <c r="B327" t="s">
        <v>553</v>
      </c>
      <c r="C327" t="s">
        <v>549</v>
      </c>
      <c r="D327" t="s">
        <v>534</v>
      </c>
      <c r="F327" t="s">
        <v>19</v>
      </c>
      <c r="H327" t="s">
        <v>14</v>
      </c>
      <c r="I327" t="s">
        <v>65</v>
      </c>
      <c r="J327" t="s">
        <v>38</v>
      </c>
      <c r="L327" t="s">
        <v>535</v>
      </c>
      <c r="M327" t="s">
        <v>543</v>
      </c>
      <c r="N327" t="s">
        <v>535</v>
      </c>
      <c r="O327" t="s">
        <v>550</v>
      </c>
      <c r="P327" t="s">
        <v>538</v>
      </c>
      <c r="Q327">
        <v>4</v>
      </c>
    </row>
    <row r="328" spans="1:17" x14ac:dyDescent="0.25">
      <c r="A328" t="s">
        <v>1107</v>
      </c>
      <c r="B328" t="s">
        <v>554</v>
      </c>
      <c r="C328" t="s">
        <v>555</v>
      </c>
      <c r="D328" t="s">
        <v>534</v>
      </c>
      <c r="F328" t="s">
        <v>12</v>
      </c>
      <c r="H328" t="s">
        <v>33</v>
      </c>
      <c r="I328" t="s">
        <v>65</v>
      </c>
      <c r="J328" t="s">
        <v>38</v>
      </c>
      <c r="L328" t="s">
        <v>535</v>
      </c>
      <c r="M328" t="s">
        <v>556</v>
      </c>
      <c r="N328" t="s">
        <v>535</v>
      </c>
      <c r="O328" t="s">
        <v>557</v>
      </c>
      <c r="P328" t="s">
        <v>538</v>
      </c>
      <c r="Q328">
        <v>3</v>
      </c>
    </row>
    <row r="329" spans="1:17" x14ac:dyDescent="0.25">
      <c r="A329" t="s">
        <v>1107</v>
      </c>
      <c r="B329" t="s">
        <v>558</v>
      </c>
      <c r="C329" t="s">
        <v>555</v>
      </c>
      <c r="D329" t="s">
        <v>534</v>
      </c>
      <c r="F329" t="s">
        <v>12</v>
      </c>
      <c r="H329" t="s">
        <v>33</v>
      </c>
      <c r="I329" t="s">
        <v>239</v>
      </c>
      <c r="J329" t="s">
        <v>16</v>
      </c>
      <c r="L329" t="s">
        <v>535</v>
      </c>
      <c r="M329" t="s">
        <v>556</v>
      </c>
      <c r="N329" t="s">
        <v>535</v>
      </c>
      <c r="O329" t="s">
        <v>557</v>
      </c>
      <c r="P329" t="s">
        <v>538</v>
      </c>
      <c r="Q329">
        <v>3</v>
      </c>
    </row>
    <row r="330" spans="1:17" x14ac:dyDescent="0.25">
      <c r="A330" t="s">
        <v>1107</v>
      </c>
      <c r="B330" t="s">
        <v>559</v>
      </c>
      <c r="C330" t="s">
        <v>555</v>
      </c>
      <c r="D330" t="s">
        <v>534</v>
      </c>
      <c r="F330" t="s">
        <v>12</v>
      </c>
      <c r="H330" t="s">
        <v>33</v>
      </c>
      <c r="I330" t="s">
        <v>542</v>
      </c>
      <c r="J330" t="s">
        <v>38</v>
      </c>
      <c r="L330" t="s">
        <v>535</v>
      </c>
      <c r="M330" t="s">
        <v>556</v>
      </c>
      <c r="N330" t="s">
        <v>535</v>
      </c>
      <c r="O330" t="s">
        <v>557</v>
      </c>
      <c r="P330" t="s">
        <v>538</v>
      </c>
      <c r="Q330">
        <v>3</v>
      </c>
    </row>
    <row r="331" spans="1:17" x14ac:dyDescent="0.25">
      <c r="A331" t="s">
        <v>1107</v>
      </c>
      <c r="B331" t="s">
        <v>560</v>
      </c>
      <c r="C331" t="s">
        <v>555</v>
      </c>
      <c r="D331" t="s">
        <v>534</v>
      </c>
      <c r="F331" t="s">
        <v>12</v>
      </c>
      <c r="H331" t="s">
        <v>33</v>
      </c>
      <c r="I331" t="s">
        <v>239</v>
      </c>
      <c r="J331" t="s">
        <v>16</v>
      </c>
      <c r="L331" t="s">
        <v>535</v>
      </c>
      <c r="M331" t="s">
        <v>556</v>
      </c>
      <c r="N331" t="s">
        <v>535</v>
      </c>
      <c r="O331" t="s">
        <v>557</v>
      </c>
      <c r="P331" t="s">
        <v>538</v>
      </c>
      <c r="Q331">
        <v>3</v>
      </c>
    </row>
    <row r="332" spans="1:17" x14ac:dyDescent="0.25">
      <c r="A332" t="s">
        <v>1107</v>
      </c>
      <c r="B332" t="s">
        <v>561</v>
      </c>
      <c r="C332" t="s">
        <v>562</v>
      </c>
      <c r="D332" t="s">
        <v>534</v>
      </c>
      <c r="F332" t="s">
        <v>19</v>
      </c>
      <c r="I332" t="s">
        <v>239</v>
      </c>
      <c r="J332" t="s">
        <v>16</v>
      </c>
      <c r="L332" t="s">
        <v>535</v>
      </c>
      <c r="M332" t="s">
        <v>543</v>
      </c>
      <c r="N332" t="s">
        <v>535</v>
      </c>
    </row>
    <row r="333" spans="1:17" x14ac:dyDescent="0.25">
      <c r="A333" t="s">
        <v>1107</v>
      </c>
      <c r="B333" t="s">
        <v>563</v>
      </c>
      <c r="C333" t="s">
        <v>562</v>
      </c>
      <c r="D333" t="s">
        <v>534</v>
      </c>
      <c r="F333" t="s">
        <v>19</v>
      </c>
      <c r="I333" t="s">
        <v>65</v>
      </c>
      <c r="J333" t="s">
        <v>38</v>
      </c>
      <c r="L333" t="s">
        <v>535</v>
      </c>
      <c r="M333" t="s">
        <v>543</v>
      </c>
      <c r="N333" t="s">
        <v>535</v>
      </c>
    </row>
    <row r="334" spans="1:17" x14ac:dyDescent="0.25">
      <c r="A334" t="s">
        <v>1107</v>
      </c>
      <c r="B334" t="s">
        <v>564</v>
      </c>
      <c r="C334" t="s">
        <v>562</v>
      </c>
      <c r="D334" t="s">
        <v>534</v>
      </c>
      <c r="F334" t="s">
        <v>19</v>
      </c>
      <c r="I334" t="s">
        <v>239</v>
      </c>
      <c r="J334" t="s">
        <v>16</v>
      </c>
      <c r="L334" t="s">
        <v>535</v>
      </c>
      <c r="M334" t="s">
        <v>543</v>
      </c>
      <c r="N334" t="s">
        <v>535</v>
      </c>
    </row>
    <row r="335" spans="1:17" x14ac:dyDescent="0.25">
      <c r="A335" t="s">
        <v>1107</v>
      </c>
      <c r="B335" t="s">
        <v>565</v>
      </c>
      <c r="C335" t="s">
        <v>566</v>
      </c>
      <c r="D335" t="s">
        <v>534</v>
      </c>
      <c r="F335" t="s">
        <v>12</v>
      </c>
      <c r="I335" t="s">
        <v>542</v>
      </c>
      <c r="J335" t="s">
        <v>38</v>
      </c>
      <c r="L335" t="s">
        <v>535</v>
      </c>
      <c r="M335" t="s">
        <v>556</v>
      </c>
      <c r="N335" t="s">
        <v>535</v>
      </c>
      <c r="O335" t="s">
        <v>557</v>
      </c>
      <c r="P335" t="s">
        <v>538</v>
      </c>
      <c r="Q335">
        <v>1</v>
      </c>
    </row>
    <row r="336" spans="1:17" x14ac:dyDescent="0.25">
      <c r="A336" t="s">
        <v>1107</v>
      </c>
      <c r="B336" t="s">
        <v>567</v>
      </c>
      <c r="C336" t="s">
        <v>566</v>
      </c>
      <c r="D336" t="s">
        <v>534</v>
      </c>
      <c r="F336" t="s">
        <v>12</v>
      </c>
      <c r="I336" t="s">
        <v>239</v>
      </c>
      <c r="J336" t="s">
        <v>16</v>
      </c>
      <c r="L336" t="s">
        <v>535</v>
      </c>
      <c r="M336" t="s">
        <v>556</v>
      </c>
      <c r="N336" t="s">
        <v>535</v>
      </c>
      <c r="O336" t="s">
        <v>557</v>
      </c>
      <c r="P336" t="s">
        <v>538</v>
      </c>
      <c r="Q336">
        <v>1</v>
      </c>
    </row>
    <row r="337" spans="1:17" x14ac:dyDescent="0.25">
      <c r="A337" t="s">
        <v>1107</v>
      </c>
      <c r="B337" t="s">
        <v>568</v>
      </c>
      <c r="C337" t="s">
        <v>566</v>
      </c>
      <c r="D337" t="s">
        <v>534</v>
      </c>
      <c r="F337" t="s">
        <v>12</v>
      </c>
      <c r="I337" t="s">
        <v>65</v>
      </c>
      <c r="J337" t="s">
        <v>38</v>
      </c>
      <c r="L337" t="s">
        <v>535</v>
      </c>
      <c r="M337" t="s">
        <v>556</v>
      </c>
      <c r="N337" t="s">
        <v>535</v>
      </c>
      <c r="O337" t="s">
        <v>557</v>
      </c>
      <c r="P337" t="s">
        <v>538</v>
      </c>
      <c r="Q337">
        <v>1</v>
      </c>
    </row>
    <row r="338" spans="1:17" x14ac:dyDescent="0.25">
      <c r="A338" t="s">
        <v>1107</v>
      </c>
      <c r="B338" t="s">
        <v>569</v>
      </c>
      <c r="C338" t="s">
        <v>566</v>
      </c>
      <c r="D338" t="s">
        <v>534</v>
      </c>
      <c r="F338" t="s">
        <v>12</v>
      </c>
      <c r="I338" t="s">
        <v>239</v>
      </c>
      <c r="J338" t="s">
        <v>16</v>
      </c>
      <c r="L338" t="s">
        <v>535</v>
      </c>
      <c r="M338" t="s">
        <v>556</v>
      </c>
      <c r="N338" t="s">
        <v>535</v>
      </c>
      <c r="O338" t="s">
        <v>557</v>
      </c>
      <c r="P338" t="s">
        <v>538</v>
      </c>
      <c r="Q338">
        <v>1</v>
      </c>
    </row>
    <row r="339" spans="1:17" x14ac:dyDescent="0.25">
      <c r="A339" t="s">
        <v>1107</v>
      </c>
      <c r="B339" t="s">
        <v>570</v>
      </c>
      <c r="C339" t="s">
        <v>571</v>
      </c>
      <c r="D339" t="s">
        <v>534</v>
      </c>
      <c r="F339" t="s">
        <v>19</v>
      </c>
      <c r="I339" t="s">
        <v>239</v>
      </c>
      <c r="J339" t="s">
        <v>16</v>
      </c>
      <c r="L339" t="s">
        <v>535</v>
      </c>
      <c r="M339" t="s">
        <v>536</v>
      </c>
      <c r="N339" t="s">
        <v>535</v>
      </c>
      <c r="P339" t="s">
        <v>538</v>
      </c>
      <c r="Q339">
        <v>3</v>
      </c>
    </row>
    <row r="340" spans="1:17" x14ac:dyDescent="0.25">
      <c r="A340" t="s">
        <v>1107</v>
      </c>
      <c r="B340" t="s">
        <v>572</v>
      </c>
      <c r="C340" t="s">
        <v>571</v>
      </c>
      <c r="D340" t="s">
        <v>534</v>
      </c>
      <c r="F340" t="s">
        <v>19</v>
      </c>
      <c r="I340" t="s">
        <v>65</v>
      </c>
      <c r="J340" t="s">
        <v>38</v>
      </c>
      <c r="L340" t="s">
        <v>535</v>
      </c>
      <c r="M340" t="s">
        <v>536</v>
      </c>
      <c r="N340" t="s">
        <v>535</v>
      </c>
      <c r="P340" t="s">
        <v>538</v>
      </c>
      <c r="Q340">
        <v>3</v>
      </c>
    </row>
    <row r="341" spans="1:17" x14ac:dyDescent="0.25">
      <c r="A341" t="s">
        <v>1107</v>
      </c>
      <c r="B341" t="s">
        <v>573</v>
      </c>
      <c r="C341" t="s">
        <v>574</v>
      </c>
      <c r="D341" t="s">
        <v>534</v>
      </c>
      <c r="F341" t="s">
        <v>19</v>
      </c>
      <c r="I341" t="s">
        <v>239</v>
      </c>
      <c r="J341" t="s">
        <v>16</v>
      </c>
      <c r="L341" t="s">
        <v>535</v>
      </c>
      <c r="M341" t="s">
        <v>575</v>
      </c>
      <c r="N341" t="s">
        <v>535</v>
      </c>
      <c r="O341" t="s">
        <v>576</v>
      </c>
      <c r="P341" t="s">
        <v>538</v>
      </c>
      <c r="Q341">
        <v>2</v>
      </c>
    </row>
    <row r="342" spans="1:17" x14ac:dyDescent="0.25">
      <c r="A342" t="s">
        <v>1107</v>
      </c>
      <c r="B342" t="s">
        <v>577</v>
      </c>
      <c r="C342" t="s">
        <v>574</v>
      </c>
      <c r="D342" t="s">
        <v>534</v>
      </c>
      <c r="F342" t="s">
        <v>19</v>
      </c>
      <c r="I342" t="s">
        <v>542</v>
      </c>
      <c r="J342" t="s">
        <v>38</v>
      </c>
      <c r="L342" t="s">
        <v>535</v>
      </c>
      <c r="M342" t="s">
        <v>575</v>
      </c>
      <c r="N342" t="s">
        <v>535</v>
      </c>
      <c r="O342" t="s">
        <v>576</v>
      </c>
      <c r="P342" t="s">
        <v>538</v>
      </c>
      <c r="Q342">
        <v>2</v>
      </c>
    </row>
    <row r="343" spans="1:17" x14ac:dyDescent="0.25">
      <c r="A343" t="s">
        <v>1107</v>
      </c>
      <c r="B343" t="s">
        <v>578</v>
      </c>
      <c r="C343" t="s">
        <v>574</v>
      </c>
      <c r="D343" t="s">
        <v>534</v>
      </c>
      <c r="F343" t="s">
        <v>19</v>
      </c>
      <c r="I343" t="s">
        <v>239</v>
      </c>
      <c r="J343" t="s">
        <v>16</v>
      </c>
      <c r="L343" t="s">
        <v>535</v>
      </c>
      <c r="M343" t="s">
        <v>575</v>
      </c>
      <c r="N343" t="s">
        <v>535</v>
      </c>
      <c r="O343" t="s">
        <v>576</v>
      </c>
      <c r="P343" t="s">
        <v>538</v>
      </c>
      <c r="Q343">
        <v>2</v>
      </c>
    </row>
    <row r="344" spans="1:17" x14ac:dyDescent="0.25">
      <c r="A344" t="s">
        <v>1107</v>
      </c>
      <c r="B344" t="s">
        <v>579</v>
      </c>
      <c r="C344" t="s">
        <v>574</v>
      </c>
      <c r="D344" t="s">
        <v>534</v>
      </c>
      <c r="F344" t="s">
        <v>19</v>
      </c>
      <c r="I344" t="s">
        <v>65</v>
      </c>
      <c r="J344" t="s">
        <v>38</v>
      </c>
      <c r="L344" t="s">
        <v>535</v>
      </c>
      <c r="M344" t="s">
        <v>575</v>
      </c>
      <c r="N344" t="s">
        <v>535</v>
      </c>
      <c r="O344" t="s">
        <v>576</v>
      </c>
      <c r="P344" t="s">
        <v>538</v>
      </c>
      <c r="Q344">
        <v>2</v>
      </c>
    </row>
    <row r="345" spans="1:17" x14ac:dyDescent="0.25">
      <c r="A345" t="s">
        <v>1107</v>
      </c>
      <c r="B345" t="s">
        <v>580</v>
      </c>
      <c r="C345" t="s">
        <v>581</v>
      </c>
      <c r="D345" t="s">
        <v>534</v>
      </c>
      <c r="F345" t="s">
        <v>12</v>
      </c>
      <c r="H345" t="s">
        <v>33</v>
      </c>
      <c r="I345" t="s">
        <v>65</v>
      </c>
      <c r="J345" t="s">
        <v>38</v>
      </c>
      <c r="L345" t="s">
        <v>535</v>
      </c>
      <c r="M345" t="s">
        <v>536</v>
      </c>
      <c r="N345" t="s">
        <v>535</v>
      </c>
      <c r="O345" t="s">
        <v>537</v>
      </c>
      <c r="P345" t="s">
        <v>538</v>
      </c>
      <c r="Q345">
        <v>4</v>
      </c>
    </row>
    <row r="346" spans="1:17" x14ac:dyDescent="0.25">
      <c r="A346" t="s">
        <v>1107</v>
      </c>
      <c r="B346" t="s">
        <v>582</v>
      </c>
      <c r="C346" t="s">
        <v>581</v>
      </c>
      <c r="D346" t="s">
        <v>534</v>
      </c>
      <c r="F346" t="s">
        <v>12</v>
      </c>
      <c r="H346" t="s">
        <v>33</v>
      </c>
      <c r="I346" t="s">
        <v>239</v>
      </c>
      <c r="J346" t="s">
        <v>16</v>
      </c>
      <c r="L346" t="s">
        <v>535</v>
      </c>
      <c r="M346" t="s">
        <v>536</v>
      </c>
      <c r="N346" t="s">
        <v>535</v>
      </c>
      <c r="O346" t="s">
        <v>537</v>
      </c>
      <c r="P346" t="s">
        <v>538</v>
      </c>
      <c r="Q346">
        <v>4</v>
      </c>
    </row>
    <row r="347" spans="1:17" x14ac:dyDescent="0.25">
      <c r="A347" t="s">
        <v>1107</v>
      </c>
      <c r="B347" t="s">
        <v>583</v>
      </c>
      <c r="C347" t="s">
        <v>581</v>
      </c>
      <c r="D347" t="s">
        <v>534</v>
      </c>
      <c r="F347" t="s">
        <v>12</v>
      </c>
      <c r="H347" t="s">
        <v>33</v>
      </c>
      <c r="I347" t="s">
        <v>239</v>
      </c>
      <c r="J347" t="s">
        <v>16</v>
      </c>
      <c r="L347" t="s">
        <v>535</v>
      </c>
      <c r="M347" t="s">
        <v>536</v>
      </c>
      <c r="N347" t="s">
        <v>535</v>
      </c>
      <c r="O347" t="s">
        <v>537</v>
      </c>
      <c r="P347" t="s">
        <v>538</v>
      </c>
      <c r="Q347">
        <v>4</v>
      </c>
    </row>
    <row r="348" spans="1:17" x14ac:dyDescent="0.25">
      <c r="A348" t="s">
        <v>1107</v>
      </c>
      <c r="B348" t="s">
        <v>584</v>
      </c>
      <c r="C348" t="s">
        <v>581</v>
      </c>
      <c r="D348" t="s">
        <v>534</v>
      </c>
      <c r="F348" t="s">
        <v>12</v>
      </c>
      <c r="H348" t="s">
        <v>33</v>
      </c>
      <c r="I348" t="s">
        <v>542</v>
      </c>
      <c r="J348" t="s">
        <v>38</v>
      </c>
      <c r="L348" t="s">
        <v>535</v>
      </c>
      <c r="M348" t="s">
        <v>536</v>
      </c>
      <c r="N348" t="s">
        <v>535</v>
      </c>
      <c r="O348" t="s">
        <v>537</v>
      </c>
      <c r="P348" t="s">
        <v>538</v>
      </c>
      <c r="Q348">
        <v>4</v>
      </c>
    </row>
    <row r="349" spans="1:17" x14ac:dyDescent="0.25">
      <c r="A349" t="s">
        <v>1107</v>
      </c>
      <c r="B349" t="s">
        <v>585</v>
      </c>
      <c r="C349" t="s">
        <v>586</v>
      </c>
      <c r="D349" t="s">
        <v>534</v>
      </c>
      <c r="F349" t="s">
        <v>12</v>
      </c>
      <c r="H349" t="s">
        <v>33</v>
      </c>
      <c r="I349" t="s">
        <v>65</v>
      </c>
      <c r="J349" t="s">
        <v>38</v>
      </c>
      <c r="L349" t="s">
        <v>535</v>
      </c>
      <c r="M349" t="s">
        <v>556</v>
      </c>
      <c r="N349" t="s">
        <v>535</v>
      </c>
      <c r="O349" t="s">
        <v>557</v>
      </c>
      <c r="P349" t="s">
        <v>538</v>
      </c>
      <c r="Q349">
        <v>2</v>
      </c>
    </row>
    <row r="350" spans="1:17" x14ac:dyDescent="0.25">
      <c r="A350" t="s">
        <v>1107</v>
      </c>
      <c r="B350" t="s">
        <v>587</v>
      </c>
      <c r="C350" t="s">
        <v>586</v>
      </c>
      <c r="D350" t="s">
        <v>534</v>
      </c>
      <c r="F350" t="s">
        <v>12</v>
      </c>
      <c r="H350" t="s">
        <v>33</v>
      </c>
      <c r="I350" t="s">
        <v>542</v>
      </c>
      <c r="J350" t="s">
        <v>38</v>
      </c>
      <c r="L350" t="s">
        <v>535</v>
      </c>
      <c r="M350" t="s">
        <v>556</v>
      </c>
      <c r="N350" t="s">
        <v>535</v>
      </c>
      <c r="O350" t="s">
        <v>557</v>
      </c>
      <c r="P350" t="s">
        <v>538</v>
      </c>
      <c r="Q350">
        <v>2</v>
      </c>
    </row>
    <row r="351" spans="1:17" x14ac:dyDescent="0.25">
      <c r="A351" t="s">
        <v>1107</v>
      </c>
      <c r="B351" t="s">
        <v>588</v>
      </c>
      <c r="C351" t="s">
        <v>586</v>
      </c>
      <c r="D351" t="s">
        <v>534</v>
      </c>
      <c r="F351" t="s">
        <v>12</v>
      </c>
      <c r="H351" t="s">
        <v>33</v>
      </c>
      <c r="I351" t="s">
        <v>239</v>
      </c>
      <c r="J351" t="s">
        <v>16</v>
      </c>
      <c r="L351" t="s">
        <v>535</v>
      </c>
      <c r="M351" t="s">
        <v>556</v>
      </c>
      <c r="N351" t="s">
        <v>535</v>
      </c>
      <c r="O351" t="s">
        <v>557</v>
      </c>
      <c r="P351" t="s">
        <v>538</v>
      </c>
      <c r="Q351">
        <v>2</v>
      </c>
    </row>
    <row r="352" spans="1:17" x14ac:dyDescent="0.25">
      <c r="A352" t="s">
        <v>1107</v>
      </c>
      <c r="B352" t="s">
        <v>589</v>
      </c>
      <c r="C352" t="s">
        <v>586</v>
      </c>
      <c r="D352" t="s">
        <v>534</v>
      </c>
      <c r="F352" t="s">
        <v>12</v>
      </c>
      <c r="H352" t="s">
        <v>33</v>
      </c>
      <c r="I352" t="s">
        <v>239</v>
      </c>
      <c r="J352" t="s">
        <v>16</v>
      </c>
      <c r="L352" t="s">
        <v>535</v>
      </c>
      <c r="M352" t="s">
        <v>556</v>
      </c>
      <c r="N352" t="s">
        <v>535</v>
      </c>
      <c r="O352" t="s">
        <v>557</v>
      </c>
      <c r="P352" t="s">
        <v>538</v>
      </c>
      <c r="Q352">
        <v>2</v>
      </c>
    </row>
    <row r="353" spans="1:17" x14ac:dyDescent="0.25">
      <c r="A353" t="s">
        <v>1107</v>
      </c>
      <c r="B353" t="s">
        <v>590</v>
      </c>
      <c r="C353" t="s">
        <v>591</v>
      </c>
      <c r="D353" t="s">
        <v>534</v>
      </c>
      <c r="F353" t="s">
        <v>12</v>
      </c>
      <c r="I353" t="s">
        <v>65</v>
      </c>
      <c r="J353" t="s">
        <v>38</v>
      </c>
      <c r="L353" t="s">
        <v>535</v>
      </c>
      <c r="M353" t="s">
        <v>592</v>
      </c>
      <c r="N353" t="s">
        <v>535</v>
      </c>
      <c r="Q353">
        <v>2</v>
      </c>
    </row>
    <row r="354" spans="1:17" x14ac:dyDescent="0.25">
      <c r="A354" t="s">
        <v>1107</v>
      </c>
      <c r="B354" t="s">
        <v>593</v>
      </c>
      <c r="C354" t="s">
        <v>591</v>
      </c>
      <c r="D354" t="s">
        <v>534</v>
      </c>
      <c r="F354" t="s">
        <v>12</v>
      </c>
      <c r="I354" t="s">
        <v>239</v>
      </c>
      <c r="J354" t="s">
        <v>16</v>
      </c>
      <c r="L354" t="s">
        <v>535</v>
      </c>
      <c r="M354" t="s">
        <v>592</v>
      </c>
      <c r="N354" t="s">
        <v>535</v>
      </c>
      <c r="Q354">
        <v>2</v>
      </c>
    </row>
    <row r="355" spans="1:17" x14ac:dyDescent="0.25">
      <c r="A355" t="s">
        <v>1107</v>
      </c>
      <c r="B355" t="s">
        <v>594</v>
      </c>
      <c r="C355" t="s">
        <v>591</v>
      </c>
      <c r="D355" t="s">
        <v>534</v>
      </c>
      <c r="F355" t="s">
        <v>12</v>
      </c>
      <c r="I355" t="s">
        <v>239</v>
      </c>
      <c r="J355" t="s">
        <v>16</v>
      </c>
      <c r="L355" t="s">
        <v>535</v>
      </c>
      <c r="M355" t="s">
        <v>592</v>
      </c>
      <c r="N355" t="s">
        <v>535</v>
      </c>
      <c r="Q355">
        <v>2</v>
      </c>
    </row>
    <row r="356" spans="1:17" x14ac:dyDescent="0.25">
      <c r="A356" t="s">
        <v>1107</v>
      </c>
      <c r="B356" t="s">
        <v>595</v>
      </c>
      <c r="C356" t="s">
        <v>596</v>
      </c>
      <c r="D356" t="s">
        <v>534</v>
      </c>
      <c r="F356" t="s">
        <v>19</v>
      </c>
      <c r="I356" t="s">
        <v>239</v>
      </c>
      <c r="J356" t="s">
        <v>16</v>
      </c>
      <c r="L356" t="s">
        <v>535</v>
      </c>
      <c r="M356" t="s">
        <v>536</v>
      </c>
      <c r="N356" t="s">
        <v>535</v>
      </c>
      <c r="O356" t="s">
        <v>537</v>
      </c>
      <c r="P356" t="s">
        <v>538</v>
      </c>
      <c r="Q356">
        <v>2</v>
      </c>
    </row>
    <row r="357" spans="1:17" x14ac:dyDescent="0.25">
      <c r="A357" t="s">
        <v>1107</v>
      </c>
      <c r="B357" t="s">
        <v>597</v>
      </c>
      <c r="C357" t="s">
        <v>596</v>
      </c>
      <c r="D357" t="s">
        <v>534</v>
      </c>
      <c r="F357" t="s">
        <v>19</v>
      </c>
      <c r="I357" t="s">
        <v>239</v>
      </c>
      <c r="J357" t="s">
        <v>16</v>
      </c>
      <c r="L357" t="s">
        <v>535</v>
      </c>
      <c r="M357" t="s">
        <v>536</v>
      </c>
      <c r="N357" t="s">
        <v>535</v>
      </c>
      <c r="O357" t="s">
        <v>537</v>
      </c>
      <c r="P357" t="s">
        <v>538</v>
      </c>
      <c r="Q357">
        <v>2</v>
      </c>
    </row>
    <row r="358" spans="1:17" x14ac:dyDescent="0.25">
      <c r="A358" t="s">
        <v>1107</v>
      </c>
      <c r="B358" t="s">
        <v>598</v>
      </c>
      <c r="C358" t="s">
        <v>596</v>
      </c>
      <c r="D358" t="s">
        <v>534</v>
      </c>
      <c r="F358" t="s">
        <v>19</v>
      </c>
      <c r="I358" t="s">
        <v>65</v>
      </c>
      <c r="J358" t="s">
        <v>38</v>
      </c>
      <c r="L358" t="s">
        <v>535</v>
      </c>
      <c r="M358" t="s">
        <v>536</v>
      </c>
      <c r="N358" t="s">
        <v>535</v>
      </c>
      <c r="O358" t="s">
        <v>537</v>
      </c>
      <c r="P358" t="s">
        <v>538</v>
      </c>
      <c r="Q358">
        <v>2</v>
      </c>
    </row>
    <row r="359" spans="1:17" x14ac:dyDescent="0.25">
      <c r="A359" t="s">
        <v>1107</v>
      </c>
      <c r="B359" t="s">
        <v>599</v>
      </c>
      <c r="C359" t="s">
        <v>596</v>
      </c>
      <c r="D359" t="s">
        <v>534</v>
      </c>
      <c r="F359" t="s">
        <v>19</v>
      </c>
      <c r="I359" t="s">
        <v>542</v>
      </c>
      <c r="J359" t="s">
        <v>38</v>
      </c>
      <c r="L359" t="s">
        <v>535</v>
      </c>
      <c r="M359" t="s">
        <v>536</v>
      </c>
      <c r="N359" t="s">
        <v>535</v>
      </c>
      <c r="O359" t="s">
        <v>537</v>
      </c>
      <c r="P359" t="s">
        <v>538</v>
      </c>
      <c r="Q359">
        <v>2</v>
      </c>
    </row>
    <row r="360" spans="1:17" x14ac:dyDescent="0.25">
      <c r="A360" t="s">
        <v>1107</v>
      </c>
      <c r="B360" t="s">
        <v>600</v>
      </c>
      <c r="C360" t="s">
        <v>601</v>
      </c>
      <c r="D360" t="s">
        <v>534</v>
      </c>
      <c r="F360" t="s">
        <v>12</v>
      </c>
      <c r="I360" t="s">
        <v>239</v>
      </c>
      <c r="J360" t="s">
        <v>16</v>
      </c>
      <c r="L360" t="s">
        <v>535</v>
      </c>
      <c r="M360" t="s">
        <v>556</v>
      </c>
      <c r="N360" t="s">
        <v>535</v>
      </c>
      <c r="Q360">
        <v>1</v>
      </c>
    </row>
    <row r="361" spans="1:17" x14ac:dyDescent="0.25">
      <c r="A361" t="s">
        <v>1107</v>
      </c>
      <c r="B361" t="s">
        <v>602</v>
      </c>
      <c r="C361" t="s">
        <v>601</v>
      </c>
      <c r="D361" t="s">
        <v>534</v>
      </c>
      <c r="F361" t="s">
        <v>12</v>
      </c>
      <c r="I361" t="s">
        <v>542</v>
      </c>
      <c r="J361" t="s">
        <v>38</v>
      </c>
      <c r="L361" t="s">
        <v>535</v>
      </c>
      <c r="M361" t="s">
        <v>556</v>
      </c>
      <c r="N361" t="s">
        <v>535</v>
      </c>
      <c r="Q361">
        <v>1</v>
      </c>
    </row>
    <row r="362" spans="1:17" x14ac:dyDescent="0.25">
      <c r="A362" t="s">
        <v>1107</v>
      </c>
      <c r="B362" t="s">
        <v>603</v>
      </c>
      <c r="C362" t="s">
        <v>601</v>
      </c>
      <c r="D362" t="s">
        <v>534</v>
      </c>
      <c r="F362" t="s">
        <v>12</v>
      </c>
      <c r="I362" t="s">
        <v>239</v>
      </c>
      <c r="J362" t="s">
        <v>16</v>
      </c>
      <c r="L362" t="s">
        <v>535</v>
      </c>
      <c r="M362" t="s">
        <v>556</v>
      </c>
      <c r="N362" t="s">
        <v>535</v>
      </c>
      <c r="Q362">
        <v>1</v>
      </c>
    </row>
    <row r="363" spans="1:17" x14ac:dyDescent="0.25">
      <c r="A363" t="s">
        <v>1107</v>
      </c>
      <c r="B363" t="s">
        <v>604</v>
      </c>
      <c r="C363" t="s">
        <v>601</v>
      </c>
      <c r="D363" t="s">
        <v>534</v>
      </c>
      <c r="F363" t="s">
        <v>12</v>
      </c>
      <c r="I363" t="s">
        <v>65</v>
      </c>
      <c r="J363" t="s">
        <v>38</v>
      </c>
      <c r="L363" t="s">
        <v>535</v>
      </c>
      <c r="M363" t="s">
        <v>556</v>
      </c>
      <c r="N363" t="s">
        <v>535</v>
      </c>
      <c r="Q363">
        <v>1</v>
      </c>
    </row>
    <row r="364" spans="1:17" x14ac:dyDescent="0.25">
      <c r="A364" t="s">
        <v>1107</v>
      </c>
      <c r="B364" t="s">
        <v>605</v>
      </c>
      <c r="C364" t="s">
        <v>606</v>
      </c>
      <c r="D364" t="s">
        <v>534</v>
      </c>
      <c r="F364" t="s">
        <v>19</v>
      </c>
      <c r="I364" t="s">
        <v>239</v>
      </c>
      <c r="J364" t="s">
        <v>16</v>
      </c>
      <c r="L364" t="s">
        <v>535</v>
      </c>
      <c r="M364" t="s">
        <v>556</v>
      </c>
      <c r="N364" t="s">
        <v>535</v>
      </c>
      <c r="O364" t="s">
        <v>557</v>
      </c>
      <c r="P364" t="s">
        <v>538</v>
      </c>
      <c r="Q364">
        <v>2</v>
      </c>
    </row>
    <row r="365" spans="1:17" x14ac:dyDescent="0.25">
      <c r="A365" t="s">
        <v>1107</v>
      </c>
      <c r="B365" t="s">
        <v>607</v>
      </c>
      <c r="C365" t="s">
        <v>606</v>
      </c>
      <c r="D365" t="s">
        <v>534</v>
      </c>
      <c r="F365" t="s">
        <v>19</v>
      </c>
      <c r="I365" t="s">
        <v>65</v>
      </c>
      <c r="J365" t="s">
        <v>38</v>
      </c>
      <c r="L365" t="s">
        <v>535</v>
      </c>
      <c r="M365" t="s">
        <v>556</v>
      </c>
      <c r="N365" t="s">
        <v>535</v>
      </c>
      <c r="O365" t="s">
        <v>557</v>
      </c>
      <c r="P365" t="s">
        <v>538</v>
      </c>
      <c r="Q365">
        <v>2</v>
      </c>
    </row>
    <row r="366" spans="1:17" x14ac:dyDescent="0.25">
      <c r="A366" t="s">
        <v>1107</v>
      </c>
      <c r="B366" t="s">
        <v>608</v>
      </c>
      <c r="C366" t="s">
        <v>606</v>
      </c>
      <c r="D366" t="s">
        <v>534</v>
      </c>
      <c r="F366" t="s">
        <v>19</v>
      </c>
      <c r="I366" t="s">
        <v>542</v>
      </c>
      <c r="J366" t="s">
        <v>38</v>
      </c>
      <c r="L366" t="s">
        <v>535</v>
      </c>
      <c r="M366" t="s">
        <v>556</v>
      </c>
      <c r="N366" t="s">
        <v>535</v>
      </c>
      <c r="O366" t="s">
        <v>557</v>
      </c>
      <c r="P366" t="s">
        <v>538</v>
      </c>
      <c r="Q366">
        <v>2</v>
      </c>
    </row>
    <row r="367" spans="1:17" x14ac:dyDescent="0.25">
      <c r="A367" t="s">
        <v>1107</v>
      </c>
      <c r="B367" t="s">
        <v>609</v>
      </c>
      <c r="C367" t="s">
        <v>606</v>
      </c>
      <c r="D367" t="s">
        <v>534</v>
      </c>
      <c r="F367" t="s">
        <v>19</v>
      </c>
      <c r="I367" t="s">
        <v>239</v>
      </c>
      <c r="J367" t="s">
        <v>16</v>
      </c>
      <c r="L367" t="s">
        <v>535</v>
      </c>
      <c r="M367" t="s">
        <v>556</v>
      </c>
      <c r="N367" t="s">
        <v>535</v>
      </c>
      <c r="O367" t="s">
        <v>557</v>
      </c>
      <c r="P367" t="s">
        <v>538</v>
      </c>
      <c r="Q367">
        <v>2</v>
      </c>
    </row>
    <row r="368" spans="1:17" x14ac:dyDescent="0.25">
      <c r="A368" t="s">
        <v>1107</v>
      </c>
      <c r="B368" t="s">
        <v>610</v>
      </c>
      <c r="C368" t="s">
        <v>611</v>
      </c>
      <c r="D368" t="s">
        <v>534</v>
      </c>
      <c r="F368" t="s">
        <v>12</v>
      </c>
      <c r="I368" t="s">
        <v>65</v>
      </c>
      <c r="J368" t="s">
        <v>38</v>
      </c>
      <c r="L368" t="s">
        <v>535</v>
      </c>
      <c r="M368" t="s">
        <v>612</v>
      </c>
      <c r="N368" t="s">
        <v>535</v>
      </c>
      <c r="Q368">
        <v>2</v>
      </c>
    </row>
    <row r="369" spans="1:17" x14ac:dyDescent="0.25">
      <c r="A369" t="s">
        <v>1107</v>
      </c>
      <c r="B369" t="s">
        <v>613</v>
      </c>
      <c r="C369" t="s">
        <v>611</v>
      </c>
      <c r="D369" t="s">
        <v>534</v>
      </c>
      <c r="F369" t="s">
        <v>12</v>
      </c>
      <c r="I369" t="s">
        <v>239</v>
      </c>
      <c r="J369" t="s">
        <v>16</v>
      </c>
      <c r="L369" t="s">
        <v>535</v>
      </c>
      <c r="M369" t="s">
        <v>612</v>
      </c>
      <c r="N369" t="s">
        <v>535</v>
      </c>
      <c r="Q369">
        <v>2</v>
      </c>
    </row>
    <row r="370" spans="1:17" x14ac:dyDescent="0.25">
      <c r="A370" t="s">
        <v>1107</v>
      </c>
      <c r="B370" t="s">
        <v>614</v>
      </c>
      <c r="C370" t="s">
        <v>611</v>
      </c>
      <c r="D370" t="s">
        <v>534</v>
      </c>
      <c r="F370" t="s">
        <v>12</v>
      </c>
      <c r="I370" t="s">
        <v>239</v>
      </c>
      <c r="J370" t="s">
        <v>16</v>
      </c>
      <c r="L370" t="s">
        <v>535</v>
      </c>
      <c r="M370" t="s">
        <v>612</v>
      </c>
      <c r="N370" t="s">
        <v>535</v>
      </c>
      <c r="Q370">
        <v>2</v>
      </c>
    </row>
    <row r="371" spans="1:17" x14ac:dyDescent="0.25">
      <c r="A371" t="s">
        <v>1107</v>
      </c>
      <c r="B371" t="s">
        <v>615</v>
      </c>
      <c r="C371" t="s">
        <v>616</v>
      </c>
      <c r="D371" t="s">
        <v>534</v>
      </c>
      <c r="F371" t="s">
        <v>12</v>
      </c>
      <c r="H371" t="s">
        <v>33</v>
      </c>
      <c r="I371" t="s">
        <v>239</v>
      </c>
      <c r="J371" t="s">
        <v>16</v>
      </c>
      <c r="L371" t="s">
        <v>535</v>
      </c>
      <c r="M371" t="s">
        <v>556</v>
      </c>
      <c r="N371" t="s">
        <v>535</v>
      </c>
      <c r="O371" t="s">
        <v>557</v>
      </c>
      <c r="P371" t="s">
        <v>538</v>
      </c>
      <c r="Q371">
        <v>2</v>
      </c>
    </row>
    <row r="372" spans="1:17" x14ac:dyDescent="0.25">
      <c r="A372" t="s">
        <v>1107</v>
      </c>
      <c r="B372" t="s">
        <v>617</v>
      </c>
      <c r="C372" t="s">
        <v>616</v>
      </c>
      <c r="D372" t="s">
        <v>534</v>
      </c>
      <c r="F372" t="s">
        <v>12</v>
      </c>
      <c r="H372" t="s">
        <v>33</v>
      </c>
      <c r="I372" t="s">
        <v>239</v>
      </c>
      <c r="J372" t="s">
        <v>16</v>
      </c>
      <c r="L372" t="s">
        <v>535</v>
      </c>
      <c r="M372" t="s">
        <v>556</v>
      </c>
      <c r="N372" t="s">
        <v>535</v>
      </c>
      <c r="O372" t="s">
        <v>557</v>
      </c>
      <c r="P372" t="s">
        <v>538</v>
      </c>
      <c r="Q372">
        <v>2</v>
      </c>
    </row>
    <row r="373" spans="1:17" x14ac:dyDescent="0.25">
      <c r="A373" t="s">
        <v>1107</v>
      </c>
      <c r="B373" t="s">
        <v>618</v>
      </c>
      <c r="C373" t="s">
        <v>616</v>
      </c>
      <c r="D373" t="s">
        <v>534</v>
      </c>
      <c r="F373" t="s">
        <v>12</v>
      </c>
      <c r="H373" t="s">
        <v>33</v>
      </c>
      <c r="I373" t="s">
        <v>65</v>
      </c>
      <c r="J373" t="s">
        <v>38</v>
      </c>
      <c r="L373" t="s">
        <v>535</v>
      </c>
      <c r="M373" t="s">
        <v>556</v>
      </c>
      <c r="N373" t="s">
        <v>535</v>
      </c>
      <c r="O373" t="s">
        <v>557</v>
      </c>
      <c r="P373" t="s">
        <v>538</v>
      </c>
      <c r="Q373">
        <v>2</v>
      </c>
    </row>
    <row r="374" spans="1:17" x14ac:dyDescent="0.25">
      <c r="A374" t="s">
        <v>1107</v>
      </c>
      <c r="B374" t="s">
        <v>619</v>
      </c>
      <c r="C374" t="s">
        <v>616</v>
      </c>
      <c r="D374" t="s">
        <v>534</v>
      </c>
      <c r="F374" t="s">
        <v>12</v>
      </c>
      <c r="H374" t="s">
        <v>33</v>
      </c>
      <c r="I374" t="s">
        <v>542</v>
      </c>
      <c r="J374" t="s">
        <v>38</v>
      </c>
      <c r="L374" t="s">
        <v>535</v>
      </c>
      <c r="M374" t="s">
        <v>556</v>
      </c>
      <c r="N374" t="s">
        <v>535</v>
      </c>
      <c r="O374" t="s">
        <v>557</v>
      </c>
      <c r="P374" t="s">
        <v>538</v>
      </c>
      <c r="Q374">
        <v>2</v>
      </c>
    </row>
    <row r="375" spans="1:17" x14ac:dyDescent="0.25">
      <c r="A375" t="s">
        <v>1107</v>
      </c>
      <c r="B375" t="s">
        <v>620</v>
      </c>
      <c r="C375" t="s">
        <v>621</v>
      </c>
      <c r="D375" t="s">
        <v>534</v>
      </c>
      <c r="F375" t="s">
        <v>19</v>
      </c>
      <c r="I375" t="s">
        <v>239</v>
      </c>
      <c r="J375" t="s">
        <v>16</v>
      </c>
      <c r="L375" t="s">
        <v>535</v>
      </c>
      <c r="M375" t="s">
        <v>556</v>
      </c>
      <c r="N375" t="s">
        <v>535</v>
      </c>
      <c r="Q375">
        <v>1</v>
      </c>
    </row>
    <row r="376" spans="1:17" x14ac:dyDescent="0.25">
      <c r="A376" t="s">
        <v>1107</v>
      </c>
      <c r="B376" t="s">
        <v>622</v>
      </c>
      <c r="C376" t="s">
        <v>621</v>
      </c>
      <c r="D376" t="s">
        <v>534</v>
      </c>
      <c r="F376" t="s">
        <v>19</v>
      </c>
      <c r="I376" t="s">
        <v>239</v>
      </c>
      <c r="J376" t="s">
        <v>16</v>
      </c>
      <c r="L376" t="s">
        <v>535</v>
      </c>
      <c r="M376" t="s">
        <v>556</v>
      </c>
      <c r="N376" t="s">
        <v>535</v>
      </c>
      <c r="Q376">
        <v>1</v>
      </c>
    </row>
    <row r="377" spans="1:17" x14ac:dyDescent="0.25">
      <c r="A377" t="s">
        <v>1107</v>
      </c>
      <c r="B377" t="s">
        <v>623</v>
      </c>
      <c r="C377" t="s">
        <v>621</v>
      </c>
      <c r="D377" t="s">
        <v>534</v>
      </c>
      <c r="F377" t="s">
        <v>19</v>
      </c>
      <c r="I377" t="s">
        <v>65</v>
      </c>
      <c r="J377" t="s">
        <v>38</v>
      </c>
      <c r="L377" t="s">
        <v>535</v>
      </c>
      <c r="M377" t="s">
        <v>556</v>
      </c>
      <c r="N377" t="s">
        <v>535</v>
      </c>
      <c r="Q377">
        <v>1</v>
      </c>
    </row>
    <row r="378" spans="1:17" x14ac:dyDescent="0.25">
      <c r="A378" t="s">
        <v>1107</v>
      </c>
      <c r="B378" t="s">
        <v>624</v>
      </c>
      <c r="C378" t="s">
        <v>625</v>
      </c>
      <c r="D378" t="s">
        <v>534</v>
      </c>
      <c r="F378" t="s">
        <v>12</v>
      </c>
      <c r="I378" t="s">
        <v>65</v>
      </c>
      <c r="J378" t="s">
        <v>38</v>
      </c>
      <c r="L378" t="s">
        <v>535</v>
      </c>
      <c r="M378" t="s">
        <v>556</v>
      </c>
      <c r="N378" t="s">
        <v>535</v>
      </c>
      <c r="O378" t="s">
        <v>626</v>
      </c>
      <c r="P378" t="s">
        <v>538</v>
      </c>
      <c r="Q378">
        <v>2</v>
      </c>
    </row>
    <row r="379" spans="1:17" x14ac:dyDescent="0.25">
      <c r="A379" t="s">
        <v>1107</v>
      </c>
      <c r="B379" t="s">
        <v>627</v>
      </c>
      <c r="C379" t="s">
        <v>625</v>
      </c>
      <c r="D379" t="s">
        <v>534</v>
      </c>
      <c r="F379" t="s">
        <v>12</v>
      </c>
      <c r="I379" t="s">
        <v>239</v>
      </c>
      <c r="J379" t="s">
        <v>16</v>
      </c>
      <c r="L379" t="s">
        <v>535</v>
      </c>
      <c r="M379" t="s">
        <v>556</v>
      </c>
      <c r="N379" t="s">
        <v>535</v>
      </c>
      <c r="O379" t="s">
        <v>626</v>
      </c>
      <c r="P379" t="s">
        <v>538</v>
      </c>
      <c r="Q379">
        <v>2</v>
      </c>
    </row>
    <row r="380" spans="1:17" x14ac:dyDescent="0.25">
      <c r="A380" t="s">
        <v>1107</v>
      </c>
      <c r="B380" t="s">
        <v>628</v>
      </c>
      <c r="C380" t="s">
        <v>629</v>
      </c>
      <c r="D380" t="s">
        <v>534</v>
      </c>
      <c r="F380" t="s">
        <v>19</v>
      </c>
      <c r="H380" t="s">
        <v>33</v>
      </c>
      <c r="I380" t="s">
        <v>65</v>
      </c>
      <c r="J380" t="s">
        <v>38</v>
      </c>
      <c r="L380" t="s">
        <v>535</v>
      </c>
      <c r="M380" t="s">
        <v>556</v>
      </c>
      <c r="N380" t="s">
        <v>535</v>
      </c>
      <c r="O380" t="s">
        <v>537</v>
      </c>
      <c r="P380" t="s">
        <v>538</v>
      </c>
      <c r="Q380">
        <v>4</v>
      </c>
    </row>
    <row r="381" spans="1:17" x14ac:dyDescent="0.25">
      <c r="A381" t="s">
        <v>1107</v>
      </c>
      <c r="B381" t="s">
        <v>630</v>
      </c>
      <c r="C381" t="s">
        <v>629</v>
      </c>
      <c r="D381" t="s">
        <v>534</v>
      </c>
      <c r="F381" t="s">
        <v>19</v>
      </c>
      <c r="H381" t="s">
        <v>33</v>
      </c>
      <c r="I381" t="s">
        <v>239</v>
      </c>
      <c r="J381" t="s">
        <v>16</v>
      </c>
      <c r="L381" t="s">
        <v>535</v>
      </c>
      <c r="M381" t="s">
        <v>556</v>
      </c>
      <c r="N381" t="s">
        <v>535</v>
      </c>
      <c r="O381" t="s">
        <v>537</v>
      </c>
      <c r="P381" t="s">
        <v>538</v>
      </c>
      <c r="Q381">
        <v>4</v>
      </c>
    </row>
    <row r="382" spans="1:17" x14ac:dyDescent="0.25">
      <c r="A382" t="s">
        <v>1107</v>
      </c>
      <c r="B382" t="s">
        <v>631</v>
      </c>
      <c r="C382" t="s">
        <v>629</v>
      </c>
      <c r="D382" t="s">
        <v>534</v>
      </c>
      <c r="F382" t="s">
        <v>19</v>
      </c>
      <c r="H382" t="s">
        <v>33</v>
      </c>
      <c r="I382" t="s">
        <v>239</v>
      </c>
      <c r="J382" t="s">
        <v>16</v>
      </c>
      <c r="L382" t="s">
        <v>535</v>
      </c>
      <c r="M382" t="s">
        <v>556</v>
      </c>
      <c r="N382" t="s">
        <v>535</v>
      </c>
      <c r="O382" t="s">
        <v>537</v>
      </c>
      <c r="P382" t="s">
        <v>538</v>
      </c>
      <c r="Q382">
        <v>4</v>
      </c>
    </row>
    <row r="383" spans="1:17" x14ac:dyDescent="0.25">
      <c r="A383" t="s">
        <v>1107</v>
      </c>
      <c r="B383" t="s">
        <v>632</v>
      </c>
      <c r="C383" t="s">
        <v>629</v>
      </c>
      <c r="D383" t="s">
        <v>534</v>
      </c>
      <c r="F383" t="s">
        <v>19</v>
      </c>
      <c r="H383" t="s">
        <v>33</v>
      </c>
      <c r="I383" t="s">
        <v>542</v>
      </c>
      <c r="J383" t="s">
        <v>38</v>
      </c>
      <c r="L383" t="s">
        <v>535</v>
      </c>
      <c r="M383" t="s">
        <v>556</v>
      </c>
      <c r="N383" t="s">
        <v>535</v>
      </c>
      <c r="O383" t="s">
        <v>537</v>
      </c>
      <c r="P383" t="s">
        <v>538</v>
      </c>
      <c r="Q383">
        <v>4</v>
      </c>
    </row>
    <row r="384" spans="1:17" x14ac:dyDescent="0.25">
      <c r="A384" t="s">
        <v>1107</v>
      </c>
      <c r="B384" t="s">
        <v>633</v>
      </c>
      <c r="C384" t="s">
        <v>634</v>
      </c>
      <c r="D384" t="s">
        <v>534</v>
      </c>
      <c r="F384" t="s">
        <v>19</v>
      </c>
      <c r="H384" t="s">
        <v>33</v>
      </c>
      <c r="I384" t="s">
        <v>239</v>
      </c>
      <c r="J384" t="s">
        <v>16</v>
      </c>
      <c r="L384" t="s">
        <v>535</v>
      </c>
      <c r="M384" t="s">
        <v>536</v>
      </c>
      <c r="N384" t="s">
        <v>535</v>
      </c>
      <c r="O384" t="s">
        <v>635</v>
      </c>
      <c r="P384" t="s">
        <v>538</v>
      </c>
      <c r="Q384">
        <v>4</v>
      </c>
    </row>
    <row r="385" spans="1:17" x14ac:dyDescent="0.25">
      <c r="A385" t="s">
        <v>1107</v>
      </c>
      <c r="B385" t="s">
        <v>636</v>
      </c>
      <c r="C385" t="s">
        <v>634</v>
      </c>
      <c r="D385" t="s">
        <v>534</v>
      </c>
      <c r="F385" t="s">
        <v>19</v>
      </c>
      <c r="H385" t="s">
        <v>33</v>
      </c>
      <c r="I385" t="s">
        <v>65</v>
      </c>
      <c r="J385" t="s">
        <v>38</v>
      </c>
      <c r="L385" t="s">
        <v>535</v>
      </c>
      <c r="M385" t="s">
        <v>536</v>
      </c>
      <c r="N385" t="s">
        <v>535</v>
      </c>
      <c r="O385" t="s">
        <v>635</v>
      </c>
      <c r="P385" t="s">
        <v>538</v>
      </c>
      <c r="Q385">
        <v>4</v>
      </c>
    </row>
    <row r="386" spans="1:17" x14ac:dyDescent="0.25">
      <c r="A386" t="s">
        <v>1107</v>
      </c>
      <c r="B386" t="s">
        <v>637</v>
      </c>
      <c r="C386" t="s">
        <v>634</v>
      </c>
      <c r="D386" t="s">
        <v>534</v>
      </c>
      <c r="F386" t="s">
        <v>19</v>
      </c>
      <c r="H386" t="s">
        <v>33</v>
      </c>
      <c r="I386" t="s">
        <v>239</v>
      </c>
      <c r="J386" t="s">
        <v>16</v>
      </c>
      <c r="L386" t="s">
        <v>535</v>
      </c>
      <c r="M386" t="s">
        <v>536</v>
      </c>
      <c r="N386" t="s">
        <v>535</v>
      </c>
      <c r="O386" t="s">
        <v>635</v>
      </c>
      <c r="P386" t="s">
        <v>538</v>
      </c>
      <c r="Q386">
        <v>4</v>
      </c>
    </row>
    <row r="387" spans="1:17" x14ac:dyDescent="0.25">
      <c r="A387" t="s">
        <v>1107</v>
      </c>
      <c r="B387" t="s">
        <v>638</v>
      </c>
      <c r="C387" t="s">
        <v>634</v>
      </c>
      <c r="D387" t="s">
        <v>534</v>
      </c>
      <c r="F387" t="s">
        <v>19</v>
      </c>
      <c r="H387" t="s">
        <v>33</v>
      </c>
      <c r="I387" t="s">
        <v>542</v>
      </c>
      <c r="J387" t="s">
        <v>38</v>
      </c>
      <c r="L387" t="s">
        <v>535</v>
      </c>
      <c r="M387" t="s">
        <v>536</v>
      </c>
      <c r="N387" t="s">
        <v>535</v>
      </c>
      <c r="O387" t="s">
        <v>635</v>
      </c>
      <c r="P387" t="s">
        <v>538</v>
      </c>
      <c r="Q387">
        <v>4</v>
      </c>
    </row>
    <row r="388" spans="1:17" x14ac:dyDescent="0.25">
      <c r="A388" t="s">
        <v>1107</v>
      </c>
      <c r="B388" t="s">
        <v>639</v>
      </c>
      <c r="C388" t="s">
        <v>640</v>
      </c>
      <c r="D388" t="s">
        <v>534</v>
      </c>
      <c r="F388" t="s">
        <v>12</v>
      </c>
      <c r="I388" t="s">
        <v>65</v>
      </c>
      <c r="J388" t="s">
        <v>38</v>
      </c>
      <c r="L388" t="s">
        <v>535</v>
      </c>
      <c r="M388" t="s">
        <v>612</v>
      </c>
      <c r="N388" t="s">
        <v>535</v>
      </c>
      <c r="O388" t="s">
        <v>641</v>
      </c>
      <c r="P388" t="s">
        <v>538</v>
      </c>
      <c r="Q388">
        <v>2</v>
      </c>
    </row>
    <row r="389" spans="1:17" x14ac:dyDescent="0.25">
      <c r="A389" t="s">
        <v>1107</v>
      </c>
      <c r="B389" t="s">
        <v>642</v>
      </c>
      <c r="C389" t="s">
        <v>640</v>
      </c>
      <c r="D389" t="s">
        <v>534</v>
      </c>
      <c r="F389" t="s">
        <v>12</v>
      </c>
      <c r="I389" t="s">
        <v>239</v>
      </c>
      <c r="J389" t="s">
        <v>16</v>
      </c>
      <c r="L389" t="s">
        <v>535</v>
      </c>
      <c r="M389" t="s">
        <v>612</v>
      </c>
      <c r="N389" t="s">
        <v>535</v>
      </c>
      <c r="O389" t="s">
        <v>641</v>
      </c>
      <c r="P389" t="s">
        <v>538</v>
      </c>
      <c r="Q389">
        <v>2</v>
      </c>
    </row>
    <row r="390" spans="1:17" x14ac:dyDescent="0.25">
      <c r="A390" t="s">
        <v>1107</v>
      </c>
      <c r="B390" t="s">
        <v>643</v>
      </c>
      <c r="C390" t="s">
        <v>644</v>
      </c>
      <c r="D390" t="s">
        <v>534</v>
      </c>
      <c r="F390" t="s">
        <v>19</v>
      </c>
      <c r="H390" t="s">
        <v>14</v>
      </c>
      <c r="I390" t="s">
        <v>65</v>
      </c>
      <c r="J390" t="s">
        <v>38</v>
      </c>
      <c r="L390" t="s">
        <v>535</v>
      </c>
      <c r="M390" t="s">
        <v>645</v>
      </c>
      <c r="N390" t="s">
        <v>535</v>
      </c>
      <c r="O390" t="s">
        <v>646</v>
      </c>
      <c r="P390" t="s">
        <v>538</v>
      </c>
      <c r="Q390">
        <v>4</v>
      </c>
    </row>
    <row r="391" spans="1:17" x14ac:dyDescent="0.25">
      <c r="A391" t="s">
        <v>1107</v>
      </c>
      <c r="B391" t="s">
        <v>647</v>
      </c>
      <c r="C391" t="s">
        <v>644</v>
      </c>
      <c r="D391" t="s">
        <v>534</v>
      </c>
      <c r="F391" t="s">
        <v>19</v>
      </c>
      <c r="H391" t="s">
        <v>14</v>
      </c>
      <c r="I391" t="s">
        <v>239</v>
      </c>
      <c r="J391" t="s">
        <v>16</v>
      </c>
      <c r="L391" t="s">
        <v>535</v>
      </c>
      <c r="M391" t="s">
        <v>645</v>
      </c>
      <c r="N391" t="s">
        <v>535</v>
      </c>
      <c r="O391" t="s">
        <v>646</v>
      </c>
      <c r="P391" t="s">
        <v>538</v>
      </c>
      <c r="Q391">
        <v>4</v>
      </c>
    </row>
    <row r="392" spans="1:17" x14ac:dyDescent="0.25">
      <c r="A392" t="s">
        <v>1107</v>
      </c>
      <c r="B392" t="s">
        <v>648</v>
      </c>
      <c r="C392" t="s">
        <v>649</v>
      </c>
      <c r="D392" t="s">
        <v>534</v>
      </c>
      <c r="F392" t="s">
        <v>19</v>
      </c>
      <c r="H392" t="s">
        <v>33</v>
      </c>
      <c r="I392" t="s">
        <v>65</v>
      </c>
      <c r="J392" t="s">
        <v>38</v>
      </c>
      <c r="L392" t="s">
        <v>535</v>
      </c>
      <c r="M392" t="s">
        <v>536</v>
      </c>
      <c r="N392" t="s">
        <v>535</v>
      </c>
      <c r="O392" t="s">
        <v>537</v>
      </c>
      <c r="P392" t="s">
        <v>538</v>
      </c>
      <c r="Q392">
        <v>4</v>
      </c>
    </row>
    <row r="393" spans="1:17" x14ac:dyDescent="0.25">
      <c r="A393" t="s">
        <v>1107</v>
      </c>
      <c r="B393" t="s">
        <v>650</v>
      </c>
      <c r="C393" t="s">
        <v>649</v>
      </c>
      <c r="D393" t="s">
        <v>534</v>
      </c>
      <c r="F393" t="s">
        <v>19</v>
      </c>
      <c r="H393" t="s">
        <v>33</v>
      </c>
      <c r="I393" t="s">
        <v>542</v>
      </c>
      <c r="J393" t="s">
        <v>38</v>
      </c>
      <c r="L393" t="s">
        <v>535</v>
      </c>
      <c r="M393" t="s">
        <v>536</v>
      </c>
      <c r="N393" t="s">
        <v>535</v>
      </c>
      <c r="O393" t="s">
        <v>537</v>
      </c>
      <c r="P393" t="s">
        <v>538</v>
      </c>
      <c r="Q393">
        <v>4</v>
      </c>
    </row>
    <row r="394" spans="1:17" x14ac:dyDescent="0.25">
      <c r="A394" t="s">
        <v>1107</v>
      </c>
      <c r="B394" t="s">
        <v>651</v>
      </c>
      <c r="C394" t="s">
        <v>649</v>
      </c>
      <c r="D394" t="s">
        <v>534</v>
      </c>
      <c r="F394" t="s">
        <v>19</v>
      </c>
      <c r="H394" t="s">
        <v>33</v>
      </c>
      <c r="I394" t="s">
        <v>239</v>
      </c>
      <c r="J394" t="s">
        <v>16</v>
      </c>
      <c r="L394" t="s">
        <v>535</v>
      </c>
      <c r="M394" t="s">
        <v>536</v>
      </c>
      <c r="N394" t="s">
        <v>535</v>
      </c>
      <c r="O394" t="s">
        <v>537</v>
      </c>
      <c r="P394" t="s">
        <v>538</v>
      </c>
      <c r="Q394">
        <v>4</v>
      </c>
    </row>
    <row r="395" spans="1:17" x14ac:dyDescent="0.25">
      <c r="A395" t="s">
        <v>1107</v>
      </c>
      <c r="B395" t="s">
        <v>652</v>
      </c>
      <c r="C395" t="s">
        <v>649</v>
      </c>
      <c r="D395" t="s">
        <v>534</v>
      </c>
      <c r="F395" t="s">
        <v>19</v>
      </c>
      <c r="H395" t="s">
        <v>33</v>
      </c>
      <c r="I395" t="s">
        <v>239</v>
      </c>
      <c r="J395" t="s">
        <v>16</v>
      </c>
      <c r="L395" t="s">
        <v>535</v>
      </c>
      <c r="M395" t="s">
        <v>536</v>
      </c>
      <c r="N395" t="s">
        <v>535</v>
      </c>
      <c r="O395" t="s">
        <v>537</v>
      </c>
      <c r="P395" t="s">
        <v>538</v>
      </c>
      <c r="Q395">
        <v>4</v>
      </c>
    </row>
    <row r="396" spans="1:17" x14ac:dyDescent="0.25">
      <c r="A396" t="s">
        <v>1107</v>
      </c>
      <c r="B396" t="s">
        <v>653</v>
      </c>
      <c r="C396" t="s">
        <v>654</v>
      </c>
      <c r="D396" t="s">
        <v>534</v>
      </c>
      <c r="F396" t="s">
        <v>12</v>
      </c>
      <c r="I396" t="s">
        <v>239</v>
      </c>
      <c r="J396" t="s">
        <v>16</v>
      </c>
      <c r="L396" t="s">
        <v>535</v>
      </c>
      <c r="M396" t="s">
        <v>543</v>
      </c>
      <c r="N396" t="s">
        <v>535</v>
      </c>
      <c r="Q396">
        <v>2</v>
      </c>
    </row>
    <row r="397" spans="1:17" x14ac:dyDescent="0.25">
      <c r="A397" t="s">
        <v>1107</v>
      </c>
      <c r="B397" t="s">
        <v>655</v>
      </c>
      <c r="C397" t="s">
        <v>654</v>
      </c>
      <c r="D397" t="s">
        <v>534</v>
      </c>
      <c r="F397" t="s">
        <v>12</v>
      </c>
      <c r="I397" t="s">
        <v>65</v>
      </c>
      <c r="J397" t="s">
        <v>38</v>
      </c>
      <c r="L397" t="s">
        <v>535</v>
      </c>
      <c r="M397" t="s">
        <v>543</v>
      </c>
      <c r="N397" t="s">
        <v>535</v>
      </c>
      <c r="Q397">
        <v>2</v>
      </c>
    </row>
    <row r="398" spans="1:17" x14ac:dyDescent="0.25">
      <c r="A398" t="s">
        <v>1107</v>
      </c>
      <c r="B398" t="s">
        <v>656</v>
      </c>
      <c r="C398" t="s">
        <v>654</v>
      </c>
      <c r="D398" t="s">
        <v>534</v>
      </c>
      <c r="F398" t="s">
        <v>12</v>
      </c>
      <c r="I398" t="s">
        <v>239</v>
      </c>
      <c r="J398" t="s">
        <v>16</v>
      </c>
      <c r="L398" t="s">
        <v>535</v>
      </c>
      <c r="M398" t="s">
        <v>543</v>
      </c>
      <c r="N398" t="s">
        <v>535</v>
      </c>
      <c r="Q398">
        <v>2</v>
      </c>
    </row>
    <row r="399" spans="1:17" x14ac:dyDescent="0.25">
      <c r="A399" t="s">
        <v>1107</v>
      </c>
      <c r="B399" t="s">
        <v>657</v>
      </c>
      <c r="C399" t="s">
        <v>658</v>
      </c>
      <c r="D399" t="s">
        <v>534</v>
      </c>
      <c r="F399" t="s">
        <v>12</v>
      </c>
      <c r="I399" t="s">
        <v>239</v>
      </c>
      <c r="J399" t="s">
        <v>16</v>
      </c>
      <c r="L399" t="s">
        <v>535</v>
      </c>
      <c r="M399" t="s">
        <v>556</v>
      </c>
      <c r="N399" t="s">
        <v>535</v>
      </c>
      <c r="O399" t="s">
        <v>659</v>
      </c>
      <c r="P399" t="s">
        <v>538</v>
      </c>
      <c r="Q399">
        <v>2</v>
      </c>
    </row>
    <row r="400" spans="1:17" x14ac:dyDescent="0.25">
      <c r="A400" t="s">
        <v>1107</v>
      </c>
      <c r="B400" t="s">
        <v>660</v>
      </c>
      <c r="C400" t="s">
        <v>658</v>
      </c>
      <c r="D400" t="s">
        <v>534</v>
      </c>
      <c r="F400" t="s">
        <v>12</v>
      </c>
      <c r="I400" t="s">
        <v>65</v>
      </c>
      <c r="J400" t="s">
        <v>38</v>
      </c>
      <c r="L400" t="s">
        <v>535</v>
      </c>
      <c r="M400" t="s">
        <v>556</v>
      </c>
      <c r="N400" t="s">
        <v>535</v>
      </c>
      <c r="O400" t="s">
        <v>659</v>
      </c>
      <c r="P400" t="s">
        <v>538</v>
      </c>
      <c r="Q400">
        <v>2</v>
      </c>
    </row>
    <row r="401" spans="1:17" x14ac:dyDescent="0.25">
      <c r="A401" t="s">
        <v>1107</v>
      </c>
      <c r="B401" t="s">
        <v>661</v>
      </c>
      <c r="C401" t="s">
        <v>662</v>
      </c>
      <c r="D401" t="s">
        <v>534</v>
      </c>
      <c r="F401" t="s">
        <v>12</v>
      </c>
      <c r="H401" t="s">
        <v>33</v>
      </c>
      <c r="I401" t="s">
        <v>65</v>
      </c>
      <c r="J401" t="s">
        <v>38</v>
      </c>
      <c r="L401" t="s">
        <v>535</v>
      </c>
      <c r="M401" t="s">
        <v>556</v>
      </c>
      <c r="N401" t="s">
        <v>535</v>
      </c>
      <c r="O401" t="s">
        <v>663</v>
      </c>
      <c r="P401" t="s">
        <v>538</v>
      </c>
      <c r="Q401">
        <v>2</v>
      </c>
    </row>
    <row r="402" spans="1:17" x14ac:dyDescent="0.25">
      <c r="A402" t="s">
        <v>1107</v>
      </c>
      <c r="B402" t="s">
        <v>664</v>
      </c>
      <c r="C402" t="s">
        <v>662</v>
      </c>
      <c r="D402" t="s">
        <v>534</v>
      </c>
      <c r="F402" t="s">
        <v>12</v>
      </c>
      <c r="H402" t="s">
        <v>33</v>
      </c>
      <c r="I402" t="s">
        <v>239</v>
      </c>
      <c r="J402" t="s">
        <v>16</v>
      </c>
      <c r="L402" t="s">
        <v>535</v>
      </c>
      <c r="M402" t="s">
        <v>556</v>
      </c>
      <c r="N402" t="s">
        <v>535</v>
      </c>
      <c r="O402" t="s">
        <v>663</v>
      </c>
      <c r="P402" t="s">
        <v>538</v>
      </c>
      <c r="Q402">
        <v>2</v>
      </c>
    </row>
    <row r="403" spans="1:17" x14ac:dyDescent="0.25">
      <c r="A403" t="s">
        <v>1107</v>
      </c>
      <c r="B403" t="s">
        <v>665</v>
      </c>
      <c r="C403" t="s">
        <v>666</v>
      </c>
      <c r="D403" t="s">
        <v>534</v>
      </c>
      <c r="F403" t="s">
        <v>19</v>
      </c>
      <c r="I403" t="s">
        <v>542</v>
      </c>
      <c r="J403" t="s">
        <v>38</v>
      </c>
      <c r="L403" t="s">
        <v>535</v>
      </c>
      <c r="M403" t="s">
        <v>536</v>
      </c>
      <c r="N403" t="s">
        <v>535</v>
      </c>
      <c r="O403" t="s">
        <v>667</v>
      </c>
      <c r="P403" t="s">
        <v>538</v>
      </c>
      <c r="Q403">
        <v>4</v>
      </c>
    </row>
    <row r="404" spans="1:17" x14ac:dyDescent="0.25">
      <c r="A404" t="s">
        <v>1107</v>
      </c>
      <c r="B404" t="s">
        <v>668</v>
      </c>
      <c r="C404" t="s">
        <v>666</v>
      </c>
      <c r="D404" t="s">
        <v>534</v>
      </c>
      <c r="F404" t="s">
        <v>19</v>
      </c>
      <c r="I404" t="s">
        <v>239</v>
      </c>
      <c r="J404" t="s">
        <v>16</v>
      </c>
      <c r="L404" t="s">
        <v>535</v>
      </c>
      <c r="M404" t="s">
        <v>536</v>
      </c>
      <c r="N404" t="s">
        <v>535</v>
      </c>
      <c r="O404" t="s">
        <v>667</v>
      </c>
      <c r="P404" t="s">
        <v>538</v>
      </c>
      <c r="Q404">
        <v>4</v>
      </c>
    </row>
    <row r="405" spans="1:17" x14ac:dyDescent="0.25">
      <c r="A405" t="s">
        <v>1107</v>
      </c>
      <c r="B405" t="s">
        <v>669</v>
      </c>
      <c r="C405" t="s">
        <v>666</v>
      </c>
      <c r="D405" t="s">
        <v>534</v>
      </c>
      <c r="F405" t="s">
        <v>19</v>
      </c>
      <c r="I405" t="s">
        <v>239</v>
      </c>
      <c r="J405" t="s">
        <v>16</v>
      </c>
      <c r="L405" t="s">
        <v>535</v>
      </c>
      <c r="M405" t="s">
        <v>536</v>
      </c>
      <c r="N405" t="s">
        <v>535</v>
      </c>
      <c r="O405" t="s">
        <v>667</v>
      </c>
      <c r="P405" t="s">
        <v>538</v>
      </c>
      <c r="Q405">
        <v>4</v>
      </c>
    </row>
    <row r="406" spans="1:17" x14ac:dyDescent="0.25">
      <c r="A406" t="s">
        <v>1107</v>
      </c>
      <c r="B406" t="s">
        <v>670</v>
      </c>
      <c r="C406" t="s">
        <v>666</v>
      </c>
      <c r="D406" t="s">
        <v>534</v>
      </c>
      <c r="F406" t="s">
        <v>19</v>
      </c>
      <c r="I406" t="s">
        <v>65</v>
      </c>
      <c r="J406" t="s">
        <v>38</v>
      </c>
      <c r="L406" t="s">
        <v>535</v>
      </c>
      <c r="M406" t="s">
        <v>536</v>
      </c>
      <c r="N406" t="s">
        <v>535</v>
      </c>
      <c r="O406" t="s">
        <v>667</v>
      </c>
      <c r="P406" t="s">
        <v>538</v>
      </c>
      <c r="Q406">
        <v>4</v>
      </c>
    </row>
    <row r="407" spans="1:17" x14ac:dyDescent="0.25">
      <c r="A407" t="s">
        <v>1107</v>
      </c>
      <c r="B407" t="s">
        <v>671</v>
      </c>
      <c r="C407" t="s">
        <v>672</v>
      </c>
      <c r="D407" t="s">
        <v>534</v>
      </c>
      <c r="F407" t="s">
        <v>19</v>
      </c>
      <c r="H407" t="s">
        <v>33</v>
      </c>
      <c r="I407" t="s">
        <v>239</v>
      </c>
      <c r="J407" t="s">
        <v>16</v>
      </c>
      <c r="L407" t="s">
        <v>535</v>
      </c>
      <c r="M407" t="s">
        <v>556</v>
      </c>
      <c r="N407" t="s">
        <v>535</v>
      </c>
      <c r="O407" t="s">
        <v>557</v>
      </c>
      <c r="P407" t="s">
        <v>538</v>
      </c>
      <c r="Q407">
        <v>2</v>
      </c>
    </row>
    <row r="408" spans="1:17" x14ac:dyDescent="0.25">
      <c r="A408" t="s">
        <v>1107</v>
      </c>
      <c r="B408" t="s">
        <v>673</v>
      </c>
      <c r="C408" t="s">
        <v>672</v>
      </c>
      <c r="D408" t="s">
        <v>534</v>
      </c>
      <c r="F408" t="s">
        <v>19</v>
      </c>
      <c r="H408" t="s">
        <v>33</v>
      </c>
      <c r="I408" t="s">
        <v>542</v>
      </c>
      <c r="J408" t="s">
        <v>38</v>
      </c>
      <c r="L408" t="s">
        <v>535</v>
      </c>
      <c r="M408" t="s">
        <v>556</v>
      </c>
      <c r="N408" t="s">
        <v>535</v>
      </c>
      <c r="O408" t="s">
        <v>557</v>
      </c>
      <c r="P408" t="s">
        <v>538</v>
      </c>
      <c r="Q408">
        <v>2</v>
      </c>
    </row>
    <row r="409" spans="1:17" x14ac:dyDescent="0.25">
      <c r="A409" t="s">
        <v>1107</v>
      </c>
      <c r="B409" t="s">
        <v>674</v>
      </c>
      <c r="C409" t="s">
        <v>672</v>
      </c>
      <c r="D409" t="s">
        <v>534</v>
      </c>
      <c r="F409" t="s">
        <v>19</v>
      </c>
      <c r="H409" t="s">
        <v>33</v>
      </c>
      <c r="I409" t="s">
        <v>239</v>
      </c>
      <c r="J409" t="s">
        <v>16</v>
      </c>
      <c r="L409" t="s">
        <v>535</v>
      </c>
      <c r="M409" t="s">
        <v>556</v>
      </c>
      <c r="N409" t="s">
        <v>535</v>
      </c>
      <c r="O409" t="s">
        <v>557</v>
      </c>
      <c r="P409" t="s">
        <v>538</v>
      </c>
      <c r="Q409">
        <v>2</v>
      </c>
    </row>
    <row r="410" spans="1:17" x14ac:dyDescent="0.25">
      <c r="A410" t="s">
        <v>1107</v>
      </c>
      <c r="B410" t="s">
        <v>675</v>
      </c>
      <c r="C410" t="s">
        <v>672</v>
      </c>
      <c r="D410" t="s">
        <v>534</v>
      </c>
      <c r="F410" t="s">
        <v>19</v>
      </c>
      <c r="H410" t="s">
        <v>33</v>
      </c>
      <c r="I410" t="s">
        <v>65</v>
      </c>
      <c r="J410" t="s">
        <v>38</v>
      </c>
      <c r="L410" t="s">
        <v>535</v>
      </c>
      <c r="M410" t="s">
        <v>556</v>
      </c>
      <c r="N410" t="s">
        <v>535</v>
      </c>
      <c r="O410" t="s">
        <v>557</v>
      </c>
      <c r="P410" t="s">
        <v>538</v>
      </c>
      <c r="Q410">
        <v>2</v>
      </c>
    </row>
    <row r="411" spans="1:17" x14ac:dyDescent="0.25">
      <c r="A411" t="s">
        <v>1107</v>
      </c>
      <c r="B411" t="s">
        <v>676</v>
      </c>
      <c r="C411" t="s">
        <v>677</v>
      </c>
      <c r="D411" t="s">
        <v>534</v>
      </c>
      <c r="F411" t="s">
        <v>12</v>
      </c>
      <c r="H411" t="s">
        <v>33</v>
      </c>
      <c r="I411" t="s">
        <v>542</v>
      </c>
      <c r="J411" t="s">
        <v>38</v>
      </c>
      <c r="L411" t="s">
        <v>535</v>
      </c>
      <c r="M411" t="s">
        <v>612</v>
      </c>
      <c r="N411" t="s">
        <v>535</v>
      </c>
      <c r="O411" t="s">
        <v>537</v>
      </c>
      <c r="P411" t="s">
        <v>538</v>
      </c>
      <c r="Q411">
        <v>4</v>
      </c>
    </row>
    <row r="412" spans="1:17" x14ac:dyDescent="0.25">
      <c r="A412" t="s">
        <v>1107</v>
      </c>
      <c r="B412" t="s">
        <v>678</v>
      </c>
      <c r="C412" t="s">
        <v>677</v>
      </c>
      <c r="D412" t="s">
        <v>534</v>
      </c>
      <c r="F412" t="s">
        <v>12</v>
      </c>
      <c r="H412" t="s">
        <v>33</v>
      </c>
      <c r="I412" t="s">
        <v>239</v>
      </c>
      <c r="J412" t="s">
        <v>16</v>
      </c>
      <c r="L412" t="s">
        <v>535</v>
      </c>
      <c r="M412" t="s">
        <v>612</v>
      </c>
      <c r="N412" t="s">
        <v>535</v>
      </c>
      <c r="O412" t="s">
        <v>537</v>
      </c>
      <c r="P412" t="s">
        <v>538</v>
      </c>
      <c r="Q412">
        <v>4</v>
      </c>
    </row>
    <row r="413" spans="1:17" x14ac:dyDescent="0.25">
      <c r="A413" t="s">
        <v>1107</v>
      </c>
      <c r="B413" t="s">
        <v>679</v>
      </c>
      <c r="C413" t="s">
        <v>677</v>
      </c>
      <c r="D413" t="s">
        <v>534</v>
      </c>
      <c r="F413" t="s">
        <v>12</v>
      </c>
      <c r="H413" t="s">
        <v>33</v>
      </c>
      <c r="I413" t="s">
        <v>65</v>
      </c>
      <c r="J413" t="s">
        <v>38</v>
      </c>
      <c r="L413" t="s">
        <v>535</v>
      </c>
      <c r="M413" t="s">
        <v>612</v>
      </c>
      <c r="N413" t="s">
        <v>535</v>
      </c>
      <c r="O413" t="s">
        <v>537</v>
      </c>
      <c r="P413" t="s">
        <v>538</v>
      </c>
      <c r="Q413">
        <v>4</v>
      </c>
    </row>
    <row r="414" spans="1:17" x14ac:dyDescent="0.25">
      <c r="A414" t="s">
        <v>1107</v>
      </c>
      <c r="B414" t="s">
        <v>680</v>
      </c>
      <c r="C414" t="s">
        <v>677</v>
      </c>
      <c r="D414" t="s">
        <v>534</v>
      </c>
      <c r="F414" t="s">
        <v>12</v>
      </c>
      <c r="H414" t="s">
        <v>33</v>
      </c>
      <c r="I414" t="s">
        <v>239</v>
      </c>
      <c r="J414" t="s">
        <v>16</v>
      </c>
      <c r="L414" t="s">
        <v>535</v>
      </c>
      <c r="M414" t="s">
        <v>612</v>
      </c>
      <c r="N414" t="s">
        <v>535</v>
      </c>
      <c r="O414" t="s">
        <v>537</v>
      </c>
      <c r="P414" t="s">
        <v>538</v>
      </c>
      <c r="Q414">
        <v>4</v>
      </c>
    </row>
    <row r="415" spans="1:17" x14ac:dyDescent="0.25">
      <c r="A415" t="s">
        <v>1107</v>
      </c>
      <c r="B415" t="s">
        <v>681</v>
      </c>
      <c r="C415" t="s">
        <v>682</v>
      </c>
      <c r="D415" t="s">
        <v>534</v>
      </c>
      <c r="F415" t="s">
        <v>12</v>
      </c>
      <c r="I415" t="s">
        <v>239</v>
      </c>
      <c r="J415" t="s">
        <v>16</v>
      </c>
      <c r="L415" t="s">
        <v>535</v>
      </c>
      <c r="M415" t="s">
        <v>612</v>
      </c>
      <c r="N415" t="s">
        <v>535</v>
      </c>
      <c r="O415" t="s">
        <v>683</v>
      </c>
      <c r="P415" t="s">
        <v>538</v>
      </c>
      <c r="Q415">
        <v>3</v>
      </c>
    </row>
    <row r="416" spans="1:17" x14ac:dyDescent="0.25">
      <c r="A416" t="s">
        <v>1107</v>
      </c>
      <c r="B416" t="s">
        <v>684</v>
      </c>
      <c r="C416" t="s">
        <v>682</v>
      </c>
      <c r="D416" t="s">
        <v>534</v>
      </c>
      <c r="F416" t="s">
        <v>12</v>
      </c>
      <c r="I416" t="s">
        <v>65</v>
      </c>
      <c r="J416" t="s">
        <v>38</v>
      </c>
      <c r="L416" t="s">
        <v>535</v>
      </c>
      <c r="M416" t="s">
        <v>612</v>
      </c>
      <c r="N416" t="s">
        <v>535</v>
      </c>
      <c r="O416" t="s">
        <v>683</v>
      </c>
      <c r="P416" t="s">
        <v>538</v>
      </c>
      <c r="Q416">
        <v>3</v>
      </c>
    </row>
    <row r="417" spans="1:17" x14ac:dyDescent="0.25">
      <c r="A417" t="s">
        <v>1107</v>
      </c>
      <c r="B417" t="s">
        <v>685</v>
      </c>
      <c r="C417" t="s">
        <v>682</v>
      </c>
      <c r="D417" t="s">
        <v>534</v>
      </c>
      <c r="F417" t="s">
        <v>12</v>
      </c>
      <c r="I417" t="s">
        <v>239</v>
      </c>
      <c r="J417" t="s">
        <v>16</v>
      </c>
      <c r="L417" t="s">
        <v>535</v>
      </c>
      <c r="M417" t="s">
        <v>612</v>
      </c>
      <c r="N417" t="s">
        <v>535</v>
      </c>
      <c r="O417" t="s">
        <v>683</v>
      </c>
      <c r="P417" t="s">
        <v>538</v>
      </c>
      <c r="Q417">
        <v>3</v>
      </c>
    </row>
    <row r="418" spans="1:17" x14ac:dyDescent="0.25">
      <c r="A418" t="s">
        <v>1107</v>
      </c>
      <c r="B418" t="s">
        <v>686</v>
      </c>
      <c r="C418" t="s">
        <v>682</v>
      </c>
      <c r="D418" t="s">
        <v>534</v>
      </c>
      <c r="F418" t="s">
        <v>12</v>
      </c>
      <c r="I418" t="s">
        <v>542</v>
      </c>
      <c r="J418" t="s">
        <v>38</v>
      </c>
      <c r="L418" t="s">
        <v>535</v>
      </c>
      <c r="M418" t="s">
        <v>612</v>
      </c>
      <c r="N418" t="s">
        <v>535</v>
      </c>
      <c r="O418" t="s">
        <v>683</v>
      </c>
      <c r="P418" t="s">
        <v>538</v>
      </c>
      <c r="Q418">
        <v>3</v>
      </c>
    </row>
    <row r="419" spans="1:17" x14ac:dyDescent="0.25">
      <c r="A419" t="s">
        <v>1107</v>
      </c>
      <c r="B419" t="s">
        <v>687</v>
      </c>
      <c r="C419" t="s">
        <v>688</v>
      </c>
      <c r="D419" t="s">
        <v>534</v>
      </c>
      <c r="F419" t="s">
        <v>12</v>
      </c>
      <c r="I419" t="s">
        <v>239</v>
      </c>
      <c r="J419" t="s">
        <v>16</v>
      </c>
      <c r="L419" t="s">
        <v>535</v>
      </c>
      <c r="M419" t="s">
        <v>556</v>
      </c>
      <c r="N419" t="s">
        <v>535</v>
      </c>
      <c r="O419" t="s">
        <v>659</v>
      </c>
      <c r="P419" t="s">
        <v>538</v>
      </c>
      <c r="Q419">
        <v>1</v>
      </c>
    </row>
    <row r="420" spans="1:17" x14ac:dyDescent="0.25">
      <c r="A420" t="s">
        <v>1107</v>
      </c>
      <c r="B420" t="s">
        <v>689</v>
      </c>
      <c r="C420" t="s">
        <v>688</v>
      </c>
      <c r="D420" t="s">
        <v>534</v>
      </c>
      <c r="F420" t="s">
        <v>12</v>
      </c>
      <c r="I420" t="s">
        <v>65</v>
      </c>
      <c r="J420" t="s">
        <v>38</v>
      </c>
      <c r="L420" t="s">
        <v>535</v>
      </c>
      <c r="M420" t="s">
        <v>556</v>
      </c>
      <c r="N420" t="s">
        <v>535</v>
      </c>
      <c r="O420" t="s">
        <v>659</v>
      </c>
      <c r="P420" t="s">
        <v>538</v>
      </c>
      <c r="Q420">
        <v>1</v>
      </c>
    </row>
    <row r="421" spans="1:17" x14ac:dyDescent="0.25">
      <c r="A421" t="s">
        <v>1107</v>
      </c>
      <c r="B421" t="s">
        <v>690</v>
      </c>
      <c r="C421" t="s">
        <v>691</v>
      </c>
      <c r="D421" t="s">
        <v>534</v>
      </c>
      <c r="F421" t="s">
        <v>12</v>
      </c>
      <c r="I421" t="s">
        <v>239</v>
      </c>
      <c r="J421" t="s">
        <v>16</v>
      </c>
      <c r="L421" t="s">
        <v>535</v>
      </c>
      <c r="M421" t="s">
        <v>556</v>
      </c>
      <c r="N421" t="s">
        <v>535</v>
      </c>
      <c r="Q421">
        <v>1</v>
      </c>
    </row>
    <row r="422" spans="1:17" x14ac:dyDescent="0.25">
      <c r="A422" t="s">
        <v>1107</v>
      </c>
      <c r="B422" t="s">
        <v>692</v>
      </c>
      <c r="C422" t="s">
        <v>691</v>
      </c>
      <c r="D422" t="s">
        <v>534</v>
      </c>
      <c r="F422" t="s">
        <v>12</v>
      </c>
      <c r="I422" t="s">
        <v>239</v>
      </c>
      <c r="J422" t="s">
        <v>16</v>
      </c>
      <c r="L422" t="s">
        <v>535</v>
      </c>
      <c r="M422" t="s">
        <v>556</v>
      </c>
      <c r="N422" t="s">
        <v>535</v>
      </c>
      <c r="Q422">
        <v>1</v>
      </c>
    </row>
    <row r="423" spans="1:17" x14ac:dyDescent="0.25">
      <c r="A423" t="s">
        <v>1107</v>
      </c>
      <c r="B423" t="s">
        <v>693</v>
      </c>
      <c r="C423" t="s">
        <v>691</v>
      </c>
      <c r="D423" t="s">
        <v>534</v>
      </c>
      <c r="F423" t="s">
        <v>12</v>
      </c>
      <c r="I423" t="s">
        <v>65</v>
      </c>
      <c r="J423" t="s">
        <v>38</v>
      </c>
      <c r="L423" t="s">
        <v>535</v>
      </c>
      <c r="M423" t="s">
        <v>556</v>
      </c>
      <c r="N423" t="s">
        <v>535</v>
      </c>
      <c r="Q423">
        <v>1</v>
      </c>
    </row>
    <row r="424" spans="1:17" x14ac:dyDescent="0.25">
      <c r="A424" t="s">
        <v>1107</v>
      </c>
      <c r="B424" t="s">
        <v>694</v>
      </c>
      <c r="C424" t="s">
        <v>695</v>
      </c>
      <c r="D424" t="s">
        <v>534</v>
      </c>
      <c r="F424" t="s">
        <v>19</v>
      </c>
      <c r="I424" t="s">
        <v>239</v>
      </c>
      <c r="J424" t="s">
        <v>16</v>
      </c>
      <c r="L424" t="s">
        <v>535</v>
      </c>
      <c r="M424" t="s">
        <v>556</v>
      </c>
      <c r="N424" t="s">
        <v>535</v>
      </c>
      <c r="O424" t="s">
        <v>659</v>
      </c>
      <c r="P424" t="s">
        <v>538</v>
      </c>
      <c r="Q424">
        <v>2</v>
      </c>
    </row>
    <row r="425" spans="1:17" x14ac:dyDescent="0.25">
      <c r="A425" t="s">
        <v>1107</v>
      </c>
      <c r="B425" t="s">
        <v>696</v>
      </c>
      <c r="C425" t="s">
        <v>695</v>
      </c>
      <c r="D425" t="s">
        <v>534</v>
      </c>
      <c r="F425" t="s">
        <v>19</v>
      </c>
      <c r="I425" t="s">
        <v>65</v>
      </c>
      <c r="J425" t="s">
        <v>38</v>
      </c>
      <c r="L425" t="s">
        <v>535</v>
      </c>
      <c r="M425" t="s">
        <v>556</v>
      </c>
      <c r="N425" t="s">
        <v>535</v>
      </c>
      <c r="O425" t="s">
        <v>659</v>
      </c>
      <c r="P425" t="s">
        <v>538</v>
      </c>
      <c r="Q425">
        <v>2</v>
      </c>
    </row>
    <row r="426" spans="1:17" x14ac:dyDescent="0.25">
      <c r="A426" t="s">
        <v>1107</v>
      </c>
      <c r="B426" t="s">
        <v>697</v>
      </c>
      <c r="C426" t="s">
        <v>698</v>
      </c>
      <c r="D426" t="s">
        <v>534</v>
      </c>
      <c r="F426" t="s">
        <v>19</v>
      </c>
      <c r="H426" t="s">
        <v>33</v>
      </c>
      <c r="I426" t="s">
        <v>239</v>
      </c>
      <c r="J426" t="s">
        <v>16</v>
      </c>
      <c r="L426" t="s">
        <v>535</v>
      </c>
      <c r="M426" t="s">
        <v>556</v>
      </c>
      <c r="N426" t="s">
        <v>535</v>
      </c>
      <c r="O426" t="s">
        <v>663</v>
      </c>
      <c r="P426" t="s">
        <v>538</v>
      </c>
      <c r="Q426">
        <v>3</v>
      </c>
    </row>
    <row r="427" spans="1:17" x14ac:dyDescent="0.25">
      <c r="A427" t="s">
        <v>1107</v>
      </c>
      <c r="B427" t="s">
        <v>699</v>
      </c>
      <c r="C427" t="s">
        <v>698</v>
      </c>
      <c r="D427" t="s">
        <v>534</v>
      </c>
      <c r="F427" t="s">
        <v>19</v>
      </c>
      <c r="H427" t="s">
        <v>33</v>
      </c>
      <c r="I427" t="s">
        <v>65</v>
      </c>
      <c r="J427" t="s">
        <v>38</v>
      </c>
      <c r="L427" t="s">
        <v>535</v>
      </c>
      <c r="M427" t="s">
        <v>556</v>
      </c>
      <c r="N427" t="s">
        <v>535</v>
      </c>
      <c r="O427" t="s">
        <v>663</v>
      </c>
      <c r="P427" t="s">
        <v>538</v>
      </c>
      <c r="Q427">
        <v>3</v>
      </c>
    </row>
    <row r="428" spans="1:17" x14ac:dyDescent="0.25">
      <c r="A428" t="s">
        <v>1107</v>
      </c>
      <c r="B428" t="s">
        <v>700</v>
      </c>
      <c r="C428" t="s">
        <v>698</v>
      </c>
      <c r="D428" t="s">
        <v>534</v>
      </c>
      <c r="F428" t="s">
        <v>19</v>
      </c>
      <c r="H428" t="s">
        <v>33</v>
      </c>
      <c r="I428" t="s">
        <v>239</v>
      </c>
      <c r="J428" t="s">
        <v>16</v>
      </c>
      <c r="L428" t="s">
        <v>535</v>
      </c>
      <c r="M428" t="s">
        <v>556</v>
      </c>
      <c r="N428" t="s">
        <v>535</v>
      </c>
      <c r="O428" t="s">
        <v>663</v>
      </c>
      <c r="P428" t="s">
        <v>538</v>
      </c>
      <c r="Q428">
        <v>3</v>
      </c>
    </row>
    <row r="429" spans="1:17" x14ac:dyDescent="0.25">
      <c r="A429" t="s">
        <v>1107</v>
      </c>
      <c r="B429" t="s">
        <v>701</v>
      </c>
      <c r="C429" t="s">
        <v>698</v>
      </c>
      <c r="D429" t="s">
        <v>534</v>
      </c>
      <c r="F429" t="s">
        <v>19</v>
      </c>
      <c r="H429" t="s">
        <v>33</v>
      </c>
      <c r="I429" t="s">
        <v>542</v>
      </c>
      <c r="J429" t="s">
        <v>38</v>
      </c>
      <c r="L429" t="s">
        <v>535</v>
      </c>
      <c r="M429" t="s">
        <v>556</v>
      </c>
      <c r="N429" t="s">
        <v>535</v>
      </c>
      <c r="O429" t="s">
        <v>663</v>
      </c>
      <c r="P429" t="s">
        <v>538</v>
      </c>
      <c r="Q429">
        <v>3</v>
      </c>
    </row>
    <row r="430" spans="1:17" x14ac:dyDescent="0.25">
      <c r="A430" t="s">
        <v>1107</v>
      </c>
      <c r="B430" t="s">
        <v>702</v>
      </c>
      <c r="C430" t="s">
        <v>703</v>
      </c>
      <c r="D430" t="s">
        <v>534</v>
      </c>
      <c r="F430" t="s">
        <v>19</v>
      </c>
      <c r="I430" t="s">
        <v>65</v>
      </c>
      <c r="J430" t="s">
        <v>38</v>
      </c>
      <c r="L430" t="s">
        <v>535</v>
      </c>
      <c r="M430" t="s">
        <v>704</v>
      </c>
      <c r="N430" t="s">
        <v>535</v>
      </c>
      <c r="O430" t="s">
        <v>705</v>
      </c>
      <c r="P430" t="s">
        <v>538</v>
      </c>
      <c r="Q430">
        <v>2</v>
      </c>
    </row>
    <row r="431" spans="1:17" x14ac:dyDescent="0.25">
      <c r="A431" t="s">
        <v>1107</v>
      </c>
      <c r="B431" t="s">
        <v>706</v>
      </c>
      <c r="C431" t="s">
        <v>703</v>
      </c>
      <c r="D431" t="s">
        <v>534</v>
      </c>
      <c r="F431" t="s">
        <v>19</v>
      </c>
      <c r="I431" t="s">
        <v>239</v>
      </c>
      <c r="J431" t="s">
        <v>16</v>
      </c>
      <c r="L431" t="s">
        <v>535</v>
      </c>
      <c r="M431" t="s">
        <v>704</v>
      </c>
      <c r="N431" t="s">
        <v>535</v>
      </c>
      <c r="O431" t="s">
        <v>705</v>
      </c>
      <c r="P431" t="s">
        <v>538</v>
      </c>
      <c r="Q431">
        <v>2</v>
      </c>
    </row>
    <row r="432" spans="1:17" x14ac:dyDescent="0.25">
      <c r="A432" t="s">
        <v>1107</v>
      </c>
      <c r="B432" t="s">
        <v>707</v>
      </c>
      <c r="C432" t="s">
        <v>708</v>
      </c>
      <c r="D432" t="s">
        <v>534</v>
      </c>
      <c r="F432" t="s">
        <v>19</v>
      </c>
      <c r="I432" t="s">
        <v>65</v>
      </c>
      <c r="J432" t="s">
        <v>38</v>
      </c>
      <c r="L432" t="s">
        <v>535</v>
      </c>
      <c r="M432" t="s">
        <v>536</v>
      </c>
      <c r="N432" t="s">
        <v>535</v>
      </c>
      <c r="O432" t="s">
        <v>667</v>
      </c>
      <c r="P432" t="s">
        <v>538</v>
      </c>
      <c r="Q432">
        <v>2</v>
      </c>
    </row>
    <row r="433" spans="1:17" x14ac:dyDescent="0.25">
      <c r="A433" t="s">
        <v>1107</v>
      </c>
      <c r="B433" t="s">
        <v>709</v>
      </c>
      <c r="C433" t="s">
        <v>708</v>
      </c>
      <c r="D433" t="s">
        <v>534</v>
      </c>
      <c r="F433" t="s">
        <v>19</v>
      </c>
      <c r="I433" t="s">
        <v>239</v>
      </c>
      <c r="J433" t="s">
        <v>16</v>
      </c>
      <c r="L433" t="s">
        <v>535</v>
      </c>
      <c r="M433" t="s">
        <v>536</v>
      </c>
      <c r="N433" t="s">
        <v>535</v>
      </c>
      <c r="O433" t="s">
        <v>667</v>
      </c>
      <c r="P433" t="s">
        <v>538</v>
      </c>
      <c r="Q433">
        <v>2</v>
      </c>
    </row>
    <row r="434" spans="1:17" x14ac:dyDescent="0.25">
      <c r="A434" t="s">
        <v>1107</v>
      </c>
      <c r="B434" t="s">
        <v>710</v>
      </c>
      <c r="C434" t="s">
        <v>708</v>
      </c>
      <c r="D434" t="s">
        <v>534</v>
      </c>
      <c r="F434" t="s">
        <v>19</v>
      </c>
      <c r="I434" t="s">
        <v>239</v>
      </c>
      <c r="J434" t="s">
        <v>16</v>
      </c>
      <c r="L434" t="s">
        <v>535</v>
      </c>
      <c r="M434" t="s">
        <v>536</v>
      </c>
      <c r="N434" t="s">
        <v>535</v>
      </c>
      <c r="O434" t="s">
        <v>667</v>
      </c>
      <c r="P434" t="s">
        <v>538</v>
      </c>
      <c r="Q434">
        <v>2</v>
      </c>
    </row>
    <row r="435" spans="1:17" x14ac:dyDescent="0.25">
      <c r="A435" t="s">
        <v>1107</v>
      </c>
      <c r="B435" t="s">
        <v>711</v>
      </c>
      <c r="C435" t="s">
        <v>712</v>
      </c>
      <c r="D435" t="s">
        <v>534</v>
      </c>
      <c r="F435" t="s">
        <v>12</v>
      </c>
      <c r="H435" t="s">
        <v>33</v>
      </c>
      <c r="I435" t="s">
        <v>239</v>
      </c>
      <c r="J435" t="s">
        <v>16</v>
      </c>
      <c r="L435" t="s">
        <v>535</v>
      </c>
      <c r="M435" t="s">
        <v>556</v>
      </c>
      <c r="N435" t="s">
        <v>535</v>
      </c>
      <c r="O435" t="s">
        <v>537</v>
      </c>
      <c r="P435" t="s">
        <v>538</v>
      </c>
      <c r="Q435">
        <v>4</v>
      </c>
    </row>
    <row r="436" spans="1:17" x14ac:dyDescent="0.25">
      <c r="A436" t="s">
        <v>1107</v>
      </c>
      <c r="B436" t="s">
        <v>713</v>
      </c>
      <c r="C436" t="s">
        <v>712</v>
      </c>
      <c r="D436" t="s">
        <v>534</v>
      </c>
      <c r="F436" t="s">
        <v>12</v>
      </c>
      <c r="H436" t="s">
        <v>33</v>
      </c>
      <c r="I436" t="s">
        <v>239</v>
      </c>
      <c r="J436" t="s">
        <v>16</v>
      </c>
      <c r="L436" t="s">
        <v>535</v>
      </c>
      <c r="M436" t="s">
        <v>556</v>
      </c>
      <c r="N436" t="s">
        <v>535</v>
      </c>
      <c r="O436" t="s">
        <v>537</v>
      </c>
      <c r="P436" t="s">
        <v>538</v>
      </c>
      <c r="Q436">
        <v>4</v>
      </c>
    </row>
    <row r="437" spans="1:17" x14ac:dyDescent="0.25">
      <c r="A437" t="s">
        <v>1107</v>
      </c>
      <c r="B437" t="s">
        <v>714</v>
      </c>
      <c r="C437" t="s">
        <v>712</v>
      </c>
      <c r="D437" t="s">
        <v>534</v>
      </c>
      <c r="F437" t="s">
        <v>12</v>
      </c>
      <c r="H437" t="s">
        <v>33</v>
      </c>
      <c r="I437" t="s">
        <v>542</v>
      </c>
      <c r="J437" t="s">
        <v>38</v>
      </c>
      <c r="L437" t="s">
        <v>535</v>
      </c>
      <c r="M437" t="s">
        <v>556</v>
      </c>
      <c r="N437" t="s">
        <v>535</v>
      </c>
      <c r="O437" t="s">
        <v>537</v>
      </c>
      <c r="P437" t="s">
        <v>538</v>
      </c>
      <c r="Q437">
        <v>4</v>
      </c>
    </row>
    <row r="438" spans="1:17" x14ac:dyDescent="0.25">
      <c r="A438" t="s">
        <v>1107</v>
      </c>
      <c r="B438" t="s">
        <v>715</v>
      </c>
      <c r="C438" t="s">
        <v>712</v>
      </c>
      <c r="D438" t="s">
        <v>534</v>
      </c>
      <c r="F438" t="s">
        <v>12</v>
      </c>
      <c r="H438" t="s">
        <v>33</v>
      </c>
      <c r="I438" t="s">
        <v>65</v>
      </c>
      <c r="J438" t="s">
        <v>38</v>
      </c>
      <c r="L438" t="s">
        <v>535</v>
      </c>
      <c r="M438" t="s">
        <v>556</v>
      </c>
      <c r="N438" t="s">
        <v>535</v>
      </c>
      <c r="O438" t="s">
        <v>537</v>
      </c>
      <c r="P438" t="s">
        <v>538</v>
      </c>
      <c r="Q438">
        <v>4</v>
      </c>
    </row>
    <row r="439" spans="1:17" x14ac:dyDescent="0.25">
      <c r="A439" t="s">
        <v>1107</v>
      </c>
      <c r="B439" t="s">
        <v>716</v>
      </c>
      <c r="C439" t="s">
        <v>717</v>
      </c>
      <c r="D439" t="s">
        <v>534</v>
      </c>
      <c r="F439" t="s">
        <v>12</v>
      </c>
      <c r="I439" t="s">
        <v>239</v>
      </c>
      <c r="J439" t="s">
        <v>16</v>
      </c>
      <c r="L439" t="s">
        <v>535</v>
      </c>
      <c r="M439" t="s">
        <v>718</v>
      </c>
      <c r="N439" t="s">
        <v>535</v>
      </c>
      <c r="Q439">
        <v>4</v>
      </c>
    </row>
    <row r="440" spans="1:17" x14ac:dyDescent="0.25">
      <c r="A440" t="s">
        <v>1107</v>
      </c>
      <c r="B440" t="s">
        <v>719</v>
      </c>
      <c r="C440" t="s">
        <v>717</v>
      </c>
      <c r="D440" t="s">
        <v>534</v>
      </c>
      <c r="F440" t="s">
        <v>12</v>
      </c>
      <c r="I440" t="s">
        <v>65</v>
      </c>
      <c r="J440" t="s">
        <v>38</v>
      </c>
      <c r="L440" t="s">
        <v>535</v>
      </c>
      <c r="M440" t="s">
        <v>718</v>
      </c>
      <c r="N440" t="s">
        <v>535</v>
      </c>
      <c r="Q440">
        <v>4</v>
      </c>
    </row>
    <row r="441" spans="1:17" x14ac:dyDescent="0.25">
      <c r="A441" t="s">
        <v>1107</v>
      </c>
      <c r="B441" t="s">
        <v>720</v>
      </c>
      <c r="C441" t="s">
        <v>717</v>
      </c>
      <c r="D441" t="s">
        <v>534</v>
      </c>
      <c r="F441" t="s">
        <v>12</v>
      </c>
      <c r="I441" t="s">
        <v>239</v>
      </c>
      <c r="J441" t="s">
        <v>16</v>
      </c>
      <c r="L441" t="s">
        <v>535</v>
      </c>
      <c r="M441" t="s">
        <v>718</v>
      </c>
      <c r="N441" t="s">
        <v>535</v>
      </c>
      <c r="Q441">
        <v>4</v>
      </c>
    </row>
    <row r="442" spans="1:17" x14ac:dyDescent="0.25">
      <c r="A442" t="s">
        <v>1107</v>
      </c>
      <c r="B442" t="s">
        <v>721</v>
      </c>
      <c r="C442" t="s">
        <v>722</v>
      </c>
      <c r="D442" t="s">
        <v>534</v>
      </c>
      <c r="F442" t="s">
        <v>19</v>
      </c>
      <c r="H442" t="s">
        <v>33</v>
      </c>
      <c r="I442" t="s">
        <v>65</v>
      </c>
      <c r="J442" t="s">
        <v>38</v>
      </c>
      <c r="L442" t="s">
        <v>535</v>
      </c>
      <c r="M442" t="s">
        <v>556</v>
      </c>
      <c r="N442" t="s">
        <v>535</v>
      </c>
      <c r="O442" t="s">
        <v>663</v>
      </c>
      <c r="P442" t="s">
        <v>538</v>
      </c>
      <c r="Q442">
        <v>3</v>
      </c>
    </row>
    <row r="443" spans="1:17" x14ac:dyDescent="0.25">
      <c r="A443" t="s">
        <v>1107</v>
      </c>
      <c r="B443" t="s">
        <v>723</v>
      </c>
      <c r="C443" t="s">
        <v>722</v>
      </c>
      <c r="D443" t="s">
        <v>534</v>
      </c>
      <c r="F443" t="s">
        <v>19</v>
      </c>
      <c r="H443" t="s">
        <v>33</v>
      </c>
      <c r="I443" t="s">
        <v>239</v>
      </c>
      <c r="J443" t="s">
        <v>16</v>
      </c>
      <c r="L443" t="s">
        <v>535</v>
      </c>
      <c r="M443" t="s">
        <v>556</v>
      </c>
      <c r="N443" t="s">
        <v>535</v>
      </c>
      <c r="O443" t="s">
        <v>663</v>
      </c>
      <c r="P443" t="s">
        <v>538</v>
      </c>
      <c r="Q443">
        <v>3</v>
      </c>
    </row>
    <row r="444" spans="1:17" x14ac:dyDescent="0.25">
      <c r="A444" t="s">
        <v>1107</v>
      </c>
      <c r="B444" t="s">
        <v>724</v>
      </c>
      <c r="C444" t="s">
        <v>722</v>
      </c>
      <c r="D444" t="s">
        <v>534</v>
      </c>
      <c r="F444" t="s">
        <v>19</v>
      </c>
      <c r="H444" t="s">
        <v>33</v>
      </c>
      <c r="I444" t="s">
        <v>239</v>
      </c>
      <c r="J444" t="s">
        <v>16</v>
      </c>
      <c r="L444" t="s">
        <v>535</v>
      </c>
      <c r="M444" t="s">
        <v>556</v>
      </c>
      <c r="N444" t="s">
        <v>535</v>
      </c>
      <c r="O444" t="s">
        <v>663</v>
      </c>
      <c r="P444" t="s">
        <v>538</v>
      </c>
      <c r="Q444">
        <v>3</v>
      </c>
    </row>
    <row r="445" spans="1:17" x14ac:dyDescent="0.25">
      <c r="A445" t="s">
        <v>1107</v>
      </c>
      <c r="B445" t="s">
        <v>725</v>
      </c>
      <c r="C445" t="s">
        <v>726</v>
      </c>
      <c r="D445" t="s">
        <v>534</v>
      </c>
      <c r="F445" t="s">
        <v>12</v>
      </c>
      <c r="I445" t="s">
        <v>65</v>
      </c>
      <c r="J445" t="s">
        <v>38</v>
      </c>
      <c r="L445" t="s">
        <v>535</v>
      </c>
      <c r="M445" t="s">
        <v>556</v>
      </c>
      <c r="N445" t="s">
        <v>535</v>
      </c>
      <c r="O445" t="s">
        <v>557</v>
      </c>
      <c r="P445" t="s">
        <v>538</v>
      </c>
      <c r="Q445">
        <v>1</v>
      </c>
    </row>
    <row r="446" spans="1:17" x14ac:dyDescent="0.25">
      <c r="A446" t="s">
        <v>1107</v>
      </c>
      <c r="B446" t="s">
        <v>727</v>
      </c>
      <c r="C446" t="s">
        <v>726</v>
      </c>
      <c r="D446" t="s">
        <v>534</v>
      </c>
      <c r="F446" t="s">
        <v>12</v>
      </c>
      <c r="I446" t="s">
        <v>239</v>
      </c>
      <c r="J446" t="s">
        <v>16</v>
      </c>
      <c r="L446" t="s">
        <v>535</v>
      </c>
      <c r="M446" t="s">
        <v>556</v>
      </c>
      <c r="N446" t="s">
        <v>535</v>
      </c>
      <c r="O446" t="s">
        <v>557</v>
      </c>
      <c r="P446" t="s">
        <v>538</v>
      </c>
      <c r="Q446">
        <v>1</v>
      </c>
    </row>
    <row r="447" spans="1:17" x14ac:dyDescent="0.25">
      <c r="A447" t="s">
        <v>1107</v>
      </c>
      <c r="B447" t="s">
        <v>728</v>
      </c>
      <c r="C447" t="s">
        <v>726</v>
      </c>
      <c r="D447" t="s">
        <v>534</v>
      </c>
      <c r="F447" t="s">
        <v>12</v>
      </c>
      <c r="I447" t="s">
        <v>542</v>
      </c>
      <c r="J447" t="s">
        <v>38</v>
      </c>
      <c r="L447" t="s">
        <v>535</v>
      </c>
      <c r="M447" t="s">
        <v>556</v>
      </c>
      <c r="N447" t="s">
        <v>535</v>
      </c>
      <c r="O447" t="s">
        <v>557</v>
      </c>
      <c r="P447" t="s">
        <v>538</v>
      </c>
      <c r="Q447">
        <v>1</v>
      </c>
    </row>
    <row r="448" spans="1:17" x14ac:dyDescent="0.25">
      <c r="A448" t="s">
        <v>1107</v>
      </c>
      <c r="B448" t="s">
        <v>729</v>
      </c>
      <c r="C448" t="s">
        <v>726</v>
      </c>
      <c r="D448" t="s">
        <v>534</v>
      </c>
      <c r="F448" t="s">
        <v>12</v>
      </c>
      <c r="I448" t="s">
        <v>239</v>
      </c>
      <c r="J448" t="s">
        <v>16</v>
      </c>
      <c r="L448" t="s">
        <v>535</v>
      </c>
      <c r="M448" t="s">
        <v>556</v>
      </c>
      <c r="N448" t="s">
        <v>535</v>
      </c>
      <c r="O448" t="s">
        <v>557</v>
      </c>
      <c r="P448" t="s">
        <v>538</v>
      </c>
      <c r="Q448">
        <v>1</v>
      </c>
    </row>
    <row r="449" spans="1:17" x14ac:dyDescent="0.25">
      <c r="A449" t="s">
        <v>1107</v>
      </c>
      <c r="B449" t="s">
        <v>730</v>
      </c>
      <c r="C449" t="s">
        <v>731</v>
      </c>
      <c r="D449" t="s">
        <v>534</v>
      </c>
      <c r="F449" t="s">
        <v>19</v>
      </c>
      <c r="I449" t="s">
        <v>65</v>
      </c>
      <c r="J449" t="s">
        <v>38</v>
      </c>
      <c r="L449" t="s">
        <v>535</v>
      </c>
      <c r="M449" t="s">
        <v>556</v>
      </c>
      <c r="N449" t="s">
        <v>535</v>
      </c>
      <c r="O449" t="s">
        <v>659</v>
      </c>
      <c r="P449" t="s">
        <v>538</v>
      </c>
      <c r="Q449">
        <v>3</v>
      </c>
    </row>
    <row r="450" spans="1:17" x14ac:dyDescent="0.25">
      <c r="A450" t="s">
        <v>1107</v>
      </c>
      <c r="B450" t="s">
        <v>732</v>
      </c>
      <c r="C450" t="s">
        <v>731</v>
      </c>
      <c r="D450" t="s">
        <v>534</v>
      </c>
      <c r="F450" t="s">
        <v>19</v>
      </c>
      <c r="I450" t="s">
        <v>239</v>
      </c>
      <c r="J450" t="s">
        <v>16</v>
      </c>
      <c r="L450" t="s">
        <v>535</v>
      </c>
      <c r="M450" t="s">
        <v>556</v>
      </c>
      <c r="N450" t="s">
        <v>535</v>
      </c>
      <c r="O450" t="s">
        <v>659</v>
      </c>
      <c r="P450" t="s">
        <v>538</v>
      </c>
      <c r="Q450">
        <v>3</v>
      </c>
    </row>
    <row r="451" spans="1:17" x14ac:dyDescent="0.25">
      <c r="A451" t="s">
        <v>1107</v>
      </c>
      <c r="B451" t="s">
        <v>733</v>
      </c>
      <c r="C451" t="s">
        <v>731</v>
      </c>
      <c r="D451" t="s">
        <v>534</v>
      </c>
      <c r="F451" t="s">
        <v>19</v>
      </c>
      <c r="I451" t="s">
        <v>542</v>
      </c>
      <c r="J451" t="s">
        <v>38</v>
      </c>
      <c r="L451" t="s">
        <v>535</v>
      </c>
      <c r="M451" t="s">
        <v>556</v>
      </c>
      <c r="N451" t="s">
        <v>535</v>
      </c>
      <c r="O451" t="s">
        <v>659</v>
      </c>
      <c r="P451" t="s">
        <v>538</v>
      </c>
      <c r="Q451">
        <v>3</v>
      </c>
    </row>
    <row r="452" spans="1:17" x14ac:dyDescent="0.25">
      <c r="A452" t="s">
        <v>1107</v>
      </c>
      <c r="B452" t="s">
        <v>734</v>
      </c>
      <c r="C452" t="s">
        <v>731</v>
      </c>
      <c r="D452" t="s">
        <v>534</v>
      </c>
      <c r="F452" t="s">
        <v>19</v>
      </c>
      <c r="I452" t="s">
        <v>239</v>
      </c>
      <c r="J452" t="s">
        <v>16</v>
      </c>
      <c r="L452" t="s">
        <v>535</v>
      </c>
      <c r="M452" t="s">
        <v>556</v>
      </c>
      <c r="N452" t="s">
        <v>535</v>
      </c>
      <c r="O452" t="s">
        <v>659</v>
      </c>
      <c r="P452" t="s">
        <v>538</v>
      </c>
      <c r="Q452">
        <v>3</v>
      </c>
    </row>
    <row r="453" spans="1:17" x14ac:dyDescent="0.25">
      <c r="A453" t="s">
        <v>1107</v>
      </c>
      <c r="B453" t="s">
        <v>735</v>
      </c>
      <c r="C453" t="s">
        <v>736</v>
      </c>
      <c r="D453" t="s">
        <v>534</v>
      </c>
      <c r="F453" t="s">
        <v>19</v>
      </c>
      <c r="H453" t="s">
        <v>33</v>
      </c>
      <c r="I453" t="s">
        <v>65</v>
      </c>
      <c r="J453" t="s">
        <v>38</v>
      </c>
      <c r="L453" t="s">
        <v>535</v>
      </c>
      <c r="M453" t="s">
        <v>556</v>
      </c>
      <c r="N453" t="s">
        <v>535</v>
      </c>
      <c r="O453" t="s">
        <v>557</v>
      </c>
      <c r="P453" t="s">
        <v>538</v>
      </c>
      <c r="Q453">
        <v>2</v>
      </c>
    </row>
    <row r="454" spans="1:17" x14ac:dyDescent="0.25">
      <c r="A454" t="s">
        <v>1107</v>
      </c>
      <c r="B454" t="s">
        <v>737</v>
      </c>
      <c r="C454" t="s">
        <v>736</v>
      </c>
      <c r="D454" t="s">
        <v>534</v>
      </c>
      <c r="F454" t="s">
        <v>19</v>
      </c>
      <c r="H454" t="s">
        <v>33</v>
      </c>
      <c r="I454" t="s">
        <v>239</v>
      </c>
      <c r="J454" t="s">
        <v>16</v>
      </c>
      <c r="L454" t="s">
        <v>535</v>
      </c>
      <c r="M454" t="s">
        <v>556</v>
      </c>
      <c r="N454" t="s">
        <v>535</v>
      </c>
      <c r="O454" t="s">
        <v>557</v>
      </c>
      <c r="P454" t="s">
        <v>538</v>
      </c>
      <c r="Q454">
        <v>2</v>
      </c>
    </row>
    <row r="455" spans="1:17" x14ac:dyDescent="0.25">
      <c r="A455" t="s">
        <v>1107</v>
      </c>
      <c r="B455" t="s">
        <v>738</v>
      </c>
      <c r="C455" t="s">
        <v>736</v>
      </c>
      <c r="D455" t="s">
        <v>534</v>
      </c>
      <c r="F455" t="s">
        <v>19</v>
      </c>
      <c r="H455" t="s">
        <v>33</v>
      </c>
      <c r="I455" t="s">
        <v>542</v>
      </c>
      <c r="J455" t="s">
        <v>38</v>
      </c>
      <c r="L455" t="s">
        <v>535</v>
      </c>
      <c r="M455" t="s">
        <v>556</v>
      </c>
      <c r="N455" t="s">
        <v>535</v>
      </c>
      <c r="O455" t="s">
        <v>557</v>
      </c>
      <c r="P455" t="s">
        <v>538</v>
      </c>
      <c r="Q455">
        <v>2</v>
      </c>
    </row>
    <row r="456" spans="1:17" x14ac:dyDescent="0.25">
      <c r="A456" t="s">
        <v>1107</v>
      </c>
      <c r="B456" t="s">
        <v>739</v>
      </c>
      <c r="C456" t="s">
        <v>736</v>
      </c>
      <c r="D456" t="s">
        <v>534</v>
      </c>
      <c r="F456" t="s">
        <v>19</v>
      </c>
      <c r="H456" t="s">
        <v>33</v>
      </c>
      <c r="I456" t="s">
        <v>239</v>
      </c>
      <c r="J456" t="s">
        <v>16</v>
      </c>
      <c r="L456" t="s">
        <v>535</v>
      </c>
      <c r="M456" t="s">
        <v>556</v>
      </c>
      <c r="N456" t="s">
        <v>535</v>
      </c>
      <c r="O456" t="s">
        <v>557</v>
      </c>
      <c r="P456" t="s">
        <v>538</v>
      </c>
      <c r="Q456">
        <v>2</v>
      </c>
    </row>
    <row r="457" spans="1:17" x14ac:dyDescent="0.25">
      <c r="A457" t="s">
        <v>1107</v>
      </c>
      <c r="B457" t="s">
        <v>740</v>
      </c>
      <c r="C457" t="s">
        <v>741</v>
      </c>
      <c r="D457" t="s">
        <v>534</v>
      </c>
      <c r="F457" t="s">
        <v>19</v>
      </c>
      <c r="I457" t="s">
        <v>65</v>
      </c>
      <c r="J457" t="s">
        <v>38</v>
      </c>
      <c r="L457" t="s">
        <v>535</v>
      </c>
      <c r="M457" t="s">
        <v>556</v>
      </c>
      <c r="N457" t="s">
        <v>535</v>
      </c>
      <c r="O457" t="s">
        <v>626</v>
      </c>
      <c r="P457" t="s">
        <v>538</v>
      </c>
      <c r="Q457">
        <v>3</v>
      </c>
    </row>
    <row r="458" spans="1:17" x14ac:dyDescent="0.25">
      <c r="A458" t="s">
        <v>1107</v>
      </c>
      <c r="B458" t="s">
        <v>742</v>
      </c>
      <c r="C458" t="s">
        <v>741</v>
      </c>
      <c r="D458" t="s">
        <v>534</v>
      </c>
      <c r="F458" t="s">
        <v>19</v>
      </c>
      <c r="I458" t="s">
        <v>239</v>
      </c>
      <c r="J458" t="s">
        <v>16</v>
      </c>
      <c r="L458" t="s">
        <v>535</v>
      </c>
      <c r="M458" t="s">
        <v>556</v>
      </c>
      <c r="N458" t="s">
        <v>535</v>
      </c>
      <c r="O458" t="s">
        <v>626</v>
      </c>
      <c r="P458" t="s">
        <v>538</v>
      </c>
      <c r="Q458">
        <v>3</v>
      </c>
    </row>
    <row r="459" spans="1:17" x14ac:dyDescent="0.25">
      <c r="A459" t="s">
        <v>1107</v>
      </c>
      <c r="B459" t="s">
        <v>743</v>
      </c>
      <c r="C459" t="s">
        <v>741</v>
      </c>
      <c r="D459" t="s">
        <v>534</v>
      </c>
      <c r="F459" t="s">
        <v>19</v>
      </c>
      <c r="I459" t="s">
        <v>239</v>
      </c>
      <c r="J459" t="s">
        <v>16</v>
      </c>
      <c r="L459" t="s">
        <v>535</v>
      </c>
      <c r="M459" t="s">
        <v>556</v>
      </c>
      <c r="N459" t="s">
        <v>535</v>
      </c>
      <c r="O459" t="s">
        <v>626</v>
      </c>
      <c r="P459" t="s">
        <v>538</v>
      </c>
      <c r="Q459">
        <v>3</v>
      </c>
    </row>
    <row r="460" spans="1:17" x14ac:dyDescent="0.25">
      <c r="A460" t="s">
        <v>1107</v>
      </c>
      <c r="B460" t="s">
        <v>744</v>
      </c>
      <c r="C460" t="s">
        <v>745</v>
      </c>
      <c r="D460" t="s">
        <v>534</v>
      </c>
      <c r="F460" t="s">
        <v>19</v>
      </c>
      <c r="I460" t="s">
        <v>239</v>
      </c>
      <c r="J460" t="s">
        <v>16</v>
      </c>
      <c r="L460" t="s">
        <v>535</v>
      </c>
      <c r="M460" t="s">
        <v>718</v>
      </c>
      <c r="N460" t="s">
        <v>535</v>
      </c>
      <c r="O460" t="s">
        <v>746</v>
      </c>
      <c r="P460" t="s">
        <v>538</v>
      </c>
      <c r="Q460">
        <v>2</v>
      </c>
    </row>
    <row r="461" spans="1:17" x14ac:dyDescent="0.25">
      <c r="A461" t="s">
        <v>1107</v>
      </c>
      <c r="B461" t="s">
        <v>747</v>
      </c>
      <c r="C461" t="s">
        <v>745</v>
      </c>
      <c r="D461" t="s">
        <v>534</v>
      </c>
      <c r="F461" t="s">
        <v>19</v>
      </c>
      <c r="I461" t="s">
        <v>542</v>
      </c>
      <c r="J461" t="s">
        <v>38</v>
      </c>
      <c r="L461" t="s">
        <v>535</v>
      </c>
      <c r="M461" t="s">
        <v>718</v>
      </c>
      <c r="N461" t="s">
        <v>535</v>
      </c>
      <c r="O461" t="s">
        <v>746</v>
      </c>
      <c r="P461" t="s">
        <v>538</v>
      </c>
      <c r="Q461">
        <v>2</v>
      </c>
    </row>
    <row r="462" spans="1:17" x14ac:dyDescent="0.25">
      <c r="A462" t="s">
        <v>1107</v>
      </c>
      <c r="B462" t="s">
        <v>748</v>
      </c>
      <c r="C462" t="s">
        <v>745</v>
      </c>
      <c r="D462" t="s">
        <v>534</v>
      </c>
      <c r="F462" t="s">
        <v>19</v>
      </c>
      <c r="I462" t="s">
        <v>239</v>
      </c>
      <c r="J462" t="s">
        <v>16</v>
      </c>
      <c r="L462" t="s">
        <v>535</v>
      </c>
      <c r="M462" t="s">
        <v>718</v>
      </c>
      <c r="N462" t="s">
        <v>535</v>
      </c>
      <c r="O462" t="s">
        <v>746</v>
      </c>
      <c r="P462" t="s">
        <v>538</v>
      </c>
      <c r="Q462">
        <v>2</v>
      </c>
    </row>
    <row r="463" spans="1:17" x14ac:dyDescent="0.25">
      <c r="A463" t="s">
        <v>1107</v>
      </c>
      <c r="B463" t="s">
        <v>749</v>
      </c>
      <c r="C463" t="s">
        <v>745</v>
      </c>
      <c r="D463" t="s">
        <v>534</v>
      </c>
      <c r="F463" t="s">
        <v>19</v>
      </c>
      <c r="I463" t="s">
        <v>65</v>
      </c>
      <c r="J463" t="s">
        <v>38</v>
      </c>
      <c r="L463" t="s">
        <v>535</v>
      </c>
      <c r="M463" t="s">
        <v>718</v>
      </c>
      <c r="N463" t="s">
        <v>535</v>
      </c>
      <c r="O463" t="s">
        <v>746</v>
      </c>
      <c r="P463" t="s">
        <v>538</v>
      </c>
      <c r="Q463">
        <v>2</v>
      </c>
    </row>
    <row r="464" spans="1:17" x14ac:dyDescent="0.25">
      <c r="A464" t="s">
        <v>1107</v>
      </c>
      <c r="B464" t="s">
        <v>750</v>
      </c>
      <c r="C464" t="s">
        <v>751</v>
      </c>
      <c r="D464" t="s">
        <v>534</v>
      </c>
      <c r="F464" t="s">
        <v>19</v>
      </c>
      <c r="H464" t="s">
        <v>33</v>
      </c>
      <c r="I464" t="s">
        <v>65</v>
      </c>
      <c r="J464" t="s">
        <v>38</v>
      </c>
      <c r="L464" t="s">
        <v>535</v>
      </c>
      <c r="M464" t="s">
        <v>612</v>
      </c>
      <c r="N464" t="s">
        <v>535</v>
      </c>
      <c r="O464" t="s">
        <v>537</v>
      </c>
      <c r="P464" t="s">
        <v>538</v>
      </c>
      <c r="Q464">
        <v>3</v>
      </c>
    </row>
    <row r="465" spans="1:17" x14ac:dyDescent="0.25">
      <c r="A465" t="s">
        <v>1107</v>
      </c>
      <c r="B465" t="s">
        <v>752</v>
      </c>
      <c r="C465" t="s">
        <v>751</v>
      </c>
      <c r="D465" t="s">
        <v>534</v>
      </c>
      <c r="F465" t="s">
        <v>19</v>
      </c>
      <c r="H465" t="s">
        <v>33</v>
      </c>
      <c r="I465" t="s">
        <v>239</v>
      </c>
      <c r="J465" t="s">
        <v>16</v>
      </c>
      <c r="L465" t="s">
        <v>535</v>
      </c>
      <c r="M465" t="s">
        <v>612</v>
      </c>
      <c r="N465" t="s">
        <v>535</v>
      </c>
      <c r="O465" t="s">
        <v>537</v>
      </c>
      <c r="P465" t="s">
        <v>538</v>
      </c>
      <c r="Q465">
        <v>3</v>
      </c>
    </row>
    <row r="466" spans="1:17" x14ac:dyDescent="0.25">
      <c r="A466" t="s">
        <v>1107</v>
      </c>
      <c r="B466" t="s">
        <v>753</v>
      </c>
      <c r="C466" t="s">
        <v>754</v>
      </c>
      <c r="D466" t="s">
        <v>534</v>
      </c>
      <c r="F466" t="s">
        <v>12</v>
      </c>
      <c r="I466" t="s">
        <v>65</v>
      </c>
      <c r="J466" t="s">
        <v>38</v>
      </c>
      <c r="L466" t="s">
        <v>535</v>
      </c>
      <c r="M466" t="s">
        <v>612</v>
      </c>
      <c r="N466" t="s">
        <v>535</v>
      </c>
      <c r="Q466">
        <v>2</v>
      </c>
    </row>
    <row r="467" spans="1:17" x14ac:dyDescent="0.25">
      <c r="A467" t="s">
        <v>1107</v>
      </c>
      <c r="B467" t="s">
        <v>755</v>
      </c>
      <c r="C467" t="s">
        <v>754</v>
      </c>
      <c r="D467" t="s">
        <v>534</v>
      </c>
      <c r="F467" t="s">
        <v>12</v>
      </c>
      <c r="I467" t="s">
        <v>239</v>
      </c>
      <c r="J467" t="s">
        <v>16</v>
      </c>
      <c r="L467" t="s">
        <v>535</v>
      </c>
      <c r="M467" t="s">
        <v>612</v>
      </c>
      <c r="N467" t="s">
        <v>535</v>
      </c>
      <c r="Q467">
        <v>2</v>
      </c>
    </row>
    <row r="468" spans="1:17" x14ac:dyDescent="0.25">
      <c r="A468" t="s">
        <v>1107</v>
      </c>
      <c r="B468" t="s">
        <v>756</v>
      </c>
      <c r="C468" t="s">
        <v>754</v>
      </c>
      <c r="D468" t="s">
        <v>534</v>
      </c>
      <c r="F468" t="s">
        <v>12</v>
      </c>
      <c r="I468" t="s">
        <v>239</v>
      </c>
      <c r="J468" t="s">
        <v>16</v>
      </c>
      <c r="L468" t="s">
        <v>535</v>
      </c>
      <c r="M468" t="s">
        <v>612</v>
      </c>
      <c r="N468" t="s">
        <v>535</v>
      </c>
      <c r="Q468">
        <v>2</v>
      </c>
    </row>
    <row r="469" spans="1:17" x14ac:dyDescent="0.25">
      <c r="A469" t="s">
        <v>1107</v>
      </c>
      <c r="B469" t="s">
        <v>757</v>
      </c>
      <c r="C469" t="s">
        <v>758</v>
      </c>
      <c r="D469" t="s">
        <v>534</v>
      </c>
      <c r="F469" t="s">
        <v>19</v>
      </c>
      <c r="I469" t="s">
        <v>239</v>
      </c>
      <c r="J469" t="s">
        <v>16</v>
      </c>
      <c r="L469" t="s">
        <v>535</v>
      </c>
      <c r="M469" t="s">
        <v>556</v>
      </c>
      <c r="N469" t="s">
        <v>535</v>
      </c>
      <c r="Q469">
        <v>1</v>
      </c>
    </row>
    <row r="470" spans="1:17" x14ac:dyDescent="0.25">
      <c r="A470" t="s">
        <v>1107</v>
      </c>
      <c r="B470" t="s">
        <v>759</v>
      </c>
      <c r="C470" t="s">
        <v>758</v>
      </c>
      <c r="D470" t="s">
        <v>534</v>
      </c>
      <c r="F470" t="s">
        <v>19</v>
      </c>
      <c r="I470" t="s">
        <v>239</v>
      </c>
      <c r="J470" t="s">
        <v>16</v>
      </c>
      <c r="L470" t="s">
        <v>535</v>
      </c>
      <c r="M470" t="s">
        <v>556</v>
      </c>
      <c r="N470" t="s">
        <v>535</v>
      </c>
      <c r="Q470">
        <v>1</v>
      </c>
    </row>
    <row r="471" spans="1:17" x14ac:dyDescent="0.25">
      <c r="A471" t="s">
        <v>1107</v>
      </c>
      <c r="B471" t="s">
        <v>760</v>
      </c>
      <c r="C471" t="s">
        <v>758</v>
      </c>
      <c r="D471" t="s">
        <v>534</v>
      </c>
      <c r="F471" t="s">
        <v>19</v>
      </c>
      <c r="I471" t="s">
        <v>65</v>
      </c>
      <c r="J471" t="s">
        <v>38</v>
      </c>
      <c r="L471" t="s">
        <v>535</v>
      </c>
      <c r="M471" t="s">
        <v>556</v>
      </c>
      <c r="N471" t="s">
        <v>535</v>
      </c>
      <c r="Q471">
        <v>1</v>
      </c>
    </row>
    <row r="472" spans="1:17" x14ac:dyDescent="0.25">
      <c r="A472" t="s">
        <v>1107</v>
      </c>
      <c r="B472" t="s">
        <v>761</v>
      </c>
      <c r="C472" t="s">
        <v>762</v>
      </c>
      <c r="D472" t="s">
        <v>534</v>
      </c>
      <c r="F472" t="s">
        <v>12</v>
      </c>
      <c r="H472" t="s">
        <v>33</v>
      </c>
      <c r="I472" t="s">
        <v>65</v>
      </c>
      <c r="J472" t="s">
        <v>38</v>
      </c>
      <c r="L472" t="s">
        <v>535</v>
      </c>
      <c r="M472" t="s">
        <v>536</v>
      </c>
      <c r="N472" t="s">
        <v>535</v>
      </c>
      <c r="O472" t="s">
        <v>537</v>
      </c>
      <c r="P472" t="s">
        <v>538</v>
      </c>
      <c r="Q472">
        <v>4</v>
      </c>
    </row>
    <row r="473" spans="1:17" x14ac:dyDescent="0.25">
      <c r="A473" t="s">
        <v>1107</v>
      </c>
      <c r="B473" t="s">
        <v>763</v>
      </c>
      <c r="C473" t="s">
        <v>762</v>
      </c>
      <c r="D473" t="s">
        <v>534</v>
      </c>
      <c r="F473" t="s">
        <v>12</v>
      </c>
      <c r="H473" t="s">
        <v>33</v>
      </c>
      <c r="I473" t="s">
        <v>239</v>
      </c>
      <c r="J473" t="s">
        <v>16</v>
      </c>
      <c r="L473" t="s">
        <v>535</v>
      </c>
      <c r="M473" t="s">
        <v>536</v>
      </c>
      <c r="N473" t="s">
        <v>535</v>
      </c>
      <c r="O473" t="s">
        <v>537</v>
      </c>
      <c r="P473" t="s">
        <v>538</v>
      </c>
      <c r="Q473">
        <v>4</v>
      </c>
    </row>
    <row r="474" spans="1:17" x14ac:dyDescent="0.25">
      <c r="A474" t="s">
        <v>1107</v>
      </c>
      <c r="B474" t="s">
        <v>764</v>
      </c>
      <c r="C474" t="s">
        <v>762</v>
      </c>
      <c r="D474" t="s">
        <v>534</v>
      </c>
      <c r="F474" t="s">
        <v>12</v>
      </c>
      <c r="H474" t="s">
        <v>33</v>
      </c>
      <c r="I474" t="s">
        <v>542</v>
      </c>
      <c r="J474" t="s">
        <v>38</v>
      </c>
      <c r="L474" t="s">
        <v>535</v>
      </c>
      <c r="M474" t="s">
        <v>536</v>
      </c>
      <c r="N474" t="s">
        <v>535</v>
      </c>
      <c r="O474" t="s">
        <v>537</v>
      </c>
      <c r="P474" t="s">
        <v>538</v>
      </c>
      <c r="Q474">
        <v>4</v>
      </c>
    </row>
    <row r="475" spans="1:17" x14ac:dyDescent="0.25">
      <c r="A475" t="s">
        <v>1107</v>
      </c>
      <c r="B475" t="s">
        <v>765</v>
      </c>
      <c r="C475" t="s">
        <v>762</v>
      </c>
      <c r="D475" t="s">
        <v>534</v>
      </c>
      <c r="F475" t="s">
        <v>12</v>
      </c>
      <c r="H475" t="s">
        <v>33</v>
      </c>
      <c r="I475" t="s">
        <v>239</v>
      </c>
      <c r="J475" t="s">
        <v>16</v>
      </c>
      <c r="L475" t="s">
        <v>535</v>
      </c>
      <c r="M475" t="s">
        <v>536</v>
      </c>
      <c r="N475" t="s">
        <v>535</v>
      </c>
      <c r="O475" t="s">
        <v>537</v>
      </c>
      <c r="P475" t="s">
        <v>538</v>
      </c>
      <c r="Q475">
        <v>4</v>
      </c>
    </row>
    <row r="476" spans="1:17" x14ac:dyDescent="0.25">
      <c r="A476" t="s">
        <v>1107</v>
      </c>
      <c r="B476" t="s">
        <v>766</v>
      </c>
      <c r="C476" t="s">
        <v>767</v>
      </c>
      <c r="D476" t="s">
        <v>534</v>
      </c>
      <c r="F476" t="s">
        <v>12</v>
      </c>
      <c r="I476" t="s">
        <v>239</v>
      </c>
      <c r="J476" t="s">
        <v>16</v>
      </c>
      <c r="L476" t="s">
        <v>535</v>
      </c>
      <c r="M476" t="s">
        <v>556</v>
      </c>
      <c r="N476" t="s">
        <v>535</v>
      </c>
      <c r="O476" t="s">
        <v>659</v>
      </c>
      <c r="P476" t="s">
        <v>538</v>
      </c>
      <c r="Q476">
        <v>2</v>
      </c>
    </row>
    <row r="477" spans="1:17" x14ac:dyDescent="0.25">
      <c r="A477" t="s">
        <v>1107</v>
      </c>
      <c r="B477" t="s">
        <v>768</v>
      </c>
      <c r="C477" t="s">
        <v>767</v>
      </c>
      <c r="D477" t="s">
        <v>534</v>
      </c>
      <c r="F477" t="s">
        <v>12</v>
      </c>
      <c r="I477" t="s">
        <v>239</v>
      </c>
      <c r="J477" t="s">
        <v>16</v>
      </c>
      <c r="L477" t="s">
        <v>535</v>
      </c>
      <c r="M477" t="s">
        <v>556</v>
      </c>
      <c r="N477" t="s">
        <v>535</v>
      </c>
      <c r="O477" t="s">
        <v>659</v>
      </c>
      <c r="P477" t="s">
        <v>538</v>
      </c>
      <c r="Q477">
        <v>2</v>
      </c>
    </row>
    <row r="478" spans="1:17" x14ac:dyDescent="0.25">
      <c r="A478" t="s">
        <v>1107</v>
      </c>
      <c r="B478" t="s">
        <v>769</v>
      </c>
      <c r="C478" t="s">
        <v>767</v>
      </c>
      <c r="D478" t="s">
        <v>534</v>
      </c>
      <c r="F478" t="s">
        <v>12</v>
      </c>
      <c r="I478" t="s">
        <v>65</v>
      </c>
      <c r="J478" t="s">
        <v>38</v>
      </c>
      <c r="L478" t="s">
        <v>535</v>
      </c>
      <c r="M478" t="s">
        <v>556</v>
      </c>
      <c r="N478" t="s">
        <v>535</v>
      </c>
      <c r="O478" t="s">
        <v>659</v>
      </c>
      <c r="P478" t="s">
        <v>538</v>
      </c>
      <c r="Q478">
        <v>2</v>
      </c>
    </row>
    <row r="479" spans="1:17" x14ac:dyDescent="0.25">
      <c r="A479" t="s">
        <v>1107</v>
      </c>
      <c r="B479" t="s">
        <v>770</v>
      </c>
      <c r="C479" t="s">
        <v>771</v>
      </c>
      <c r="D479" t="s">
        <v>534</v>
      </c>
      <c r="F479" t="s">
        <v>19</v>
      </c>
      <c r="I479" t="s">
        <v>239</v>
      </c>
      <c r="J479" t="s">
        <v>16</v>
      </c>
      <c r="L479" t="s">
        <v>535</v>
      </c>
      <c r="M479" t="s">
        <v>612</v>
      </c>
      <c r="N479" t="s">
        <v>535</v>
      </c>
      <c r="O479" t="s">
        <v>683</v>
      </c>
      <c r="P479" t="s">
        <v>538</v>
      </c>
      <c r="Q479">
        <v>2</v>
      </c>
    </row>
    <row r="480" spans="1:17" x14ac:dyDescent="0.25">
      <c r="A480" t="s">
        <v>1107</v>
      </c>
      <c r="B480" t="s">
        <v>772</v>
      </c>
      <c r="C480" t="s">
        <v>771</v>
      </c>
      <c r="D480" t="s">
        <v>534</v>
      </c>
      <c r="F480" t="s">
        <v>19</v>
      </c>
      <c r="I480" t="s">
        <v>65</v>
      </c>
      <c r="J480" t="s">
        <v>38</v>
      </c>
      <c r="L480" t="s">
        <v>535</v>
      </c>
      <c r="M480" t="s">
        <v>612</v>
      </c>
      <c r="N480" t="s">
        <v>535</v>
      </c>
      <c r="O480" t="s">
        <v>683</v>
      </c>
      <c r="P480" t="s">
        <v>538</v>
      </c>
      <c r="Q480">
        <v>2</v>
      </c>
    </row>
    <row r="481" spans="1:17" x14ac:dyDescent="0.25">
      <c r="A481" t="s">
        <v>1107</v>
      </c>
      <c r="B481" t="s">
        <v>773</v>
      </c>
      <c r="C481" t="s">
        <v>771</v>
      </c>
      <c r="D481" t="s">
        <v>534</v>
      </c>
      <c r="F481" t="s">
        <v>19</v>
      </c>
      <c r="I481" t="s">
        <v>542</v>
      </c>
      <c r="J481" t="s">
        <v>38</v>
      </c>
      <c r="L481" t="s">
        <v>535</v>
      </c>
      <c r="M481" t="s">
        <v>612</v>
      </c>
      <c r="N481" t="s">
        <v>535</v>
      </c>
      <c r="O481" t="s">
        <v>683</v>
      </c>
      <c r="P481" t="s">
        <v>538</v>
      </c>
      <c r="Q481">
        <v>2</v>
      </c>
    </row>
    <row r="482" spans="1:17" x14ac:dyDescent="0.25">
      <c r="A482" t="s">
        <v>1107</v>
      </c>
      <c r="B482" t="s">
        <v>774</v>
      </c>
      <c r="C482" t="s">
        <v>771</v>
      </c>
      <c r="D482" t="s">
        <v>534</v>
      </c>
      <c r="F482" t="s">
        <v>19</v>
      </c>
      <c r="I482" t="s">
        <v>239</v>
      </c>
      <c r="J482" t="s">
        <v>16</v>
      </c>
      <c r="L482" t="s">
        <v>535</v>
      </c>
      <c r="M482" t="s">
        <v>612</v>
      </c>
      <c r="N482" t="s">
        <v>535</v>
      </c>
      <c r="O482" t="s">
        <v>683</v>
      </c>
      <c r="P482" t="s">
        <v>538</v>
      </c>
      <c r="Q482">
        <v>2</v>
      </c>
    </row>
    <row r="483" spans="1:17" x14ac:dyDescent="0.25">
      <c r="A483" t="s">
        <v>1107</v>
      </c>
      <c r="B483" t="s">
        <v>775</v>
      </c>
      <c r="C483" t="s">
        <v>776</v>
      </c>
      <c r="D483" t="s">
        <v>534</v>
      </c>
      <c r="F483" t="s">
        <v>12</v>
      </c>
      <c r="I483" t="s">
        <v>239</v>
      </c>
      <c r="J483" t="s">
        <v>16</v>
      </c>
      <c r="L483" t="s">
        <v>535</v>
      </c>
      <c r="M483" t="s">
        <v>556</v>
      </c>
      <c r="N483" t="s">
        <v>535</v>
      </c>
      <c r="Q483">
        <v>2</v>
      </c>
    </row>
    <row r="484" spans="1:17" x14ac:dyDescent="0.25">
      <c r="A484" t="s">
        <v>1107</v>
      </c>
      <c r="B484" t="s">
        <v>777</v>
      </c>
      <c r="C484" t="s">
        <v>776</v>
      </c>
      <c r="D484" t="s">
        <v>534</v>
      </c>
      <c r="F484" t="s">
        <v>12</v>
      </c>
      <c r="I484" t="s">
        <v>65</v>
      </c>
      <c r="J484" t="s">
        <v>38</v>
      </c>
      <c r="L484" t="s">
        <v>535</v>
      </c>
      <c r="M484" t="s">
        <v>556</v>
      </c>
      <c r="N484" t="s">
        <v>535</v>
      </c>
      <c r="Q484">
        <v>2</v>
      </c>
    </row>
    <row r="485" spans="1:17" x14ac:dyDescent="0.25">
      <c r="A485" t="s">
        <v>1107</v>
      </c>
      <c r="B485" t="s">
        <v>778</v>
      </c>
      <c r="C485" t="s">
        <v>776</v>
      </c>
      <c r="D485" t="s">
        <v>534</v>
      </c>
      <c r="F485" t="s">
        <v>12</v>
      </c>
      <c r="I485" t="s">
        <v>239</v>
      </c>
      <c r="J485" t="s">
        <v>16</v>
      </c>
      <c r="L485" t="s">
        <v>535</v>
      </c>
      <c r="M485" t="s">
        <v>556</v>
      </c>
      <c r="N485" t="s">
        <v>535</v>
      </c>
      <c r="Q485">
        <v>2</v>
      </c>
    </row>
    <row r="486" spans="1:17" x14ac:dyDescent="0.25">
      <c r="A486" t="s">
        <v>1107</v>
      </c>
      <c r="B486" t="s">
        <v>779</v>
      </c>
      <c r="C486" t="s">
        <v>780</v>
      </c>
      <c r="D486" t="s">
        <v>534</v>
      </c>
      <c r="F486" t="s">
        <v>19</v>
      </c>
      <c r="H486" t="s">
        <v>14</v>
      </c>
      <c r="I486" t="s">
        <v>239</v>
      </c>
      <c r="J486" t="s">
        <v>16</v>
      </c>
      <c r="L486" t="s">
        <v>535</v>
      </c>
      <c r="M486" t="s">
        <v>556</v>
      </c>
      <c r="N486" t="s">
        <v>535</v>
      </c>
      <c r="O486" t="s">
        <v>663</v>
      </c>
      <c r="P486" t="s">
        <v>538</v>
      </c>
      <c r="Q486">
        <v>3</v>
      </c>
    </row>
    <row r="487" spans="1:17" x14ac:dyDescent="0.25">
      <c r="A487" t="s">
        <v>1107</v>
      </c>
      <c r="B487" t="s">
        <v>781</v>
      </c>
      <c r="C487" t="s">
        <v>780</v>
      </c>
      <c r="D487" t="s">
        <v>534</v>
      </c>
      <c r="F487" t="s">
        <v>19</v>
      </c>
      <c r="H487" t="s">
        <v>14</v>
      </c>
      <c r="I487" t="s">
        <v>542</v>
      </c>
      <c r="J487" t="s">
        <v>38</v>
      </c>
      <c r="L487" t="s">
        <v>535</v>
      </c>
      <c r="M487" t="s">
        <v>556</v>
      </c>
      <c r="N487" t="s">
        <v>535</v>
      </c>
      <c r="O487" t="s">
        <v>663</v>
      </c>
      <c r="P487" t="s">
        <v>538</v>
      </c>
      <c r="Q487">
        <v>3</v>
      </c>
    </row>
    <row r="488" spans="1:17" x14ac:dyDescent="0.25">
      <c r="A488" t="s">
        <v>1107</v>
      </c>
      <c r="B488" t="s">
        <v>782</v>
      </c>
      <c r="C488" t="s">
        <v>780</v>
      </c>
      <c r="D488" t="s">
        <v>534</v>
      </c>
      <c r="F488" t="s">
        <v>19</v>
      </c>
      <c r="H488" t="s">
        <v>14</v>
      </c>
      <c r="I488" t="s">
        <v>239</v>
      </c>
      <c r="J488" t="s">
        <v>16</v>
      </c>
      <c r="L488" t="s">
        <v>535</v>
      </c>
      <c r="M488" t="s">
        <v>556</v>
      </c>
      <c r="N488" t="s">
        <v>535</v>
      </c>
      <c r="O488" t="s">
        <v>663</v>
      </c>
      <c r="P488" t="s">
        <v>538</v>
      </c>
      <c r="Q488">
        <v>3</v>
      </c>
    </row>
    <row r="489" spans="1:17" x14ac:dyDescent="0.25">
      <c r="A489" t="s">
        <v>1107</v>
      </c>
      <c r="B489" t="s">
        <v>783</v>
      </c>
      <c r="C489" t="s">
        <v>780</v>
      </c>
      <c r="D489" t="s">
        <v>534</v>
      </c>
      <c r="F489" t="s">
        <v>19</v>
      </c>
      <c r="H489" t="s">
        <v>14</v>
      </c>
      <c r="I489" t="s">
        <v>65</v>
      </c>
      <c r="J489" t="s">
        <v>38</v>
      </c>
      <c r="L489" t="s">
        <v>535</v>
      </c>
      <c r="M489" t="s">
        <v>556</v>
      </c>
      <c r="N489" t="s">
        <v>535</v>
      </c>
      <c r="O489" t="s">
        <v>663</v>
      </c>
      <c r="P489" t="s">
        <v>538</v>
      </c>
      <c r="Q489">
        <v>3</v>
      </c>
    </row>
    <row r="490" spans="1:17" x14ac:dyDescent="0.25">
      <c r="A490" t="s">
        <v>1107</v>
      </c>
      <c r="B490" t="s">
        <v>784</v>
      </c>
      <c r="C490" t="s">
        <v>785</v>
      </c>
      <c r="D490" t="s">
        <v>534</v>
      </c>
      <c r="F490" t="s">
        <v>12</v>
      </c>
      <c r="I490" t="s">
        <v>542</v>
      </c>
      <c r="J490" t="s">
        <v>38</v>
      </c>
      <c r="L490" t="s">
        <v>535</v>
      </c>
      <c r="M490" t="s">
        <v>556</v>
      </c>
      <c r="N490" t="s">
        <v>535</v>
      </c>
      <c r="O490" t="s">
        <v>659</v>
      </c>
      <c r="P490" t="s">
        <v>538</v>
      </c>
      <c r="Q490">
        <v>1</v>
      </c>
    </row>
    <row r="491" spans="1:17" x14ac:dyDescent="0.25">
      <c r="A491" t="s">
        <v>1107</v>
      </c>
      <c r="B491" t="s">
        <v>786</v>
      </c>
      <c r="C491" t="s">
        <v>785</v>
      </c>
      <c r="D491" t="s">
        <v>534</v>
      </c>
      <c r="F491" t="s">
        <v>12</v>
      </c>
      <c r="I491" t="s">
        <v>239</v>
      </c>
      <c r="J491" t="s">
        <v>16</v>
      </c>
      <c r="L491" t="s">
        <v>535</v>
      </c>
      <c r="M491" t="s">
        <v>556</v>
      </c>
      <c r="N491" t="s">
        <v>535</v>
      </c>
      <c r="O491" t="s">
        <v>659</v>
      </c>
      <c r="P491" t="s">
        <v>538</v>
      </c>
      <c r="Q491">
        <v>1</v>
      </c>
    </row>
    <row r="492" spans="1:17" x14ac:dyDescent="0.25">
      <c r="A492" t="s">
        <v>1107</v>
      </c>
      <c r="B492" t="s">
        <v>787</v>
      </c>
      <c r="C492" t="s">
        <v>788</v>
      </c>
      <c r="D492" t="s">
        <v>534</v>
      </c>
      <c r="F492" t="s">
        <v>19</v>
      </c>
      <c r="I492" t="s">
        <v>239</v>
      </c>
      <c r="J492" t="s">
        <v>16</v>
      </c>
      <c r="L492" t="s">
        <v>535</v>
      </c>
      <c r="M492" t="s">
        <v>789</v>
      </c>
      <c r="N492" t="s">
        <v>535</v>
      </c>
      <c r="O492" t="s">
        <v>557</v>
      </c>
      <c r="P492" t="s">
        <v>538</v>
      </c>
      <c r="Q492">
        <v>1</v>
      </c>
    </row>
    <row r="493" spans="1:17" x14ac:dyDescent="0.25">
      <c r="A493" t="s">
        <v>1107</v>
      </c>
      <c r="B493" t="s">
        <v>790</v>
      </c>
      <c r="C493" t="s">
        <v>788</v>
      </c>
      <c r="D493" t="s">
        <v>534</v>
      </c>
      <c r="F493" t="s">
        <v>19</v>
      </c>
      <c r="I493" t="s">
        <v>239</v>
      </c>
      <c r="J493" t="s">
        <v>16</v>
      </c>
      <c r="L493" t="s">
        <v>535</v>
      </c>
      <c r="M493" t="s">
        <v>789</v>
      </c>
      <c r="N493" t="s">
        <v>535</v>
      </c>
      <c r="O493" t="s">
        <v>557</v>
      </c>
      <c r="P493" t="s">
        <v>538</v>
      </c>
      <c r="Q493">
        <v>1</v>
      </c>
    </row>
    <row r="494" spans="1:17" x14ac:dyDescent="0.25">
      <c r="A494" t="s">
        <v>1107</v>
      </c>
      <c r="B494" t="s">
        <v>791</v>
      </c>
      <c r="C494" t="s">
        <v>788</v>
      </c>
      <c r="D494" t="s">
        <v>534</v>
      </c>
      <c r="F494" t="s">
        <v>19</v>
      </c>
      <c r="I494" t="s">
        <v>65</v>
      </c>
      <c r="J494" t="s">
        <v>38</v>
      </c>
      <c r="L494" t="s">
        <v>535</v>
      </c>
      <c r="M494" t="s">
        <v>789</v>
      </c>
      <c r="N494" t="s">
        <v>535</v>
      </c>
      <c r="O494" t="s">
        <v>557</v>
      </c>
      <c r="P494" t="s">
        <v>538</v>
      </c>
      <c r="Q494">
        <v>1</v>
      </c>
    </row>
    <row r="495" spans="1:17" x14ac:dyDescent="0.25">
      <c r="A495" t="s">
        <v>1107</v>
      </c>
      <c r="B495" t="s">
        <v>792</v>
      </c>
      <c r="C495" t="s">
        <v>788</v>
      </c>
      <c r="D495" t="s">
        <v>534</v>
      </c>
      <c r="F495" t="s">
        <v>19</v>
      </c>
      <c r="I495" t="s">
        <v>542</v>
      </c>
      <c r="J495" t="s">
        <v>38</v>
      </c>
      <c r="L495" t="s">
        <v>535</v>
      </c>
      <c r="M495" t="s">
        <v>789</v>
      </c>
      <c r="N495" t="s">
        <v>535</v>
      </c>
      <c r="O495" t="s">
        <v>557</v>
      </c>
      <c r="P495" t="s">
        <v>538</v>
      </c>
      <c r="Q495">
        <v>1</v>
      </c>
    </row>
    <row r="496" spans="1:17" x14ac:dyDescent="0.25">
      <c r="A496" t="s">
        <v>1107</v>
      </c>
      <c r="B496" t="s">
        <v>793</v>
      </c>
      <c r="C496" t="s">
        <v>794</v>
      </c>
      <c r="D496" t="s">
        <v>534</v>
      </c>
      <c r="F496" t="s">
        <v>19</v>
      </c>
      <c r="I496" t="s">
        <v>65</v>
      </c>
      <c r="J496" t="s">
        <v>38</v>
      </c>
      <c r="L496" t="s">
        <v>535</v>
      </c>
      <c r="M496" t="s">
        <v>556</v>
      </c>
      <c r="N496" t="s">
        <v>535</v>
      </c>
      <c r="O496" t="s">
        <v>663</v>
      </c>
      <c r="P496" t="s">
        <v>538</v>
      </c>
      <c r="Q496">
        <v>2</v>
      </c>
    </row>
    <row r="497" spans="1:17" x14ac:dyDescent="0.25">
      <c r="A497" t="s">
        <v>1107</v>
      </c>
      <c r="B497" t="s">
        <v>795</v>
      </c>
      <c r="C497" t="s">
        <v>794</v>
      </c>
      <c r="D497" t="s">
        <v>534</v>
      </c>
      <c r="F497" t="s">
        <v>19</v>
      </c>
      <c r="I497" t="s">
        <v>542</v>
      </c>
      <c r="J497" t="s">
        <v>38</v>
      </c>
      <c r="L497" t="s">
        <v>535</v>
      </c>
      <c r="M497" t="s">
        <v>556</v>
      </c>
      <c r="N497" t="s">
        <v>535</v>
      </c>
      <c r="O497" t="s">
        <v>663</v>
      </c>
      <c r="P497" t="s">
        <v>538</v>
      </c>
      <c r="Q497">
        <v>2</v>
      </c>
    </row>
    <row r="498" spans="1:17" x14ac:dyDescent="0.25">
      <c r="A498" t="s">
        <v>1107</v>
      </c>
      <c r="B498" t="s">
        <v>796</v>
      </c>
      <c r="C498" t="s">
        <v>794</v>
      </c>
      <c r="D498" t="s">
        <v>534</v>
      </c>
      <c r="F498" t="s">
        <v>19</v>
      </c>
      <c r="I498" t="s">
        <v>239</v>
      </c>
      <c r="J498" t="s">
        <v>16</v>
      </c>
      <c r="L498" t="s">
        <v>535</v>
      </c>
      <c r="M498" t="s">
        <v>556</v>
      </c>
      <c r="N498" t="s">
        <v>535</v>
      </c>
      <c r="O498" t="s">
        <v>663</v>
      </c>
      <c r="P498" t="s">
        <v>538</v>
      </c>
      <c r="Q498">
        <v>2</v>
      </c>
    </row>
    <row r="499" spans="1:17" x14ac:dyDescent="0.25">
      <c r="A499" t="s">
        <v>1107</v>
      </c>
      <c r="B499" t="s">
        <v>797</v>
      </c>
      <c r="C499" t="s">
        <v>794</v>
      </c>
      <c r="D499" t="s">
        <v>534</v>
      </c>
      <c r="F499" t="s">
        <v>19</v>
      </c>
      <c r="I499" t="s">
        <v>239</v>
      </c>
      <c r="J499" t="s">
        <v>16</v>
      </c>
      <c r="L499" t="s">
        <v>535</v>
      </c>
      <c r="M499" t="s">
        <v>556</v>
      </c>
      <c r="N499" t="s">
        <v>535</v>
      </c>
      <c r="O499" t="s">
        <v>663</v>
      </c>
      <c r="P499" t="s">
        <v>538</v>
      </c>
      <c r="Q499">
        <v>2</v>
      </c>
    </row>
    <row r="500" spans="1:17" x14ac:dyDescent="0.25">
      <c r="A500" t="s">
        <v>1107</v>
      </c>
      <c r="B500" t="s">
        <v>798</v>
      </c>
      <c r="C500" t="s">
        <v>799</v>
      </c>
      <c r="D500" t="s">
        <v>534</v>
      </c>
      <c r="F500" t="s">
        <v>19</v>
      </c>
      <c r="I500" t="s">
        <v>239</v>
      </c>
      <c r="J500" t="s">
        <v>16</v>
      </c>
      <c r="L500" t="s">
        <v>535</v>
      </c>
      <c r="M500" t="s">
        <v>612</v>
      </c>
      <c r="N500" t="s">
        <v>535</v>
      </c>
      <c r="O500" t="s">
        <v>683</v>
      </c>
      <c r="P500" t="s">
        <v>538</v>
      </c>
      <c r="Q500">
        <v>3</v>
      </c>
    </row>
    <row r="501" spans="1:17" x14ac:dyDescent="0.25">
      <c r="A501" t="s">
        <v>1107</v>
      </c>
      <c r="B501" t="s">
        <v>800</v>
      </c>
      <c r="C501" t="s">
        <v>801</v>
      </c>
      <c r="D501" t="s">
        <v>534</v>
      </c>
      <c r="F501" t="s">
        <v>19</v>
      </c>
      <c r="I501" t="s">
        <v>542</v>
      </c>
      <c r="J501" t="s">
        <v>38</v>
      </c>
      <c r="L501" t="s">
        <v>535</v>
      </c>
      <c r="M501" t="s">
        <v>789</v>
      </c>
      <c r="N501" t="s">
        <v>535</v>
      </c>
      <c r="O501" t="s">
        <v>663</v>
      </c>
      <c r="Q501">
        <v>2</v>
      </c>
    </row>
    <row r="502" spans="1:17" x14ac:dyDescent="0.25">
      <c r="A502" t="s">
        <v>1107</v>
      </c>
      <c r="B502" t="s">
        <v>802</v>
      </c>
      <c r="C502" t="s">
        <v>801</v>
      </c>
      <c r="D502" t="s">
        <v>534</v>
      </c>
      <c r="F502" t="s">
        <v>19</v>
      </c>
      <c r="I502" t="s">
        <v>239</v>
      </c>
      <c r="J502" t="s">
        <v>16</v>
      </c>
      <c r="L502" t="s">
        <v>535</v>
      </c>
      <c r="M502" t="s">
        <v>789</v>
      </c>
      <c r="N502" t="s">
        <v>535</v>
      </c>
      <c r="O502" t="s">
        <v>663</v>
      </c>
      <c r="Q502">
        <v>2</v>
      </c>
    </row>
    <row r="503" spans="1:17" x14ac:dyDescent="0.25">
      <c r="A503" t="s">
        <v>1107</v>
      </c>
      <c r="B503" t="s">
        <v>803</v>
      </c>
      <c r="C503" t="s">
        <v>804</v>
      </c>
      <c r="D503" t="s">
        <v>534</v>
      </c>
      <c r="F503" t="s">
        <v>19</v>
      </c>
      <c r="I503" t="s">
        <v>542</v>
      </c>
      <c r="J503" t="s">
        <v>38</v>
      </c>
      <c r="L503" t="s">
        <v>535</v>
      </c>
      <c r="M503" t="s">
        <v>789</v>
      </c>
      <c r="N503" t="s">
        <v>535</v>
      </c>
      <c r="O503" t="s">
        <v>557</v>
      </c>
      <c r="P503" t="s">
        <v>538</v>
      </c>
      <c r="Q503">
        <v>2</v>
      </c>
    </row>
    <row r="504" spans="1:17" x14ac:dyDescent="0.25">
      <c r="A504" t="s">
        <v>1107</v>
      </c>
      <c r="B504" t="s">
        <v>805</v>
      </c>
      <c r="C504" t="s">
        <v>804</v>
      </c>
      <c r="D504" t="s">
        <v>534</v>
      </c>
      <c r="F504" t="s">
        <v>19</v>
      </c>
      <c r="I504" t="s">
        <v>239</v>
      </c>
      <c r="J504" t="s">
        <v>16</v>
      </c>
      <c r="L504" t="s">
        <v>535</v>
      </c>
      <c r="M504" t="s">
        <v>789</v>
      </c>
      <c r="N504" t="s">
        <v>535</v>
      </c>
      <c r="O504" t="s">
        <v>557</v>
      </c>
      <c r="P504" t="s">
        <v>538</v>
      </c>
      <c r="Q504">
        <v>2</v>
      </c>
    </row>
    <row r="505" spans="1:17" x14ac:dyDescent="0.25">
      <c r="A505" t="s">
        <v>1107</v>
      </c>
      <c r="B505" t="s">
        <v>806</v>
      </c>
      <c r="C505" t="s">
        <v>807</v>
      </c>
      <c r="D505" t="s">
        <v>534</v>
      </c>
      <c r="F505" t="s">
        <v>19</v>
      </c>
      <c r="I505" t="s">
        <v>239</v>
      </c>
      <c r="J505" t="s">
        <v>16</v>
      </c>
      <c r="L505" t="s">
        <v>535</v>
      </c>
      <c r="M505" t="s">
        <v>789</v>
      </c>
      <c r="N505" t="s">
        <v>535</v>
      </c>
      <c r="O505" t="s">
        <v>663</v>
      </c>
      <c r="P505" t="s">
        <v>538</v>
      </c>
      <c r="Q505">
        <v>1</v>
      </c>
    </row>
    <row r="506" spans="1:17" x14ac:dyDescent="0.25">
      <c r="A506" t="s">
        <v>1107</v>
      </c>
      <c r="B506" t="s">
        <v>808</v>
      </c>
      <c r="C506" t="s">
        <v>809</v>
      </c>
      <c r="D506" t="s">
        <v>534</v>
      </c>
      <c r="F506" t="s">
        <v>19</v>
      </c>
      <c r="I506" t="s">
        <v>239</v>
      </c>
      <c r="J506" t="s">
        <v>16</v>
      </c>
      <c r="L506" t="s">
        <v>535</v>
      </c>
      <c r="M506" t="s">
        <v>575</v>
      </c>
      <c r="N506" t="s">
        <v>535</v>
      </c>
      <c r="O506" t="s">
        <v>557</v>
      </c>
      <c r="P506" t="s">
        <v>538</v>
      </c>
      <c r="Q506">
        <v>1</v>
      </c>
    </row>
    <row r="507" spans="1:17" x14ac:dyDescent="0.25">
      <c r="A507" t="s">
        <v>1107</v>
      </c>
      <c r="B507" t="s">
        <v>810</v>
      </c>
      <c r="C507" t="s">
        <v>811</v>
      </c>
      <c r="D507" t="s">
        <v>534</v>
      </c>
      <c r="F507" t="s">
        <v>19</v>
      </c>
      <c r="I507" t="s">
        <v>239</v>
      </c>
      <c r="J507" t="s">
        <v>16</v>
      </c>
      <c r="L507" t="s">
        <v>535</v>
      </c>
      <c r="M507" t="s">
        <v>812</v>
      </c>
      <c r="N507" t="s">
        <v>535</v>
      </c>
      <c r="O507" t="s">
        <v>813</v>
      </c>
      <c r="P507" t="s">
        <v>538</v>
      </c>
      <c r="Q507">
        <v>2</v>
      </c>
    </row>
    <row r="508" spans="1:17" x14ac:dyDescent="0.25">
      <c r="A508" t="s">
        <v>1107</v>
      </c>
      <c r="B508" t="s">
        <v>814</v>
      </c>
      <c r="C508" t="s">
        <v>811</v>
      </c>
      <c r="D508" t="s">
        <v>534</v>
      </c>
      <c r="F508" t="s">
        <v>19</v>
      </c>
      <c r="I508" t="s">
        <v>542</v>
      </c>
      <c r="J508" t="s">
        <v>38</v>
      </c>
      <c r="L508" t="s">
        <v>535</v>
      </c>
      <c r="M508" t="s">
        <v>812</v>
      </c>
      <c r="N508" t="s">
        <v>535</v>
      </c>
      <c r="O508" t="s">
        <v>813</v>
      </c>
      <c r="P508" t="s">
        <v>538</v>
      </c>
      <c r="Q508">
        <v>2</v>
      </c>
    </row>
    <row r="509" spans="1:17" x14ac:dyDescent="0.25">
      <c r="A509" t="s">
        <v>1107</v>
      </c>
      <c r="B509" t="s">
        <v>815</v>
      </c>
      <c r="C509" t="s">
        <v>816</v>
      </c>
      <c r="D509" t="s">
        <v>534</v>
      </c>
      <c r="F509" t="s">
        <v>19</v>
      </c>
      <c r="I509" t="s">
        <v>239</v>
      </c>
      <c r="J509" t="s">
        <v>16</v>
      </c>
      <c r="L509" t="s">
        <v>535</v>
      </c>
      <c r="M509" t="s">
        <v>556</v>
      </c>
      <c r="N509" t="s">
        <v>535</v>
      </c>
      <c r="O509" t="s">
        <v>659</v>
      </c>
      <c r="P509" t="s">
        <v>538</v>
      </c>
      <c r="Q509">
        <v>2</v>
      </c>
    </row>
    <row r="510" spans="1:17" x14ac:dyDescent="0.25">
      <c r="A510" t="s">
        <v>1107</v>
      </c>
      <c r="B510" t="s">
        <v>817</v>
      </c>
      <c r="C510" t="s">
        <v>818</v>
      </c>
      <c r="D510" t="s">
        <v>534</v>
      </c>
      <c r="F510" t="s">
        <v>12</v>
      </c>
      <c r="I510" t="s">
        <v>239</v>
      </c>
      <c r="J510" t="s">
        <v>16</v>
      </c>
      <c r="L510" t="s">
        <v>535</v>
      </c>
      <c r="M510" t="s">
        <v>556</v>
      </c>
      <c r="N510" t="s">
        <v>535</v>
      </c>
      <c r="O510" t="s">
        <v>659</v>
      </c>
      <c r="P510" t="s">
        <v>538</v>
      </c>
      <c r="Q510">
        <v>2</v>
      </c>
    </row>
    <row r="511" spans="1:17" x14ac:dyDescent="0.25">
      <c r="A511" t="s">
        <v>1107</v>
      </c>
      <c r="B511" t="s">
        <v>819</v>
      </c>
      <c r="C511" t="s">
        <v>818</v>
      </c>
      <c r="D511" t="s">
        <v>534</v>
      </c>
      <c r="F511" t="s">
        <v>12</v>
      </c>
      <c r="I511" t="s">
        <v>239</v>
      </c>
      <c r="J511" t="s">
        <v>16</v>
      </c>
      <c r="L511" t="s">
        <v>535</v>
      </c>
      <c r="M511" t="s">
        <v>556</v>
      </c>
      <c r="N511" t="s">
        <v>535</v>
      </c>
      <c r="O511" t="s">
        <v>659</v>
      </c>
      <c r="P511" t="s">
        <v>538</v>
      </c>
      <c r="Q511">
        <v>2</v>
      </c>
    </row>
    <row r="512" spans="1:17" x14ac:dyDescent="0.25">
      <c r="A512" t="s">
        <v>1107</v>
      </c>
      <c r="B512" t="s">
        <v>820</v>
      </c>
      <c r="C512" t="s">
        <v>818</v>
      </c>
      <c r="D512" t="s">
        <v>534</v>
      </c>
      <c r="F512" t="s">
        <v>12</v>
      </c>
      <c r="I512" t="s">
        <v>65</v>
      </c>
      <c r="J512" t="s">
        <v>38</v>
      </c>
      <c r="L512" t="s">
        <v>535</v>
      </c>
      <c r="M512" t="s">
        <v>556</v>
      </c>
      <c r="N512" t="s">
        <v>535</v>
      </c>
      <c r="O512" t="s">
        <v>659</v>
      </c>
      <c r="P512" t="s">
        <v>538</v>
      </c>
      <c r="Q512">
        <v>2</v>
      </c>
    </row>
    <row r="513" spans="1:17" x14ac:dyDescent="0.25">
      <c r="A513" t="s">
        <v>1107</v>
      </c>
      <c r="B513" t="s">
        <v>821</v>
      </c>
      <c r="C513" t="s">
        <v>822</v>
      </c>
      <c r="D513" t="s">
        <v>534</v>
      </c>
      <c r="F513" t="s">
        <v>12</v>
      </c>
      <c r="I513" t="s">
        <v>239</v>
      </c>
      <c r="J513" t="s">
        <v>16</v>
      </c>
      <c r="L513" t="s">
        <v>535</v>
      </c>
      <c r="M513" t="s">
        <v>556</v>
      </c>
      <c r="N513" t="s">
        <v>535</v>
      </c>
      <c r="O513" t="s">
        <v>659</v>
      </c>
      <c r="P513" t="s">
        <v>538</v>
      </c>
      <c r="Q513">
        <v>2</v>
      </c>
    </row>
    <row r="514" spans="1:17" x14ac:dyDescent="0.25">
      <c r="A514" t="s">
        <v>1107</v>
      </c>
      <c r="B514" t="s">
        <v>823</v>
      </c>
      <c r="C514" t="s">
        <v>822</v>
      </c>
      <c r="D514" t="s">
        <v>534</v>
      </c>
      <c r="F514" t="s">
        <v>12</v>
      </c>
      <c r="I514" t="s">
        <v>65</v>
      </c>
      <c r="J514" t="s">
        <v>38</v>
      </c>
      <c r="L514" t="s">
        <v>535</v>
      </c>
      <c r="M514" t="s">
        <v>556</v>
      </c>
      <c r="N514" t="s">
        <v>535</v>
      </c>
      <c r="O514" t="s">
        <v>659</v>
      </c>
      <c r="P514" t="s">
        <v>538</v>
      </c>
      <c r="Q514">
        <v>2</v>
      </c>
    </row>
    <row r="515" spans="1:17" x14ac:dyDescent="0.25">
      <c r="A515" t="s">
        <v>1107</v>
      </c>
      <c r="B515" t="s">
        <v>824</v>
      </c>
      <c r="C515" t="s">
        <v>825</v>
      </c>
      <c r="D515" t="s">
        <v>534</v>
      </c>
      <c r="F515" t="s">
        <v>19</v>
      </c>
      <c r="I515" t="s">
        <v>239</v>
      </c>
      <c r="J515" t="s">
        <v>16</v>
      </c>
      <c r="L515" t="s">
        <v>535</v>
      </c>
      <c r="M515" t="s">
        <v>536</v>
      </c>
      <c r="N515" t="s">
        <v>535</v>
      </c>
      <c r="Q515">
        <v>2</v>
      </c>
    </row>
    <row r="516" spans="1:17" x14ac:dyDescent="0.25">
      <c r="A516" t="s">
        <v>1107</v>
      </c>
      <c r="B516" t="s">
        <v>826</v>
      </c>
      <c r="C516" t="s">
        <v>825</v>
      </c>
      <c r="D516" t="s">
        <v>534</v>
      </c>
      <c r="F516" t="s">
        <v>19</v>
      </c>
      <c r="I516" t="s">
        <v>239</v>
      </c>
      <c r="J516" t="s">
        <v>16</v>
      </c>
      <c r="L516" t="s">
        <v>535</v>
      </c>
      <c r="M516" t="s">
        <v>536</v>
      </c>
      <c r="N516" t="s">
        <v>535</v>
      </c>
      <c r="Q516">
        <v>2</v>
      </c>
    </row>
    <row r="517" spans="1:17" x14ac:dyDescent="0.25">
      <c r="A517" t="s">
        <v>1107</v>
      </c>
      <c r="B517" t="s">
        <v>827</v>
      </c>
      <c r="C517" t="s">
        <v>825</v>
      </c>
      <c r="D517" t="s">
        <v>534</v>
      </c>
      <c r="F517" t="s">
        <v>19</v>
      </c>
      <c r="I517" t="s">
        <v>65</v>
      </c>
      <c r="J517" t="s">
        <v>38</v>
      </c>
      <c r="L517" t="s">
        <v>535</v>
      </c>
      <c r="M517" t="s">
        <v>536</v>
      </c>
      <c r="N517" t="s">
        <v>535</v>
      </c>
      <c r="Q517">
        <v>2</v>
      </c>
    </row>
    <row r="518" spans="1:17" x14ac:dyDescent="0.25">
      <c r="A518" t="s">
        <v>1107</v>
      </c>
      <c r="B518" t="s">
        <v>828</v>
      </c>
      <c r="C518" t="s">
        <v>829</v>
      </c>
      <c r="D518" t="s">
        <v>534</v>
      </c>
      <c r="F518" t="s">
        <v>19</v>
      </c>
      <c r="I518" t="s">
        <v>65</v>
      </c>
      <c r="J518" t="s">
        <v>38</v>
      </c>
      <c r="L518" t="s">
        <v>535</v>
      </c>
      <c r="M518" t="s">
        <v>789</v>
      </c>
      <c r="N518" t="s">
        <v>535</v>
      </c>
      <c r="O518" t="s">
        <v>663</v>
      </c>
      <c r="P518" t="s">
        <v>538</v>
      </c>
      <c r="Q518">
        <v>2</v>
      </c>
    </row>
    <row r="519" spans="1:17" x14ac:dyDescent="0.25">
      <c r="A519" t="s">
        <v>1107</v>
      </c>
      <c r="B519" t="s">
        <v>830</v>
      </c>
      <c r="C519" t="s">
        <v>829</v>
      </c>
      <c r="D519" t="s">
        <v>534</v>
      </c>
      <c r="F519" t="s">
        <v>19</v>
      </c>
      <c r="I519" t="s">
        <v>239</v>
      </c>
      <c r="J519" t="s">
        <v>16</v>
      </c>
      <c r="L519" t="s">
        <v>535</v>
      </c>
      <c r="M519" t="s">
        <v>789</v>
      </c>
      <c r="N519" t="s">
        <v>535</v>
      </c>
      <c r="O519" t="s">
        <v>663</v>
      </c>
      <c r="P519" t="s">
        <v>538</v>
      </c>
      <c r="Q519">
        <v>2</v>
      </c>
    </row>
    <row r="520" spans="1:17" x14ac:dyDescent="0.25">
      <c r="A520" t="s">
        <v>1107</v>
      </c>
      <c r="B520" t="s">
        <v>831</v>
      </c>
      <c r="C520" t="s">
        <v>832</v>
      </c>
      <c r="D520" t="s">
        <v>534</v>
      </c>
      <c r="F520" t="s">
        <v>12</v>
      </c>
      <c r="H520" t="s">
        <v>33</v>
      </c>
      <c r="I520" t="s">
        <v>65</v>
      </c>
      <c r="J520" t="s">
        <v>38</v>
      </c>
      <c r="L520" t="s">
        <v>535</v>
      </c>
      <c r="M520" t="s">
        <v>556</v>
      </c>
      <c r="N520" t="s">
        <v>535</v>
      </c>
      <c r="O520" t="s">
        <v>557</v>
      </c>
      <c r="P520" t="s">
        <v>538</v>
      </c>
      <c r="Q520">
        <v>2</v>
      </c>
    </row>
    <row r="521" spans="1:17" x14ac:dyDescent="0.25">
      <c r="A521" t="s">
        <v>1107</v>
      </c>
      <c r="B521" t="s">
        <v>833</v>
      </c>
      <c r="C521" t="s">
        <v>832</v>
      </c>
      <c r="D521" t="s">
        <v>534</v>
      </c>
      <c r="F521" t="s">
        <v>12</v>
      </c>
      <c r="H521" t="s">
        <v>33</v>
      </c>
      <c r="I521" t="s">
        <v>239</v>
      </c>
      <c r="J521" t="s">
        <v>16</v>
      </c>
      <c r="L521" t="s">
        <v>535</v>
      </c>
      <c r="M521" t="s">
        <v>556</v>
      </c>
      <c r="N521" t="s">
        <v>535</v>
      </c>
      <c r="O521" t="s">
        <v>557</v>
      </c>
      <c r="P521" t="s">
        <v>538</v>
      </c>
      <c r="Q521">
        <v>2</v>
      </c>
    </row>
    <row r="522" spans="1:17" x14ac:dyDescent="0.25">
      <c r="A522" t="s">
        <v>1107</v>
      </c>
      <c r="B522" t="s">
        <v>834</v>
      </c>
      <c r="C522" t="s">
        <v>835</v>
      </c>
      <c r="D522" t="s">
        <v>534</v>
      </c>
      <c r="F522" t="s">
        <v>19</v>
      </c>
      <c r="I522" t="s">
        <v>65</v>
      </c>
      <c r="J522" t="s">
        <v>38</v>
      </c>
      <c r="L522" t="s">
        <v>535</v>
      </c>
      <c r="M522" t="s">
        <v>556</v>
      </c>
      <c r="N522" t="s">
        <v>535</v>
      </c>
      <c r="Q522">
        <v>2</v>
      </c>
    </row>
    <row r="523" spans="1:17" x14ac:dyDescent="0.25">
      <c r="A523" t="s">
        <v>1107</v>
      </c>
      <c r="B523" t="s">
        <v>836</v>
      </c>
      <c r="C523" t="s">
        <v>835</v>
      </c>
      <c r="D523" t="s">
        <v>534</v>
      </c>
      <c r="F523" t="s">
        <v>19</v>
      </c>
      <c r="I523" t="s">
        <v>239</v>
      </c>
      <c r="J523" t="s">
        <v>16</v>
      </c>
      <c r="L523" t="s">
        <v>535</v>
      </c>
      <c r="M523" t="s">
        <v>556</v>
      </c>
      <c r="N523" t="s">
        <v>535</v>
      </c>
      <c r="Q523">
        <v>2</v>
      </c>
    </row>
    <row r="524" spans="1:17" x14ac:dyDescent="0.25">
      <c r="A524" t="s">
        <v>1107</v>
      </c>
      <c r="B524" t="s">
        <v>837</v>
      </c>
      <c r="C524" t="s">
        <v>835</v>
      </c>
      <c r="D524" t="s">
        <v>534</v>
      </c>
      <c r="F524" t="s">
        <v>19</v>
      </c>
      <c r="I524" t="s">
        <v>239</v>
      </c>
      <c r="J524" t="s">
        <v>16</v>
      </c>
      <c r="L524" t="s">
        <v>535</v>
      </c>
      <c r="M524" t="s">
        <v>556</v>
      </c>
      <c r="N524" t="s">
        <v>535</v>
      </c>
      <c r="Q524">
        <v>2</v>
      </c>
    </row>
    <row r="525" spans="1:17" x14ac:dyDescent="0.25">
      <c r="A525" t="s">
        <v>1107</v>
      </c>
      <c r="B525" t="s">
        <v>838</v>
      </c>
      <c r="C525" t="s">
        <v>839</v>
      </c>
      <c r="D525" t="s">
        <v>534</v>
      </c>
      <c r="F525" t="s">
        <v>19</v>
      </c>
      <c r="I525" t="s">
        <v>239</v>
      </c>
      <c r="J525" t="s">
        <v>16</v>
      </c>
      <c r="L525" t="s">
        <v>535</v>
      </c>
      <c r="M525" t="s">
        <v>612</v>
      </c>
      <c r="N525" t="s">
        <v>535</v>
      </c>
      <c r="Q525">
        <v>2</v>
      </c>
    </row>
    <row r="526" spans="1:17" x14ac:dyDescent="0.25">
      <c r="A526" t="s">
        <v>1107</v>
      </c>
      <c r="B526" t="s">
        <v>840</v>
      </c>
      <c r="C526" t="s">
        <v>839</v>
      </c>
      <c r="D526" t="s">
        <v>534</v>
      </c>
      <c r="F526" t="s">
        <v>19</v>
      </c>
      <c r="I526" t="s">
        <v>239</v>
      </c>
      <c r="J526" t="s">
        <v>16</v>
      </c>
      <c r="L526" t="s">
        <v>535</v>
      </c>
      <c r="M526" t="s">
        <v>612</v>
      </c>
      <c r="N526" t="s">
        <v>535</v>
      </c>
      <c r="Q526">
        <v>2</v>
      </c>
    </row>
    <row r="527" spans="1:17" x14ac:dyDescent="0.25">
      <c r="A527" t="s">
        <v>1107</v>
      </c>
      <c r="B527" t="s">
        <v>841</v>
      </c>
      <c r="C527" t="s">
        <v>839</v>
      </c>
      <c r="D527" t="s">
        <v>534</v>
      </c>
      <c r="F527" t="s">
        <v>19</v>
      </c>
      <c r="I527" t="s">
        <v>65</v>
      </c>
      <c r="J527" t="s">
        <v>38</v>
      </c>
      <c r="L527" t="s">
        <v>535</v>
      </c>
      <c r="M527" t="s">
        <v>612</v>
      </c>
      <c r="N527" t="s">
        <v>535</v>
      </c>
      <c r="Q527">
        <v>2</v>
      </c>
    </row>
    <row r="528" spans="1:17" x14ac:dyDescent="0.25">
      <c r="A528" t="s">
        <v>1107</v>
      </c>
      <c r="B528" t="s">
        <v>842</v>
      </c>
      <c r="C528" t="s">
        <v>843</v>
      </c>
      <c r="D528" t="s">
        <v>534</v>
      </c>
      <c r="F528" t="s">
        <v>12</v>
      </c>
      <c r="H528" t="s">
        <v>33</v>
      </c>
      <c r="I528" t="s">
        <v>65</v>
      </c>
      <c r="J528" t="s">
        <v>38</v>
      </c>
      <c r="L528" t="s">
        <v>535</v>
      </c>
      <c r="M528" t="s">
        <v>556</v>
      </c>
      <c r="N528" t="s">
        <v>535</v>
      </c>
      <c r="O528" t="s">
        <v>663</v>
      </c>
      <c r="P528" t="s">
        <v>538</v>
      </c>
      <c r="Q528">
        <v>3</v>
      </c>
    </row>
    <row r="529" spans="1:17" x14ac:dyDescent="0.25">
      <c r="A529" t="s">
        <v>1107</v>
      </c>
      <c r="B529" t="s">
        <v>844</v>
      </c>
      <c r="C529" t="s">
        <v>843</v>
      </c>
      <c r="D529" t="s">
        <v>534</v>
      </c>
      <c r="F529" t="s">
        <v>12</v>
      </c>
      <c r="H529" t="s">
        <v>33</v>
      </c>
      <c r="I529" t="s">
        <v>239</v>
      </c>
      <c r="J529" t="s">
        <v>16</v>
      </c>
      <c r="L529" t="s">
        <v>535</v>
      </c>
      <c r="M529" t="s">
        <v>556</v>
      </c>
      <c r="N529" t="s">
        <v>535</v>
      </c>
      <c r="O529" t="s">
        <v>663</v>
      </c>
      <c r="P529" t="s">
        <v>538</v>
      </c>
      <c r="Q529">
        <v>3</v>
      </c>
    </row>
    <row r="530" spans="1:17" x14ac:dyDescent="0.25">
      <c r="A530" t="s">
        <v>1107</v>
      </c>
      <c r="B530" t="s">
        <v>845</v>
      </c>
      <c r="C530" t="s">
        <v>843</v>
      </c>
      <c r="D530" t="s">
        <v>534</v>
      </c>
      <c r="F530" t="s">
        <v>12</v>
      </c>
      <c r="H530" t="s">
        <v>33</v>
      </c>
      <c r="I530" t="s">
        <v>239</v>
      </c>
      <c r="J530" t="s">
        <v>16</v>
      </c>
      <c r="L530" t="s">
        <v>535</v>
      </c>
      <c r="M530" t="s">
        <v>556</v>
      </c>
      <c r="N530" t="s">
        <v>535</v>
      </c>
      <c r="O530" t="s">
        <v>663</v>
      </c>
      <c r="P530" t="s">
        <v>538</v>
      </c>
      <c r="Q530">
        <v>3</v>
      </c>
    </row>
    <row r="531" spans="1:17" x14ac:dyDescent="0.25">
      <c r="A531" t="s">
        <v>1107</v>
      </c>
      <c r="B531" t="s">
        <v>846</v>
      </c>
      <c r="C531" t="s">
        <v>843</v>
      </c>
      <c r="D531" t="s">
        <v>534</v>
      </c>
      <c r="F531" t="s">
        <v>12</v>
      </c>
      <c r="H531" t="s">
        <v>33</v>
      </c>
      <c r="I531" t="s">
        <v>542</v>
      </c>
      <c r="J531" t="s">
        <v>38</v>
      </c>
      <c r="L531" t="s">
        <v>535</v>
      </c>
      <c r="M531" t="s">
        <v>556</v>
      </c>
      <c r="N531" t="s">
        <v>535</v>
      </c>
      <c r="O531" t="s">
        <v>663</v>
      </c>
      <c r="P531" t="s">
        <v>538</v>
      </c>
      <c r="Q531">
        <v>3</v>
      </c>
    </row>
    <row r="532" spans="1:17" x14ac:dyDescent="0.25">
      <c r="A532" t="s">
        <v>1107</v>
      </c>
      <c r="B532" t="s">
        <v>847</v>
      </c>
      <c r="C532" t="s">
        <v>848</v>
      </c>
      <c r="D532" t="s">
        <v>534</v>
      </c>
      <c r="F532" t="s">
        <v>12</v>
      </c>
      <c r="I532" t="s">
        <v>65</v>
      </c>
      <c r="J532" t="s">
        <v>38</v>
      </c>
      <c r="L532" t="s">
        <v>535</v>
      </c>
      <c r="M532" t="s">
        <v>556</v>
      </c>
      <c r="N532" t="s">
        <v>535</v>
      </c>
      <c r="O532" t="s">
        <v>626</v>
      </c>
      <c r="P532" t="s">
        <v>538</v>
      </c>
      <c r="Q532">
        <v>2</v>
      </c>
    </row>
    <row r="533" spans="1:17" x14ac:dyDescent="0.25">
      <c r="A533" t="s">
        <v>1107</v>
      </c>
      <c r="B533" t="s">
        <v>849</v>
      </c>
      <c r="C533" t="s">
        <v>848</v>
      </c>
      <c r="D533" t="s">
        <v>534</v>
      </c>
      <c r="F533" t="s">
        <v>12</v>
      </c>
      <c r="I533" t="s">
        <v>239</v>
      </c>
      <c r="J533" t="s">
        <v>16</v>
      </c>
      <c r="L533" t="s">
        <v>535</v>
      </c>
      <c r="M533" t="s">
        <v>556</v>
      </c>
      <c r="N533" t="s">
        <v>535</v>
      </c>
      <c r="O533" t="s">
        <v>626</v>
      </c>
      <c r="P533" t="s">
        <v>538</v>
      </c>
      <c r="Q533">
        <v>2</v>
      </c>
    </row>
    <row r="534" spans="1:17" x14ac:dyDescent="0.25">
      <c r="A534" t="s">
        <v>1107</v>
      </c>
      <c r="B534" t="s">
        <v>850</v>
      </c>
      <c r="C534" t="s">
        <v>848</v>
      </c>
      <c r="D534" t="s">
        <v>534</v>
      </c>
      <c r="F534" t="s">
        <v>12</v>
      </c>
      <c r="I534" t="s">
        <v>239</v>
      </c>
      <c r="J534" t="s">
        <v>16</v>
      </c>
      <c r="L534" t="s">
        <v>535</v>
      </c>
      <c r="M534" t="s">
        <v>556</v>
      </c>
      <c r="N534" t="s">
        <v>535</v>
      </c>
      <c r="O534" t="s">
        <v>626</v>
      </c>
      <c r="P534" t="s">
        <v>538</v>
      </c>
      <c r="Q534">
        <v>2</v>
      </c>
    </row>
    <row r="535" spans="1:17" x14ac:dyDescent="0.25">
      <c r="A535" t="s">
        <v>1107</v>
      </c>
      <c r="B535" t="s">
        <v>851</v>
      </c>
      <c r="C535" t="s">
        <v>852</v>
      </c>
      <c r="D535" t="s">
        <v>534</v>
      </c>
      <c r="F535" t="s">
        <v>12</v>
      </c>
      <c r="I535" t="s">
        <v>65</v>
      </c>
      <c r="J535" t="s">
        <v>38</v>
      </c>
      <c r="L535" t="s">
        <v>535</v>
      </c>
      <c r="M535" t="s">
        <v>645</v>
      </c>
      <c r="N535" t="s">
        <v>535</v>
      </c>
      <c r="Q535">
        <v>3</v>
      </c>
    </row>
    <row r="536" spans="1:17" x14ac:dyDescent="0.25">
      <c r="A536" t="s">
        <v>1107</v>
      </c>
      <c r="B536" t="s">
        <v>853</v>
      </c>
      <c r="C536" t="s">
        <v>852</v>
      </c>
      <c r="D536" t="s">
        <v>534</v>
      </c>
      <c r="F536" t="s">
        <v>12</v>
      </c>
      <c r="I536" t="s">
        <v>239</v>
      </c>
      <c r="J536" t="s">
        <v>16</v>
      </c>
      <c r="L536" t="s">
        <v>535</v>
      </c>
      <c r="M536" t="s">
        <v>645</v>
      </c>
      <c r="N536" t="s">
        <v>535</v>
      </c>
      <c r="Q536">
        <v>3</v>
      </c>
    </row>
    <row r="537" spans="1:17" x14ac:dyDescent="0.25">
      <c r="A537" t="s">
        <v>1107</v>
      </c>
      <c r="B537" t="s">
        <v>854</v>
      </c>
      <c r="C537" t="s">
        <v>852</v>
      </c>
      <c r="D537" t="s">
        <v>534</v>
      </c>
      <c r="F537" t="s">
        <v>12</v>
      </c>
      <c r="I537" t="s">
        <v>239</v>
      </c>
      <c r="J537" t="s">
        <v>16</v>
      </c>
      <c r="L537" t="s">
        <v>535</v>
      </c>
      <c r="M537" t="s">
        <v>645</v>
      </c>
      <c r="N537" t="s">
        <v>535</v>
      </c>
      <c r="Q537">
        <v>3</v>
      </c>
    </row>
    <row r="538" spans="1:17" x14ac:dyDescent="0.25">
      <c r="A538" t="s">
        <v>1107</v>
      </c>
      <c r="B538" t="s">
        <v>855</v>
      </c>
      <c r="C538" t="s">
        <v>856</v>
      </c>
      <c r="D538" t="s">
        <v>534</v>
      </c>
      <c r="F538" t="s">
        <v>19</v>
      </c>
      <c r="I538" t="s">
        <v>65</v>
      </c>
      <c r="J538" t="s">
        <v>38</v>
      </c>
      <c r="L538" t="s">
        <v>535</v>
      </c>
      <c r="M538" t="s">
        <v>536</v>
      </c>
      <c r="N538" t="s">
        <v>535</v>
      </c>
      <c r="O538" t="s">
        <v>667</v>
      </c>
      <c r="P538" t="s">
        <v>538</v>
      </c>
      <c r="Q538">
        <v>3</v>
      </c>
    </row>
    <row r="539" spans="1:17" x14ac:dyDescent="0.25">
      <c r="A539" t="s">
        <v>1107</v>
      </c>
      <c r="B539" t="s">
        <v>857</v>
      </c>
      <c r="C539" t="s">
        <v>856</v>
      </c>
      <c r="D539" t="s">
        <v>534</v>
      </c>
      <c r="F539" t="s">
        <v>19</v>
      </c>
      <c r="I539" t="s">
        <v>239</v>
      </c>
      <c r="J539" t="s">
        <v>16</v>
      </c>
      <c r="L539" t="s">
        <v>535</v>
      </c>
      <c r="M539" t="s">
        <v>536</v>
      </c>
      <c r="N539" t="s">
        <v>535</v>
      </c>
      <c r="O539" t="s">
        <v>667</v>
      </c>
      <c r="P539" t="s">
        <v>538</v>
      </c>
      <c r="Q539">
        <v>3</v>
      </c>
    </row>
    <row r="540" spans="1:17" x14ac:dyDescent="0.25">
      <c r="A540" t="s">
        <v>1107</v>
      </c>
      <c r="B540" t="s">
        <v>858</v>
      </c>
      <c r="C540" t="s">
        <v>859</v>
      </c>
      <c r="D540" t="s">
        <v>534</v>
      </c>
      <c r="F540" t="s">
        <v>19</v>
      </c>
      <c r="H540" t="s">
        <v>33</v>
      </c>
      <c r="I540" t="s">
        <v>65</v>
      </c>
      <c r="J540" t="s">
        <v>38</v>
      </c>
      <c r="L540" t="s">
        <v>535</v>
      </c>
      <c r="M540" t="s">
        <v>612</v>
      </c>
      <c r="N540" t="s">
        <v>535</v>
      </c>
      <c r="O540" t="s">
        <v>663</v>
      </c>
      <c r="P540" t="s">
        <v>538</v>
      </c>
      <c r="Q540">
        <v>3</v>
      </c>
    </row>
    <row r="541" spans="1:17" x14ac:dyDescent="0.25">
      <c r="A541" t="s">
        <v>1107</v>
      </c>
      <c r="B541" t="s">
        <v>860</v>
      </c>
      <c r="C541" t="s">
        <v>859</v>
      </c>
      <c r="D541" t="s">
        <v>534</v>
      </c>
      <c r="F541" t="s">
        <v>19</v>
      </c>
      <c r="H541" t="s">
        <v>33</v>
      </c>
      <c r="I541" t="s">
        <v>239</v>
      </c>
      <c r="J541" t="s">
        <v>16</v>
      </c>
      <c r="L541" t="s">
        <v>535</v>
      </c>
      <c r="M541" t="s">
        <v>612</v>
      </c>
      <c r="N541" t="s">
        <v>535</v>
      </c>
      <c r="O541" t="s">
        <v>663</v>
      </c>
      <c r="P541" t="s">
        <v>538</v>
      </c>
      <c r="Q541">
        <v>3</v>
      </c>
    </row>
    <row r="542" spans="1:17" x14ac:dyDescent="0.25">
      <c r="A542" t="s">
        <v>1107</v>
      </c>
      <c r="B542" t="s">
        <v>861</v>
      </c>
      <c r="C542" t="s">
        <v>862</v>
      </c>
      <c r="D542" t="s">
        <v>534</v>
      </c>
      <c r="F542" t="s">
        <v>12</v>
      </c>
      <c r="I542" t="s">
        <v>239</v>
      </c>
      <c r="J542" t="s">
        <v>16</v>
      </c>
      <c r="L542" t="s">
        <v>535</v>
      </c>
      <c r="M542" t="s">
        <v>556</v>
      </c>
      <c r="N542" t="s">
        <v>535</v>
      </c>
      <c r="Q542">
        <v>1</v>
      </c>
    </row>
    <row r="543" spans="1:17" x14ac:dyDescent="0.25">
      <c r="A543" t="s">
        <v>1107</v>
      </c>
      <c r="B543" t="s">
        <v>863</v>
      </c>
      <c r="C543" t="s">
        <v>862</v>
      </c>
      <c r="D543" t="s">
        <v>534</v>
      </c>
      <c r="F543" t="s">
        <v>12</v>
      </c>
      <c r="I543" t="s">
        <v>239</v>
      </c>
      <c r="J543" t="s">
        <v>16</v>
      </c>
      <c r="L543" t="s">
        <v>535</v>
      </c>
      <c r="M543" t="s">
        <v>556</v>
      </c>
      <c r="N543" t="s">
        <v>535</v>
      </c>
      <c r="Q543">
        <v>1</v>
      </c>
    </row>
    <row r="544" spans="1:17" x14ac:dyDescent="0.25">
      <c r="A544" t="s">
        <v>1107</v>
      </c>
      <c r="B544" t="s">
        <v>864</v>
      </c>
      <c r="C544" t="s">
        <v>862</v>
      </c>
      <c r="D544" t="s">
        <v>534</v>
      </c>
      <c r="F544" t="s">
        <v>12</v>
      </c>
      <c r="I544" t="s">
        <v>65</v>
      </c>
      <c r="J544" t="s">
        <v>38</v>
      </c>
      <c r="L544" t="s">
        <v>535</v>
      </c>
      <c r="M544" t="s">
        <v>556</v>
      </c>
      <c r="N544" t="s">
        <v>535</v>
      </c>
      <c r="Q544">
        <v>1</v>
      </c>
    </row>
    <row r="545" spans="1:17" x14ac:dyDescent="0.25">
      <c r="A545" t="s">
        <v>1107</v>
      </c>
      <c r="B545" t="s">
        <v>865</v>
      </c>
      <c r="C545" t="s">
        <v>866</v>
      </c>
      <c r="D545" t="s">
        <v>534</v>
      </c>
      <c r="F545" t="s">
        <v>19</v>
      </c>
      <c r="I545" t="s">
        <v>239</v>
      </c>
      <c r="J545" t="s">
        <v>16</v>
      </c>
      <c r="L545" t="s">
        <v>535</v>
      </c>
      <c r="M545" t="s">
        <v>556</v>
      </c>
      <c r="N545" t="s">
        <v>535</v>
      </c>
      <c r="O545" t="s">
        <v>626</v>
      </c>
      <c r="P545" t="s">
        <v>538</v>
      </c>
      <c r="Q545">
        <v>2</v>
      </c>
    </row>
    <row r="546" spans="1:17" x14ac:dyDescent="0.25">
      <c r="A546" t="s">
        <v>1107</v>
      </c>
      <c r="B546" t="s">
        <v>867</v>
      </c>
      <c r="C546" t="s">
        <v>866</v>
      </c>
      <c r="D546" t="s">
        <v>534</v>
      </c>
      <c r="F546" t="s">
        <v>19</v>
      </c>
      <c r="I546" t="s">
        <v>239</v>
      </c>
      <c r="J546" t="s">
        <v>16</v>
      </c>
      <c r="L546" t="s">
        <v>535</v>
      </c>
      <c r="M546" t="s">
        <v>556</v>
      </c>
      <c r="N546" t="s">
        <v>535</v>
      </c>
      <c r="O546" t="s">
        <v>626</v>
      </c>
      <c r="P546" t="s">
        <v>538</v>
      </c>
      <c r="Q546">
        <v>2</v>
      </c>
    </row>
    <row r="547" spans="1:17" x14ac:dyDescent="0.25">
      <c r="A547" t="s">
        <v>1107</v>
      </c>
      <c r="B547" t="s">
        <v>868</v>
      </c>
      <c r="C547" t="s">
        <v>866</v>
      </c>
      <c r="D547" t="s">
        <v>534</v>
      </c>
      <c r="F547" t="s">
        <v>19</v>
      </c>
      <c r="I547" t="s">
        <v>65</v>
      </c>
      <c r="J547" t="s">
        <v>38</v>
      </c>
      <c r="L547" t="s">
        <v>535</v>
      </c>
      <c r="M547" t="s">
        <v>556</v>
      </c>
      <c r="N547" t="s">
        <v>535</v>
      </c>
      <c r="O547" t="s">
        <v>626</v>
      </c>
      <c r="P547" t="s">
        <v>538</v>
      </c>
      <c r="Q547">
        <v>2</v>
      </c>
    </row>
    <row r="548" spans="1:17" x14ac:dyDescent="0.25">
      <c r="A548" t="s">
        <v>1107</v>
      </c>
      <c r="B548" t="s">
        <v>869</v>
      </c>
      <c r="C548" t="s">
        <v>870</v>
      </c>
      <c r="D548" t="s">
        <v>534</v>
      </c>
      <c r="F548" t="s">
        <v>19</v>
      </c>
      <c r="I548" t="s">
        <v>65</v>
      </c>
      <c r="J548" t="s">
        <v>38</v>
      </c>
      <c r="L548" t="s">
        <v>535</v>
      </c>
      <c r="M548" t="s">
        <v>536</v>
      </c>
      <c r="N548" t="s">
        <v>535</v>
      </c>
      <c r="O548" t="s">
        <v>667</v>
      </c>
      <c r="P548" t="s">
        <v>538</v>
      </c>
      <c r="Q548">
        <v>3</v>
      </c>
    </row>
    <row r="549" spans="1:17" x14ac:dyDescent="0.25">
      <c r="A549" t="s">
        <v>1107</v>
      </c>
      <c r="B549" t="s">
        <v>871</v>
      </c>
      <c r="C549" t="s">
        <v>870</v>
      </c>
      <c r="D549" t="s">
        <v>534</v>
      </c>
      <c r="F549" t="s">
        <v>19</v>
      </c>
      <c r="I549" t="s">
        <v>239</v>
      </c>
      <c r="J549" t="s">
        <v>16</v>
      </c>
      <c r="L549" t="s">
        <v>535</v>
      </c>
      <c r="M549" t="s">
        <v>536</v>
      </c>
      <c r="N549" t="s">
        <v>535</v>
      </c>
      <c r="O549" t="s">
        <v>667</v>
      </c>
      <c r="P549" t="s">
        <v>538</v>
      </c>
      <c r="Q549">
        <v>3</v>
      </c>
    </row>
    <row r="550" spans="1:17" x14ac:dyDescent="0.25">
      <c r="A550" t="s">
        <v>1107</v>
      </c>
      <c r="B550" t="s">
        <v>872</v>
      </c>
      <c r="C550" t="s">
        <v>873</v>
      </c>
      <c r="D550" t="s">
        <v>534</v>
      </c>
      <c r="F550" t="s">
        <v>12</v>
      </c>
      <c r="I550" t="s">
        <v>65</v>
      </c>
      <c r="J550" t="s">
        <v>38</v>
      </c>
      <c r="L550" t="s">
        <v>535</v>
      </c>
      <c r="M550" t="s">
        <v>556</v>
      </c>
      <c r="N550" t="s">
        <v>535</v>
      </c>
      <c r="Q550">
        <v>2</v>
      </c>
    </row>
    <row r="551" spans="1:17" x14ac:dyDescent="0.25">
      <c r="A551" t="s">
        <v>1107</v>
      </c>
      <c r="B551" t="s">
        <v>874</v>
      </c>
      <c r="C551" t="s">
        <v>873</v>
      </c>
      <c r="D551" t="s">
        <v>534</v>
      </c>
      <c r="F551" t="s">
        <v>12</v>
      </c>
      <c r="I551" t="s">
        <v>239</v>
      </c>
      <c r="J551" t="s">
        <v>16</v>
      </c>
      <c r="L551" t="s">
        <v>535</v>
      </c>
      <c r="M551" t="s">
        <v>556</v>
      </c>
      <c r="N551" t="s">
        <v>535</v>
      </c>
      <c r="Q551">
        <v>2</v>
      </c>
    </row>
    <row r="552" spans="1:17" x14ac:dyDescent="0.25">
      <c r="A552" t="s">
        <v>1107</v>
      </c>
      <c r="B552" t="s">
        <v>875</v>
      </c>
      <c r="C552" t="s">
        <v>873</v>
      </c>
      <c r="D552" t="s">
        <v>534</v>
      </c>
      <c r="F552" t="s">
        <v>12</v>
      </c>
      <c r="I552" t="s">
        <v>239</v>
      </c>
      <c r="J552" t="s">
        <v>16</v>
      </c>
      <c r="L552" t="s">
        <v>535</v>
      </c>
      <c r="M552" t="s">
        <v>556</v>
      </c>
      <c r="N552" t="s">
        <v>535</v>
      </c>
      <c r="Q552">
        <v>2</v>
      </c>
    </row>
    <row r="553" spans="1:17" x14ac:dyDescent="0.25">
      <c r="A553" t="s">
        <v>1107</v>
      </c>
      <c r="B553" t="s">
        <v>876</v>
      </c>
      <c r="C553" t="s">
        <v>877</v>
      </c>
      <c r="D553" t="s">
        <v>534</v>
      </c>
      <c r="F553" t="s">
        <v>12</v>
      </c>
      <c r="I553" t="s">
        <v>65</v>
      </c>
      <c r="J553" t="s">
        <v>38</v>
      </c>
      <c r="L553" t="s">
        <v>535</v>
      </c>
      <c r="M553" t="s">
        <v>556</v>
      </c>
      <c r="N553" t="s">
        <v>535</v>
      </c>
      <c r="O553" t="s">
        <v>659</v>
      </c>
      <c r="P553" t="s">
        <v>538</v>
      </c>
      <c r="Q553">
        <v>2</v>
      </c>
    </row>
    <row r="554" spans="1:17" x14ac:dyDescent="0.25">
      <c r="A554" t="s">
        <v>1107</v>
      </c>
      <c r="B554" t="s">
        <v>878</v>
      </c>
      <c r="C554" t="s">
        <v>877</v>
      </c>
      <c r="D554" t="s">
        <v>534</v>
      </c>
      <c r="F554" t="s">
        <v>12</v>
      </c>
      <c r="I554" t="s">
        <v>239</v>
      </c>
      <c r="J554" t="s">
        <v>16</v>
      </c>
      <c r="L554" t="s">
        <v>535</v>
      </c>
      <c r="M554" t="s">
        <v>556</v>
      </c>
      <c r="N554" t="s">
        <v>535</v>
      </c>
      <c r="O554" t="s">
        <v>659</v>
      </c>
      <c r="P554" t="s">
        <v>538</v>
      </c>
      <c r="Q554">
        <v>2</v>
      </c>
    </row>
    <row r="555" spans="1:17" x14ac:dyDescent="0.25">
      <c r="A555" t="s">
        <v>1107</v>
      </c>
      <c r="B555" t="s">
        <v>879</v>
      </c>
      <c r="C555" t="s">
        <v>880</v>
      </c>
      <c r="D555" t="s">
        <v>534</v>
      </c>
      <c r="F555" t="s">
        <v>19</v>
      </c>
      <c r="I555" t="s">
        <v>239</v>
      </c>
      <c r="J555" t="s">
        <v>16</v>
      </c>
      <c r="L555" t="s">
        <v>535</v>
      </c>
      <c r="M555" t="s">
        <v>536</v>
      </c>
      <c r="N555" t="s">
        <v>535</v>
      </c>
      <c r="O555" t="s">
        <v>881</v>
      </c>
      <c r="P555" t="s">
        <v>538</v>
      </c>
      <c r="Q555">
        <v>2</v>
      </c>
    </row>
    <row r="556" spans="1:17" x14ac:dyDescent="0.25">
      <c r="A556" t="s">
        <v>1107</v>
      </c>
      <c r="B556" t="s">
        <v>882</v>
      </c>
      <c r="C556" t="s">
        <v>880</v>
      </c>
      <c r="D556" t="s">
        <v>534</v>
      </c>
      <c r="F556" t="s">
        <v>19</v>
      </c>
      <c r="I556" t="s">
        <v>65</v>
      </c>
      <c r="J556" t="s">
        <v>38</v>
      </c>
      <c r="L556" t="s">
        <v>535</v>
      </c>
      <c r="M556" t="s">
        <v>536</v>
      </c>
      <c r="N556" t="s">
        <v>535</v>
      </c>
      <c r="O556" t="s">
        <v>881</v>
      </c>
      <c r="P556" t="s">
        <v>538</v>
      </c>
      <c r="Q556">
        <v>2</v>
      </c>
    </row>
    <row r="557" spans="1:17" x14ac:dyDescent="0.25">
      <c r="A557" t="s">
        <v>1107</v>
      </c>
      <c r="B557" t="s">
        <v>883</v>
      </c>
      <c r="C557" t="s">
        <v>884</v>
      </c>
      <c r="D557" t="s">
        <v>534</v>
      </c>
      <c r="F557" t="s">
        <v>19</v>
      </c>
      <c r="I557" t="s">
        <v>239</v>
      </c>
      <c r="J557" t="s">
        <v>16</v>
      </c>
      <c r="L557" t="s">
        <v>535</v>
      </c>
      <c r="M557" t="s">
        <v>612</v>
      </c>
      <c r="N557" t="s">
        <v>535</v>
      </c>
      <c r="Q557">
        <v>3</v>
      </c>
    </row>
    <row r="558" spans="1:17" x14ac:dyDescent="0.25">
      <c r="A558" t="s">
        <v>1107</v>
      </c>
      <c r="B558" t="s">
        <v>885</v>
      </c>
      <c r="C558" t="s">
        <v>884</v>
      </c>
      <c r="D558" t="s">
        <v>534</v>
      </c>
      <c r="F558" t="s">
        <v>19</v>
      </c>
      <c r="I558" t="s">
        <v>65</v>
      </c>
      <c r="J558" t="s">
        <v>38</v>
      </c>
      <c r="L558" t="s">
        <v>535</v>
      </c>
      <c r="M558" t="s">
        <v>612</v>
      </c>
      <c r="N558" t="s">
        <v>535</v>
      </c>
      <c r="Q558">
        <v>3</v>
      </c>
    </row>
    <row r="559" spans="1:17" x14ac:dyDescent="0.25">
      <c r="A559" t="s">
        <v>1107</v>
      </c>
      <c r="B559" t="s">
        <v>886</v>
      </c>
      <c r="C559" t="s">
        <v>884</v>
      </c>
      <c r="D559" t="s">
        <v>534</v>
      </c>
      <c r="F559" t="s">
        <v>19</v>
      </c>
      <c r="I559" t="s">
        <v>239</v>
      </c>
      <c r="J559" t="s">
        <v>16</v>
      </c>
      <c r="L559" t="s">
        <v>535</v>
      </c>
      <c r="M559" t="s">
        <v>612</v>
      </c>
      <c r="N559" t="s">
        <v>535</v>
      </c>
      <c r="Q559">
        <v>3</v>
      </c>
    </row>
    <row r="560" spans="1:17" x14ac:dyDescent="0.25">
      <c r="A560" t="s">
        <v>1107</v>
      </c>
      <c r="B560" t="s">
        <v>887</v>
      </c>
      <c r="C560" t="s">
        <v>888</v>
      </c>
      <c r="D560" t="s">
        <v>534</v>
      </c>
      <c r="F560" t="s">
        <v>19</v>
      </c>
      <c r="I560" t="s">
        <v>239</v>
      </c>
      <c r="J560" t="s">
        <v>16</v>
      </c>
      <c r="L560" t="s">
        <v>535</v>
      </c>
      <c r="M560" t="s">
        <v>556</v>
      </c>
      <c r="N560" t="s">
        <v>535</v>
      </c>
      <c r="O560" t="s">
        <v>626</v>
      </c>
      <c r="P560" t="s">
        <v>538</v>
      </c>
      <c r="Q560">
        <v>2</v>
      </c>
    </row>
    <row r="561" spans="1:17" x14ac:dyDescent="0.25">
      <c r="A561" t="s">
        <v>1107</v>
      </c>
      <c r="B561" t="s">
        <v>889</v>
      </c>
      <c r="C561" t="s">
        <v>888</v>
      </c>
      <c r="D561" t="s">
        <v>534</v>
      </c>
      <c r="F561" t="s">
        <v>19</v>
      </c>
      <c r="I561" t="s">
        <v>65</v>
      </c>
      <c r="J561" t="s">
        <v>38</v>
      </c>
      <c r="L561" t="s">
        <v>535</v>
      </c>
      <c r="M561" t="s">
        <v>556</v>
      </c>
      <c r="N561" t="s">
        <v>535</v>
      </c>
      <c r="O561" t="s">
        <v>626</v>
      </c>
      <c r="P561" t="s">
        <v>538</v>
      </c>
      <c r="Q561">
        <v>2</v>
      </c>
    </row>
    <row r="562" spans="1:17" x14ac:dyDescent="0.25">
      <c r="A562" t="s">
        <v>1107</v>
      </c>
      <c r="B562" t="s">
        <v>890</v>
      </c>
      <c r="C562" t="s">
        <v>891</v>
      </c>
      <c r="D562" t="s">
        <v>534</v>
      </c>
      <c r="F562" t="s">
        <v>19</v>
      </c>
      <c r="I562" t="s">
        <v>65</v>
      </c>
      <c r="J562" t="s">
        <v>38</v>
      </c>
      <c r="L562" t="s">
        <v>535</v>
      </c>
      <c r="M562" t="s">
        <v>592</v>
      </c>
      <c r="N562" t="s">
        <v>535</v>
      </c>
      <c r="O562" t="s">
        <v>537</v>
      </c>
      <c r="P562" t="s">
        <v>538</v>
      </c>
      <c r="Q562">
        <v>2</v>
      </c>
    </row>
    <row r="563" spans="1:17" x14ac:dyDescent="0.25">
      <c r="A563" t="s">
        <v>1107</v>
      </c>
      <c r="B563" t="s">
        <v>892</v>
      </c>
      <c r="C563" t="s">
        <v>891</v>
      </c>
      <c r="D563" t="s">
        <v>534</v>
      </c>
      <c r="F563" t="s">
        <v>19</v>
      </c>
      <c r="I563" t="s">
        <v>542</v>
      </c>
      <c r="J563" t="s">
        <v>38</v>
      </c>
      <c r="L563" t="s">
        <v>535</v>
      </c>
      <c r="M563" t="s">
        <v>592</v>
      </c>
      <c r="N563" t="s">
        <v>535</v>
      </c>
      <c r="O563" t="s">
        <v>537</v>
      </c>
      <c r="P563" t="s">
        <v>538</v>
      </c>
      <c r="Q563">
        <v>2</v>
      </c>
    </row>
    <row r="564" spans="1:17" x14ac:dyDescent="0.25">
      <c r="A564" t="s">
        <v>1107</v>
      </c>
      <c r="B564" t="s">
        <v>893</v>
      </c>
      <c r="C564" t="s">
        <v>891</v>
      </c>
      <c r="D564" t="s">
        <v>534</v>
      </c>
      <c r="F564" t="s">
        <v>19</v>
      </c>
      <c r="I564" t="s">
        <v>239</v>
      </c>
      <c r="J564" t="s">
        <v>16</v>
      </c>
      <c r="L564" t="s">
        <v>535</v>
      </c>
      <c r="M564" t="s">
        <v>592</v>
      </c>
      <c r="N564" t="s">
        <v>535</v>
      </c>
      <c r="O564" t="s">
        <v>537</v>
      </c>
      <c r="P564" t="s">
        <v>538</v>
      </c>
      <c r="Q564">
        <v>2</v>
      </c>
    </row>
    <row r="565" spans="1:17" x14ac:dyDescent="0.25">
      <c r="A565" t="s">
        <v>1107</v>
      </c>
      <c r="B565" t="s">
        <v>894</v>
      </c>
      <c r="C565" t="s">
        <v>891</v>
      </c>
      <c r="D565" t="s">
        <v>534</v>
      </c>
      <c r="F565" t="s">
        <v>19</v>
      </c>
      <c r="I565" t="s">
        <v>239</v>
      </c>
      <c r="J565" t="s">
        <v>16</v>
      </c>
      <c r="L565" t="s">
        <v>535</v>
      </c>
      <c r="M565" t="s">
        <v>592</v>
      </c>
      <c r="N565" t="s">
        <v>535</v>
      </c>
      <c r="O565" t="s">
        <v>537</v>
      </c>
      <c r="P565" t="s">
        <v>538</v>
      </c>
      <c r="Q565">
        <v>2</v>
      </c>
    </row>
    <row r="566" spans="1:17" x14ac:dyDescent="0.25">
      <c r="A566" t="s">
        <v>1107</v>
      </c>
      <c r="B566" t="s">
        <v>895</v>
      </c>
      <c r="C566" t="s">
        <v>896</v>
      </c>
      <c r="D566" t="s">
        <v>534</v>
      </c>
      <c r="F566" t="s">
        <v>12</v>
      </c>
      <c r="I566" t="s">
        <v>65</v>
      </c>
      <c r="J566" t="s">
        <v>38</v>
      </c>
      <c r="L566" t="s">
        <v>535</v>
      </c>
      <c r="M566" t="s">
        <v>556</v>
      </c>
      <c r="N566" t="s">
        <v>535</v>
      </c>
      <c r="Q566">
        <v>2</v>
      </c>
    </row>
    <row r="567" spans="1:17" x14ac:dyDescent="0.25">
      <c r="A567" t="s">
        <v>1107</v>
      </c>
      <c r="B567" t="s">
        <v>897</v>
      </c>
      <c r="C567" t="s">
        <v>896</v>
      </c>
      <c r="D567" t="s">
        <v>534</v>
      </c>
      <c r="F567" t="s">
        <v>12</v>
      </c>
      <c r="I567" t="s">
        <v>239</v>
      </c>
      <c r="J567" t="s">
        <v>16</v>
      </c>
      <c r="L567" t="s">
        <v>535</v>
      </c>
      <c r="M567" t="s">
        <v>556</v>
      </c>
      <c r="N567" t="s">
        <v>535</v>
      </c>
      <c r="Q567">
        <v>2</v>
      </c>
    </row>
    <row r="568" spans="1:17" x14ac:dyDescent="0.25">
      <c r="A568" t="s">
        <v>1107</v>
      </c>
      <c r="B568" t="s">
        <v>898</v>
      </c>
      <c r="C568" t="s">
        <v>896</v>
      </c>
      <c r="D568" t="s">
        <v>534</v>
      </c>
      <c r="F568" t="s">
        <v>12</v>
      </c>
      <c r="I568" t="s">
        <v>239</v>
      </c>
      <c r="J568" t="s">
        <v>16</v>
      </c>
      <c r="L568" t="s">
        <v>535</v>
      </c>
      <c r="M568" t="s">
        <v>556</v>
      </c>
      <c r="N568" t="s">
        <v>535</v>
      </c>
      <c r="Q568">
        <v>2</v>
      </c>
    </row>
    <row r="569" spans="1:17" x14ac:dyDescent="0.25">
      <c r="A569" t="s">
        <v>1107</v>
      </c>
      <c r="B569" t="s">
        <v>899</v>
      </c>
      <c r="C569" t="s">
        <v>900</v>
      </c>
      <c r="D569" t="s">
        <v>534</v>
      </c>
      <c r="F569" t="s">
        <v>12</v>
      </c>
      <c r="I569" t="s">
        <v>239</v>
      </c>
      <c r="J569" t="s">
        <v>16</v>
      </c>
      <c r="L569" t="s">
        <v>535</v>
      </c>
      <c r="M569" t="s">
        <v>556</v>
      </c>
      <c r="N569" t="s">
        <v>535</v>
      </c>
      <c r="O569" t="s">
        <v>626</v>
      </c>
      <c r="P569" t="s">
        <v>538</v>
      </c>
      <c r="Q569">
        <v>3</v>
      </c>
    </row>
    <row r="570" spans="1:17" x14ac:dyDescent="0.25">
      <c r="A570" t="s">
        <v>1107</v>
      </c>
      <c r="B570" t="s">
        <v>901</v>
      </c>
      <c r="C570" t="s">
        <v>900</v>
      </c>
      <c r="D570" t="s">
        <v>534</v>
      </c>
      <c r="F570" t="s">
        <v>12</v>
      </c>
      <c r="I570" t="s">
        <v>65</v>
      </c>
      <c r="J570" t="s">
        <v>38</v>
      </c>
      <c r="L570" t="s">
        <v>535</v>
      </c>
      <c r="M570" t="s">
        <v>556</v>
      </c>
      <c r="N570" t="s">
        <v>535</v>
      </c>
      <c r="O570" t="s">
        <v>626</v>
      </c>
      <c r="P570" t="s">
        <v>538</v>
      </c>
      <c r="Q570">
        <v>3</v>
      </c>
    </row>
    <row r="571" spans="1:17" x14ac:dyDescent="0.25">
      <c r="A571" t="s">
        <v>1107</v>
      </c>
      <c r="B571" t="s">
        <v>902</v>
      </c>
      <c r="C571" t="s">
        <v>903</v>
      </c>
      <c r="D571" t="s">
        <v>534</v>
      </c>
      <c r="F571" t="s">
        <v>19</v>
      </c>
      <c r="I571" t="s">
        <v>239</v>
      </c>
      <c r="J571" t="s">
        <v>16</v>
      </c>
      <c r="L571" t="s">
        <v>535</v>
      </c>
      <c r="M571" t="s">
        <v>556</v>
      </c>
      <c r="N571" t="s">
        <v>535</v>
      </c>
      <c r="O571" t="s">
        <v>667</v>
      </c>
      <c r="P571" t="s">
        <v>538</v>
      </c>
      <c r="Q571">
        <v>3</v>
      </c>
    </row>
    <row r="572" spans="1:17" x14ac:dyDescent="0.25">
      <c r="A572" t="s">
        <v>1107</v>
      </c>
      <c r="B572" t="s">
        <v>904</v>
      </c>
      <c r="C572" t="s">
        <v>903</v>
      </c>
      <c r="D572" t="s">
        <v>534</v>
      </c>
      <c r="F572" t="s">
        <v>19</v>
      </c>
      <c r="I572" t="s">
        <v>65</v>
      </c>
      <c r="J572" t="s">
        <v>38</v>
      </c>
      <c r="L572" t="s">
        <v>535</v>
      </c>
      <c r="M572" t="s">
        <v>556</v>
      </c>
      <c r="N572" t="s">
        <v>535</v>
      </c>
      <c r="O572" t="s">
        <v>667</v>
      </c>
      <c r="P572" t="s">
        <v>538</v>
      </c>
      <c r="Q572">
        <v>3</v>
      </c>
    </row>
    <row r="573" spans="1:17" x14ac:dyDescent="0.25">
      <c r="A573" t="s">
        <v>1107</v>
      </c>
      <c r="B573" t="s">
        <v>905</v>
      </c>
      <c r="C573" t="s">
        <v>903</v>
      </c>
      <c r="D573" t="s">
        <v>534</v>
      </c>
      <c r="F573" t="s">
        <v>19</v>
      </c>
      <c r="I573" t="s">
        <v>542</v>
      </c>
      <c r="J573" t="s">
        <v>38</v>
      </c>
      <c r="L573" t="s">
        <v>535</v>
      </c>
      <c r="M573" t="s">
        <v>556</v>
      </c>
      <c r="N573" t="s">
        <v>535</v>
      </c>
      <c r="O573" t="s">
        <v>667</v>
      </c>
      <c r="P573" t="s">
        <v>538</v>
      </c>
      <c r="Q573">
        <v>3</v>
      </c>
    </row>
    <row r="574" spans="1:17" x14ac:dyDescent="0.25">
      <c r="A574" t="s">
        <v>1107</v>
      </c>
      <c r="B574" t="s">
        <v>906</v>
      </c>
      <c r="C574" t="s">
        <v>903</v>
      </c>
      <c r="D574" t="s">
        <v>534</v>
      </c>
      <c r="F574" t="s">
        <v>19</v>
      </c>
      <c r="I574" t="s">
        <v>239</v>
      </c>
      <c r="J574" t="s">
        <v>16</v>
      </c>
      <c r="L574" t="s">
        <v>535</v>
      </c>
      <c r="M574" t="s">
        <v>556</v>
      </c>
      <c r="N574" t="s">
        <v>535</v>
      </c>
      <c r="O574" t="s">
        <v>667</v>
      </c>
      <c r="P574" t="s">
        <v>538</v>
      </c>
      <c r="Q574">
        <v>3</v>
      </c>
    </row>
    <row r="575" spans="1:17" x14ac:dyDescent="0.25">
      <c r="A575" t="s">
        <v>1107</v>
      </c>
      <c r="B575" t="s">
        <v>907</v>
      </c>
      <c r="C575" t="s">
        <v>908</v>
      </c>
      <c r="D575" t="s">
        <v>534</v>
      </c>
      <c r="F575" t="s">
        <v>12</v>
      </c>
      <c r="I575" t="s">
        <v>239</v>
      </c>
      <c r="J575" t="s">
        <v>16</v>
      </c>
      <c r="L575" t="s">
        <v>535</v>
      </c>
      <c r="M575" t="s">
        <v>612</v>
      </c>
      <c r="N575" t="s">
        <v>535</v>
      </c>
      <c r="O575" t="s">
        <v>683</v>
      </c>
      <c r="P575" t="s">
        <v>538</v>
      </c>
      <c r="Q575">
        <v>2</v>
      </c>
    </row>
    <row r="576" spans="1:17" x14ac:dyDescent="0.25">
      <c r="A576" t="s">
        <v>1107</v>
      </c>
      <c r="B576" t="s">
        <v>909</v>
      </c>
      <c r="C576" t="s">
        <v>908</v>
      </c>
      <c r="D576" t="s">
        <v>534</v>
      </c>
      <c r="F576" t="s">
        <v>12</v>
      </c>
      <c r="I576" t="s">
        <v>542</v>
      </c>
      <c r="J576" t="s">
        <v>38</v>
      </c>
      <c r="L576" t="s">
        <v>535</v>
      </c>
      <c r="M576" t="s">
        <v>612</v>
      </c>
      <c r="N576" t="s">
        <v>535</v>
      </c>
      <c r="O576" t="s">
        <v>683</v>
      </c>
      <c r="P576" t="s">
        <v>538</v>
      </c>
      <c r="Q576">
        <v>2</v>
      </c>
    </row>
    <row r="577" spans="1:17" x14ac:dyDescent="0.25">
      <c r="A577" t="s">
        <v>1107</v>
      </c>
      <c r="B577" t="s">
        <v>910</v>
      </c>
      <c r="C577" t="s">
        <v>908</v>
      </c>
      <c r="D577" t="s">
        <v>534</v>
      </c>
      <c r="F577" t="s">
        <v>12</v>
      </c>
      <c r="I577" t="s">
        <v>239</v>
      </c>
      <c r="J577" t="s">
        <v>16</v>
      </c>
      <c r="L577" t="s">
        <v>535</v>
      </c>
      <c r="M577" t="s">
        <v>612</v>
      </c>
      <c r="N577" t="s">
        <v>535</v>
      </c>
      <c r="O577" t="s">
        <v>683</v>
      </c>
      <c r="P577" t="s">
        <v>538</v>
      </c>
      <c r="Q577">
        <v>2</v>
      </c>
    </row>
    <row r="578" spans="1:17" x14ac:dyDescent="0.25">
      <c r="A578" t="s">
        <v>1107</v>
      </c>
      <c r="B578" t="s">
        <v>911</v>
      </c>
      <c r="C578" t="s">
        <v>908</v>
      </c>
      <c r="D578" t="s">
        <v>534</v>
      </c>
      <c r="F578" t="s">
        <v>12</v>
      </c>
      <c r="I578" t="s">
        <v>65</v>
      </c>
      <c r="J578" t="s">
        <v>38</v>
      </c>
      <c r="L578" t="s">
        <v>535</v>
      </c>
      <c r="M578" t="s">
        <v>612</v>
      </c>
      <c r="N578" t="s">
        <v>535</v>
      </c>
      <c r="O578" t="s">
        <v>683</v>
      </c>
      <c r="P578" t="s">
        <v>538</v>
      </c>
      <c r="Q578">
        <v>2</v>
      </c>
    </row>
    <row r="579" spans="1:17" x14ac:dyDescent="0.25">
      <c r="A579" t="s">
        <v>1107</v>
      </c>
      <c r="B579" t="s">
        <v>912</v>
      </c>
      <c r="C579" t="s">
        <v>913</v>
      </c>
      <c r="D579" t="s">
        <v>534</v>
      </c>
      <c r="F579" t="s">
        <v>19</v>
      </c>
      <c r="I579" t="s">
        <v>65</v>
      </c>
      <c r="J579" t="s">
        <v>38</v>
      </c>
      <c r="L579" t="s">
        <v>535</v>
      </c>
      <c r="M579" t="s">
        <v>789</v>
      </c>
      <c r="N579" t="s">
        <v>535</v>
      </c>
      <c r="O579" t="s">
        <v>557</v>
      </c>
      <c r="P579" t="s">
        <v>538</v>
      </c>
      <c r="Q579">
        <v>3</v>
      </c>
    </row>
    <row r="580" spans="1:17" x14ac:dyDescent="0.25">
      <c r="A580" t="s">
        <v>1107</v>
      </c>
      <c r="B580" t="s">
        <v>914</v>
      </c>
      <c r="C580" t="s">
        <v>913</v>
      </c>
      <c r="D580" t="s">
        <v>534</v>
      </c>
      <c r="F580" t="s">
        <v>19</v>
      </c>
      <c r="I580" t="s">
        <v>239</v>
      </c>
      <c r="J580" t="s">
        <v>16</v>
      </c>
      <c r="L580" t="s">
        <v>535</v>
      </c>
      <c r="M580" t="s">
        <v>789</v>
      </c>
      <c r="N580" t="s">
        <v>535</v>
      </c>
      <c r="O580" t="s">
        <v>557</v>
      </c>
      <c r="P580" t="s">
        <v>538</v>
      </c>
      <c r="Q580">
        <v>3</v>
      </c>
    </row>
    <row r="581" spans="1:17" x14ac:dyDescent="0.25">
      <c r="A581" t="s">
        <v>1107</v>
      </c>
      <c r="B581" t="s">
        <v>915</v>
      </c>
      <c r="C581" t="s">
        <v>916</v>
      </c>
      <c r="D581" t="s">
        <v>534</v>
      </c>
      <c r="F581" t="s">
        <v>12</v>
      </c>
      <c r="I581" t="s">
        <v>239</v>
      </c>
      <c r="J581" t="s">
        <v>16</v>
      </c>
      <c r="L581" t="s">
        <v>535</v>
      </c>
      <c r="M581" t="s">
        <v>556</v>
      </c>
      <c r="N581" t="s">
        <v>535</v>
      </c>
      <c r="O581" t="s">
        <v>626</v>
      </c>
      <c r="P581" t="s">
        <v>538</v>
      </c>
      <c r="Q581">
        <v>2</v>
      </c>
    </row>
    <row r="582" spans="1:17" x14ac:dyDescent="0.25">
      <c r="A582" t="s">
        <v>1107</v>
      </c>
      <c r="B582" t="s">
        <v>917</v>
      </c>
      <c r="C582" t="s">
        <v>916</v>
      </c>
      <c r="D582" t="s">
        <v>534</v>
      </c>
      <c r="F582" t="s">
        <v>12</v>
      </c>
      <c r="I582" t="s">
        <v>65</v>
      </c>
      <c r="J582" t="s">
        <v>38</v>
      </c>
      <c r="L582" t="s">
        <v>535</v>
      </c>
      <c r="M582" t="s">
        <v>556</v>
      </c>
      <c r="N582" t="s">
        <v>535</v>
      </c>
      <c r="O582" t="s">
        <v>626</v>
      </c>
      <c r="P582" t="s">
        <v>538</v>
      </c>
      <c r="Q582">
        <v>2</v>
      </c>
    </row>
    <row r="583" spans="1:17" x14ac:dyDescent="0.25">
      <c r="A583" t="s">
        <v>1107</v>
      </c>
      <c r="B583" t="s">
        <v>918</v>
      </c>
      <c r="C583" t="s">
        <v>919</v>
      </c>
      <c r="D583" t="s">
        <v>534</v>
      </c>
      <c r="F583" t="s">
        <v>19</v>
      </c>
      <c r="I583" t="s">
        <v>65</v>
      </c>
      <c r="J583" t="s">
        <v>38</v>
      </c>
      <c r="L583" t="s">
        <v>535</v>
      </c>
      <c r="M583" t="s">
        <v>789</v>
      </c>
      <c r="N583" t="s">
        <v>535</v>
      </c>
      <c r="O583" t="s">
        <v>557</v>
      </c>
      <c r="P583" t="s">
        <v>538</v>
      </c>
      <c r="Q583">
        <v>2</v>
      </c>
    </row>
    <row r="584" spans="1:17" x14ac:dyDescent="0.25">
      <c r="A584" t="s">
        <v>1107</v>
      </c>
      <c r="B584" t="s">
        <v>920</v>
      </c>
      <c r="C584" t="s">
        <v>919</v>
      </c>
      <c r="D584" t="s">
        <v>534</v>
      </c>
      <c r="F584" t="s">
        <v>19</v>
      </c>
      <c r="I584" t="s">
        <v>239</v>
      </c>
      <c r="J584" t="s">
        <v>16</v>
      </c>
      <c r="L584" t="s">
        <v>535</v>
      </c>
      <c r="M584" t="s">
        <v>789</v>
      </c>
      <c r="N584" t="s">
        <v>535</v>
      </c>
      <c r="O584" t="s">
        <v>557</v>
      </c>
      <c r="P584" t="s">
        <v>538</v>
      </c>
      <c r="Q584">
        <v>2</v>
      </c>
    </row>
    <row r="585" spans="1:17" x14ac:dyDescent="0.25">
      <c r="A585" t="s">
        <v>1107</v>
      </c>
      <c r="B585" t="s">
        <v>921</v>
      </c>
      <c r="C585" t="s">
        <v>922</v>
      </c>
      <c r="D585" t="s">
        <v>534</v>
      </c>
      <c r="F585" t="s">
        <v>12</v>
      </c>
      <c r="I585" t="s">
        <v>65</v>
      </c>
      <c r="J585" t="s">
        <v>38</v>
      </c>
      <c r="L585" t="s">
        <v>535</v>
      </c>
      <c r="M585" t="s">
        <v>556</v>
      </c>
      <c r="N585" t="s">
        <v>535</v>
      </c>
      <c r="Q585">
        <v>2</v>
      </c>
    </row>
    <row r="586" spans="1:17" x14ac:dyDescent="0.25">
      <c r="A586" t="s">
        <v>1107</v>
      </c>
      <c r="B586" t="s">
        <v>923</v>
      </c>
      <c r="C586" t="s">
        <v>922</v>
      </c>
      <c r="D586" t="s">
        <v>534</v>
      </c>
      <c r="F586" t="s">
        <v>12</v>
      </c>
      <c r="I586" t="s">
        <v>239</v>
      </c>
      <c r="J586" t="s">
        <v>16</v>
      </c>
      <c r="L586" t="s">
        <v>535</v>
      </c>
      <c r="M586" t="s">
        <v>556</v>
      </c>
      <c r="N586" t="s">
        <v>535</v>
      </c>
      <c r="Q586">
        <v>2</v>
      </c>
    </row>
    <row r="587" spans="1:17" x14ac:dyDescent="0.25">
      <c r="A587" t="s">
        <v>1107</v>
      </c>
      <c r="B587" t="s">
        <v>924</v>
      </c>
      <c r="C587" t="s">
        <v>922</v>
      </c>
      <c r="D587" t="s">
        <v>534</v>
      </c>
      <c r="F587" t="s">
        <v>12</v>
      </c>
      <c r="I587" t="s">
        <v>239</v>
      </c>
      <c r="J587" t="s">
        <v>16</v>
      </c>
      <c r="L587" t="s">
        <v>535</v>
      </c>
      <c r="M587" t="s">
        <v>556</v>
      </c>
      <c r="N587" t="s">
        <v>535</v>
      </c>
      <c r="Q587">
        <v>2</v>
      </c>
    </row>
    <row r="588" spans="1:17" x14ac:dyDescent="0.25">
      <c r="A588" t="s">
        <v>1107</v>
      </c>
      <c r="B588" t="s">
        <v>925</v>
      </c>
      <c r="C588" t="s">
        <v>926</v>
      </c>
      <c r="D588" t="s">
        <v>534</v>
      </c>
      <c r="F588" t="s">
        <v>12</v>
      </c>
      <c r="H588" t="s">
        <v>33</v>
      </c>
      <c r="I588" t="s">
        <v>239</v>
      </c>
      <c r="J588" t="s">
        <v>16</v>
      </c>
      <c r="L588" t="s">
        <v>535</v>
      </c>
      <c r="M588" t="s">
        <v>556</v>
      </c>
      <c r="N588" t="s">
        <v>535</v>
      </c>
      <c r="O588" t="s">
        <v>663</v>
      </c>
      <c r="P588" t="s">
        <v>538</v>
      </c>
      <c r="Q588">
        <v>2</v>
      </c>
    </row>
    <row r="589" spans="1:17" x14ac:dyDescent="0.25">
      <c r="A589" t="s">
        <v>1107</v>
      </c>
      <c r="B589" t="s">
        <v>927</v>
      </c>
      <c r="C589" t="s">
        <v>926</v>
      </c>
      <c r="D589" t="s">
        <v>534</v>
      </c>
      <c r="F589" t="s">
        <v>12</v>
      </c>
      <c r="H589" t="s">
        <v>33</v>
      </c>
      <c r="I589" t="s">
        <v>65</v>
      </c>
      <c r="J589" t="s">
        <v>38</v>
      </c>
      <c r="L589" t="s">
        <v>535</v>
      </c>
      <c r="M589" t="s">
        <v>556</v>
      </c>
      <c r="N589" t="s">
        <v>535</v>
      </c>
      <c r="O589" t="s">
        <v>663</v>
      </c>
      <c r="P589" t="s">
        <v>538</v>
      </c>
      <c r="Q589">
        <v>2</v>
      </c>
    </row>
    <row r="590" spans="1:17" x14ac:dyDescent="0.25">
      <c r="A590" t="s">
        <v>1107</v>
      </c>
      <c r="B590" t="s">
        <v>928</v>
      </c>
      <c r="C590" t="s">
        <v>926</v>
      </c>
      <c r="D590" t="s">
        <v>534</v>
      </c>
      <c r="F590" t="s">
        <v>12</v>
      </c>
      <c r="H590" t="s">
        <v>33</v>
      </c>
      <c r="I590" t="s">
        <v>239</v>
      </c>
      <c r="J590" t="s">
        <v>16</v>
      </c>
      <c r="L590" t="s">
        <v>535</v>
      </c>
      <c r="M590" t="s">
        <v>556</v>
      </c>
      <c r="N590" t="s">
        <v>535</v>
      </c>
      <c r="O590" t="s">
        <v>663</v>
      </c>
      <c r="P590" t="s">
        <v>538</v>
      </c>
      <c r="Q590">
        <v>2</v>
      </c>
    </row>
    <row r="591" spans="1:17" x14ac:dyDescent="0.25">
      <c r="A591" t="s">
        <v>1107</v>
      </c>
      <c r="B591" t="s">
        <v>929</v>
      </c>
      <c r="C591" t="s">
        <v>926</v>
      </c>
      <c r="D591" t="s">
        <v>534</v>
      </c>
      <c r="F591" t="s">
        <v>12</v>
      </c>
      <c r="H591" t="s">
        <v>33</v>
      </c>
      <c r="I591" t="s">
        <v>542</v>
      </c>
      <c r="J591" t="s">
        <v>38</v>
      </c>
      <c r="L591" t="s">
        <v>535</v>
      </c>
      <c r="M591" t="s">
        <v>556</v>
      </c>
      <c r="N591" t="s">
        <v>535</v>
      </c>
      <c r="O591" t="s">
        <v>663</v>
      </c>
      <c r="P591" t="s">
        <v>538</v>
      </c>
      <c r="Q591">
        <v>2</v>
      </c>
    </row>
    <row r="592" spans="1:17" x14ac:dyDescent="0.25">
      <c r="A592" t="s">
        <v>1107</v>
      </c>
      <c r="B592" t="s">
        <v>930</v>
      </c>
      <c r="C592" t="s">
        <v>931</v>
      </c>
      <c r="D592" t="s">
        <v>534</v>
      </c>
      <c r="F592" t="s">
        <v>19</v>
      </c>
      <c r="H592" t="s">
        <v>33</v>
      </c>
      <c r="I592" t="s">
        <v>239</v>
      </c>
      <c r="J592" t="s">
        <v>16</v>
      </c>
      <c r="L592" t="s">
        <v>535</v>
      </c>
      <c r="M592" t="s">
        <v>556</v>
      </c>
      <c r="N592" t="s">
        <v>535</v>
      </c>
      <c r="O592" t="s">
        <v>557</v>
      </c>
      <c r="P592" t="s">
        <v>538</v>
      </c>
      <c r="Q592">
        <v>3</v>
      </c>
    </row>
    <row r="593" spans="1:17" x14ac:dyDescent="0.25">
      <c r="A593" t="s">
        <v>1107</v>
      </c>
      <c r="B593" t="s">
        <v>932</v>
      </c>
      <c r="C593" t="s">
        <v>931</v>
      </c>
      <c r="D593" t="s">
        <v>534</v>
      </c>
      <c r="F593" t="s">
        <v>19</v>
      </c>
      <c r="H593" t="s">
        <v>33</v>
      </c>
      <c r="I593" t="s">
        <v>65</v>
      </c>
      <c r="J593" t="s">
        <v>38</v>
      </c>
      <c r="L593" t="s">
        <v>535</v>
      </c>
      <c r="M593" t="s">
        <v>556</v>
      </c>
      <c r="N593" t="s">
        <v>535</v>
      </c>
      <c r="O593" t="s">
        <v>557</v>
      </c>
      <c r="P593" t="s">
        <v>538</v>
      </c>
      <c r="Q593">
        <v>3</v>
      </c>
    </row>
    <row r="594" spans="1:17" x14ac:dyDescent="0.25">
      <c r="A594" t="s">
        <v>1107</v>
      </c>
      <c r="B594" t="s">
        <v>933</v>
      </c>
      <c r="C594" t="s">
        <v>931</v>
      </c>
      <c r="D594" t="s">
        <v>534</v>
      </c>
      <c r="F594" t="s">
        <v>19</v>
      </c>
      <c r="H594" t="s">
        <v>33</v>
      </c>
      <c r="I594" t="s">
        <v>239</v>
      </c>
      <c r="J594" t="s">
        <v>16</v>
      </c>
      <c r="L594" t="s">
        <v>535</v>
      </c>
      <c r="M594" t="s">
        <v>556</v>
      </c>
      <c r="N594" t="s">
        <v>535</v>
      </c>
      <c r="O594" t="s">
        <v>557</v>
      </c>
      <c r="P594" t="s">
        <v>538</v>
      </c>
      <c r="Q594">
        <v>3</v>
      </c>
    </row>
    <row r="595" spans="1:17" x14ac:dyDescent="0.25">
      <c r="A595" t="s">
        <v>1107</v>
      </c>
      <c r="B595" t="s">
        <v>934</v>
      </c>
      <c r="C595" t="s">
        <v>935</v>
      </c>
      <c r="D595" t="s">
        <v>534</v>
      </c>
      <c r="F595" t="s">
        <v>12</v>
      </c>
      <c r="H595" t="s">
        <v>33</v>
      </c>
      <c r="I595" t="s">
        <v>65</v>
      </c>
      <c r="J595" t="s">
        <v>38</v>
      </c>
      <c r="L595" t="s">
        <v>535</v>
      </c>
      <c r="M595" t="s">
        <v>612</v>
      </c>
      <c r="N595" t="s">
        <v>535</v>
      </c>
      <c r="O595" t="s">
        <v>641</v>
      </c>
      <c r="P595" t="s">
        <v>538</v>
      </c>
      <c r="Q595">
        <v>3</v>
      </c>
    </row>
    <row r="596" spans="1:17" x14ac:dyDescent="0.25">
      <c r="A596" t="s">
        <v>1107</v>
      </c>
      <c r="B596" t="s">
        <v>936</v>
      </c>
      <c r="C596" t="s">
        <v>935</v>
      </c>
      <c r="D596" t="s">
        <v>534</v>
      </c>
      <c r="F596" t="s">
        <v>12</v>
      </c>
      <c r="H596" t="s">
        <v>33</v>
      </c>
      <c r="I596" t="s">
        <v>239</v>
      </c>
      <c r="J596" t="s">
        <v>16</v>
      </c>
      <c r="L596" t="s">
        <v>535</v>
      </c>
      <c r="M596" t="s">
        <v>612</v>
      </c>
      <c r="N596" t="s">
        <v>535</v>
      </c>
      <c r="O596" t="s">
        <v>641</v>
      </c>
      <c r="P596" t="s">
        <v>538</v>
      </c>
      <c r="Q596">
        <v>3</v>
      </c>
    </row>
    <row r="597" spans="1:17" x14ac:dyDescent="0.25">
      <c r="A597" t="s">
        <v>1107</v>
      </c>
      <c r="B597" t="s">
        <v>937</v>
      </c>
      <c r="C597" t="s">
        <v>938</v>
      </c>
      <c r="D597" t="s">
        <v>534</v>
      </c>
      <c r="F597" t="s">
        <v>19</v>
      </c>
      <c r="H597" t="s">
        <v>33</v>
      </c>
      <c r="I597" t="s">
        <v>239</v>
      </c>
      <c r="J597" t="s">
        <v>16</v>
      </c>
      <c r="L597" t="s">
        <v>535</v>
      </c>
      <c r="M597" t="s">
        <v>556</v>
      </c>
      <c r="N597" t="s">
        <v>535</v>
      </c>
      <c r="O597" t="s">
        <v>537</v>
      </c>
      <c r="P597" t="s">
        <v>538</v>
      </c>
      <c r="Q597">
        <v>2</v>
      </c>
    </row>
    <row r="598" spans="1:17" x14ac:dyDescent="0.25">
      <c r="A598" t="s">
        <v>1107</v>
      </c>
      <c r="B598" t="s">
        <v>939</v>
      </c>
      <c r="C598" t="s">
        <v>938</v>
      </c>
      <c r="D598" t="s">
        <v>534</v>
      </c>
      <c r="F598" t="s">
        <v>19</v>
      </c>
      <c r="H598" t="s">
        <v>33</v>
      </c>
      <c r="I598" t="s">
        <v>65</v>
      </c>
      <c r="J598" t="s">
        <v>38</v>
      </c>
      <c r="L598" t="s">
        <v>535</v>
      </c>
      <c r="M598" t="s">
        <v>556</v>
      </c>
      <c r="N598" t="s">
        <v>535</v>
      </c>
      <c r="O598" t="s">
        <v>537</v>
      </c>
      <c r="P598" t="s">
        <v>538</v>
      </c>
      <c r="Q598">
        <v>2</v>
      </c>
    </row>
    <row r="599" spans="1:17" x14ac:dyDescent="0.25">
      <c r="A599" t="s">
        <v>1107</v>
      </c>
      <c r="B599" t="s">
        <v>940</v>
      </c>
      <c r="C599" t="s">
        <v>938</v>
      </c>
      <c r="D599" t="s">
        <v>534</v>
      </c>
      <c r="F599" t="s">
        <v>19</v>
      </c>
      <c r="H599" t="s">
        <v>33</v>
      </c>
      <c r="I599" t="s">
        <v>239</v>
      </c>
      <c r="J599" t="s">
        <v>16</v>
      </c>
      <c r="L599" t="s">
        <v>535</v>
      </c>
      <c r="M599" t="s">
        <v>556</v>
      </c>
      <c r="N599" t="s">
        <v>535</v>
      </c>
      <c r="O599" t="s">
        <v>537</v>
      </c>
      <c r="P599" t="s">
        <v>538</v>
      </c>
      <c r="Q599">
        <v>2</v>
      </c>
    </row>
    <row r="600" spans="1:17" x14ac:dyDescent="0.25">
      <c r="A600" t="s">
        <v>1107</v>
      </c>
      <c r="B600" t="s">
        <v>941</v>
      </c>
      <c r="C600" t="s">
        <v>942</v>
      </c>
      <c r="D600" t="s">
        <v>534</v>
      </c>
      <c r="F600" t="s">
        <v>19</v>
      </c>
      <c r="I600" t="s">
        <v>239</v>
      </c>
      <c r="J600" t="s">
        <v>16</v>
      </c>
      <c r="L600" t="s">
        <v>535</v>
      </c>
      <c r="M600" t="s">
        <v>943</v>
      </c>
      <c r="N600" t="s">
        <v>535</v>
      </c>
      <c r="O600" t="s">
        <v>537</v>
      </c>
      <c r="P600" t="s">
        <v>538</v>
      </c>
      <c r="Q600">
        <v>4</v>
      </c>
    </row>
    <row r="601" spans="1:17" x14ac:dyDescent="0.25">
      <c r="A601" t="s">
        <v>1107</v>
      </c>
      <c r="B601" t="s">
        <v>944</v>
      </c>
      <c r="C601" t="s">
        <v>942</v>
      </c>
      <c r="D601" t="s">
        <v>534</v>
      </c>
      <c r="F601" t="s">
        <v>19</v>
      </c>
      <c r="I601" t="s">
        <v>65</v>
      </c>
      <c r="J601" t="s">
        <v>38</v>
      </c>
      <c r="L601" t="s">
        <v>535</v>
      </c>
      <c r="M601" t="s">
        <v>943</v>
      </c>
      <c r="N601" t="s">
        <v>535</v>
      </c>
      <c r="O601" t="s">
        <v>537</v>
      </c>
      <c r="P601" t="s">
        <v>538</v>
      </c>
      <c r="Q601">
        <v>4</v>
      </c>
    </row>
    <row r="602" spans="1:17" x14ac:dyDescent="0.25">
      <c r="A602" t="s">
        <v>1107</v>
      </c>
      <c r="B602" t="s">
        <v>945</v>
      </c>
      <c r="C602" t="s">
        <v>942</v>
      </c>
      <c r="D602" t="s">
        <v>534</v>
      </c>
      <c r="F602" t="s">
        <v>19</v>
      </c>
      <c r="I602" t="s">
        <v>542</v>
      </c>
      <c r="J602" t="s">
        <v>38</v>
      </c>
      <c r="L602" t="s">
        <v>535</v>
      </c>
      <c r="M602" t="s">
        <v>943</v>
      </c>
      <c r="N602" t="s">
        <v>535</v>
      </c>
      <c r="O602" t="s">
        <v>537</v>
      </c>
      <c r="P602" t="s">
        <v>538</v>
      </c>
      <c r="Q602">
        <v>4</v>
      </c>
    </row>
    <row r="603" spans="1:17" x14ac:dyDescent="0.25">
      <c r="A603" t="s">
        <v>1107</v>
      </c>
      <c r="B603" t="s">
        <v>946</v>
      </c>
      <c r="C603" t="s">
        <v>942</v>
      </c>
      <c r="D603" t="s">
        <v>534</v>
      </c>
      <c r="F603" t="s">
        <v>19</v>
      </c>
      <c r="I603" t="s">
        <v>239</v>
      </c>
      <c r="J603" t="s">
        <v>16</v>
      </c>
      <c r="L603" t="s">
        <v>535</v>
      </c>
      <c r="M603" t="s">
        <v>943</v>
      </c>
      <c r="N603" t="s">
        <v>535</v>
      </c>
      <c r="O603" t="s">
        <v>537</v>
      </c>
      <c r="P603" t="s">
        <v>538</v>
      </c>
      <c r="Q603">
        <v>4</v>
      </c>
    </row>
    <row r="604" spans="1:17" x14ac:dyDescent="0.25">
      <c r="A604" t="s">
        <v>1107</v>
      </c>
      <c r="B604" t="s">
        <v>947</v>
      </c>
      <c r="C604" t="s">
        <v>948</v>
      </c>
      <c r="D604" t="s">
        <v>534</v>
      </c>
      <c r="F604" t="s">
        <v>19</v>
      </c>
      <c r="I604" t="s">
        <v>239</v>
      </c>
      <c r="J604" t="s">
        <v>16</v>
      </c>
      <c r="L604" t="s">
        <v>535</v>
      </c>
      <c r="M604" t="s">
        <v>943</v>
      </c>
      <c r="N604" t="s">
        <v>535</v>
      </c>
      <c r="O604" t="s">
        <v>537</v>
      </c>
      <c r="P604" t="s">
        <v>538</v>
      </c>
      <c r="Q604">
        <v>4</v>
      </c>
    </row>
    <row r="605" spans="1:17" x14ac:dyDescent="0.25">
      <c r="A605" t="s">
        <v>1107</v>
      </c>
      <c r="B605" t="s">
        <v>949</v>
      </c>
      <c r="C605" t="s">
        <v>948</v>
      </c>
      <c r="D605" t="s">
        <v>534</v>
      </c>
      <c r="F605" t="s">
        <v>19</v>
      </c>
      <c r="I605" t="s">
        <v>65</v>
      </c>
      <c r="J605" t="s">
        <v>38</v>
      </c>
      <c r="L605" t="s">
        <v>535</v>
      </c>
      <c r="M605" t="s">
        <v>943</v>
      </c>
      <c r="N605" t="s">
        <v>535</v>
      </c>
      <c r="O605" t="s">
        <v>537</v>
      </c>
      <c r="P605" t="s">
        <v>538</v>
      </c>
      <c r="Q605">
        <v>4</v>
      </c>
    </row>
    <row r="606" spans="1:17" x14ac:dyDescent="0.25">
      <c r="A606" t="s">
        <v>1107</v>
      </c>
      <c r="B606" t="s">
        <v>950</v>
      </c>
      <c r="C606" t="s">
        <v>948</v>
      </c>
      <c r="D606" t="s">
        <v>534</v>
      </c>
      <c r="F606" t="s">
        <v>19</v>
      </c>
      <c r="I606" t="s">
        <v>239</v>
      </c>
      <c r="J606" t="s">
        <v>16</v>
      </c>
      <c r="L606" t="s">
        <v>535</v>
      </c>
      <c r="M606" t="s">
        <v>943</v>
      </c>
      <c r="N606" t="s">
        <v>535</v>
      </c>
      <c r="O606" t="s">
        <v>537</v>
      </c>
      <c r="P606" t="s">
        <v>538</v>
      </c>
      <c r="Q606">
        <v>4</v>
      </c>
    </row>
    <row r="607" spans="1:17" x14ac:dyDescent="0.25">
      <c r="A607" t="s">
        <v>1107</v>
      </c>
      <c r="B607" t="s">
        <v>951</v>
      </c>
      <c r="C607" t="s">
        <v>948</v>
      </c>
      <c r="D607" t="s">
        <v>534</v>
      </c>
      <c r="F607" t="s">
        <v>19</v>
      </c>
      <c r="I607" t="s">
        <v>542</v>
      </c>
      <c r="J607" t="s">
        <v>38</v>
      </c>
      <c r="L607" t="s">
        <v>535</v>
      </c>
      <c r="M607" t="s">
        <v>943</v>
      </c>
      <c r="N607" t="s">
        <v>535</v>
      </c>
      <c r="O607" t="s">
        <v>537</v>
      </c>
      <c r="P607" t="s">
        <v>538</v>
      </c>
      <c r="Q607">
        <v>4</v>
      </c>
    </row>
    <row r="608" spans="1:17" x14ac:dyDescent="0.25">
      <c r="A608" t="s">
        <v>1107</v>
      </c>
      <c r="B608" t="s">
        <v>952</v>
      </c>
      <c r="C608" t="s">
        <v>953</v>
      </c>
      <c r="D608" t="s">
        <v>534</v>
      </c>
      <c r="F608" t="s">
        <v>19</v>
      </c>
      <c r="I608" t="s">
        <v>542</v>
      </c>
      <c r="J608" t="s">
        <v>38</v>
      </c>
      <c r="L608" t="s">
        <v>535</v>
      </c>
      <c r="M608" t="s">
        <v>789</v>
      </c>
      <c r="N608" t="s">
        <v>535</v>
      </c>
      <c r="O608" t="s">
        <v>557</v>
      </c>
      <c r="P608" t="s">
        <v>538</v>
      </c>
      <c r="Q608">
        <v>2</v>
      </c>
    </row>
    <row r="609" spans="1:17" x14ac:dyDescent="0.25">
      <c r="A609" t="s">
        <v>1107</v>
      </c>
      <c r="B609" t="s">
        <v>954</v>
      </c>
      <c r="C609" t="s">
        <v>953</v>
      </c>
      <c r="D609" t="s">
        <v>534</v>
      </c>
      <c r="F609" t="s">
        <v>19</v>
      </c>
      <c r="I609" t="s">
        <v>239</v>
      </c>
      <c r="J609" t="s">
        <v>16</v>
      </c>
      <c r="L609" t="s">
        <v>535</v>
      </c>
      <c r="M609" t="s">
        <v>789</v>
      </c>
      <c r="N609" t="s">
        <v>535</v>
      </c>
      <c r="O609" t="s">
        <v>557</v>
      </c>
      <c r="P609" t="s">
        <v>538</v>
      </c>
      <c r="Q609">
        <v>2</v>
      </c>
    </row>
    <row r="610" spans="1:17" x14ac:dyDescent="0.25">
      <c r="A610" t="s">
        <v>1107</v>
      </c>
      <c r="B610" t="s">
        <v>955</v>
      </c>
      <c r="C610" t="s">
        <v>956</v>
      </c>
      <c r="D610" t="s">
        <v>534</v>
      </c>
      <c r="F610" t="s">
        <v>19</v>
      </c>
      <c r="I610" t="s">
        <v>239</v>
      </c>
      <c r="J610" t="s">
        <v>16</v>
      </c>
      <c r="L610" t="s">
        <v>535</v>
      </c>
      <c r="M610" t="s">
        <v>957</v>
      </c>
      <c r="N610" t="s">
        <v>535</v>
      </c>
      <c r="O610" t="s">
        <v>683</v>
      </c>
      <c r="P610" t="s">
        <v>538</v>
      </c>
      <c r="Q610">
        <v>2</v>
      </c>
    </row>
    <row r="611" spans="1:17" x14ac:dyDescent="0.25">
      <c r="A611" t="s">
        <v>1107</v>
      </c>
      <c r="B611" t="s">
        <v>958</v>
      </c>
      <c r="C611" t="s">
        <v>959</v>
      </c>
      <c r="D611" t="s">
        <v>534</v>
      </c>
      <c r="F611" t="s">
        <v>19</v>
      </c>
      <c r="I611" t="s">
        <v>239</v>
      </c>
      <c r="J611" t="s">
        <v>16</v>
      </c>
      <c r="L611" t="s">
        <v>535</v>
      </c>
      <c r="M611" t="s">
        <v>556</v>
      </c>
      <c r="N611" t="s">
        <v>535</v>
      </c>
      <c r="O611" t="s">
        <v>626</v>
      </c>
      <c r="P611" t="s">
        <v>538</v>
      </c>
      <c r="Q611">
        <v>2</v>
      </c>
    </row>
    <row r="612" spans="1:17" x14ac:dyDescent="0.25">
      <c r="A612" t="s">
        <v>1107</v>
      </c>
      <c r="B612" t="s">
        <v>960</v>
      </c>
      <c r="C612" t="s">
        <v>961</v>
      </c>
      <c r="D612" t="s">
        <v>534</v>
      </c>
      <c r="F612" t="s">
        <v>12</v>
      </c>
      <c r="H612" t="s">
        <v>14</v>
      </c>
      <c r="I612" t="s">
        <v>239</v>
      </c>
      <c r="J612" t="s">
        <v>16</v>
      </c>
      <c r="L612" t="s">
        <v>535</v>
      </c>
      <c r="M612" t="s">
        <v>556</v>
      </c>
      <c r="N612" t="s">
        <v>535</v>
      </c>
      <c r="O612" t="s">
        <v>537</v>
      </c>
      <c r="P612" t="s">
        <v>538</v>
      </c>
      <c r="Q612">
        <v>3</v>
      </c>
    </row>
    <row r="613" spans="1:17" x14ac:dyDescent="0.25">
      <c r="A613" t="s">
        <v>1107</v>
      </c>
      <c r="B613" t="s">
        <v>962</v>
      </c>
      <c r="C613" t="s">
        <v>961</v>
      </c>
      <c r="D613" t="s">
        <v>534</v>
      </c>
      <c r="F613" t="s">
        <v>12</v>
      </c>
      <c r="H613" t="s">
        <v>14</v>
      </c>
      <c r="I613" t="s">
        <v>542</v>
      </c>
      <c r="J613" t="s">
        <v>38</v>
      </c>
      <c r="L613" t="s">
        <v>535</v>
      </c>
      <c r="M613" t="s">
        <v>556</v>
      </c>
      <c r="N613" t="s">
        <v>535</v>
      </c>
      <c r="O613" t="s">
        <v>537</v>
      </c>
      <c r="P613" t="s">
        <v>538</v>
      </c>
      <c r="Q613">
        <v>3</v>
      </c>
    </row>
    <row r="614" spans="1:17" x14ac:dyDescent="0.25">
      <c r="A614" t="s">
        <v>1107</v>
      </c>
      <c r="B614" t="s">
        <v>963</v>
      </c>
      <c r="C614" t="s">
        <v>964</v>
      </c>
      <c r="D614" t="s">
        <v>534</v>
      </c>
      <c r="F614" t="s">
        <v>19</v>
      </c>
      <c r="H614" t="s">
        <v>33</v>
      </c>
      <c r="I614" t="s">
        <v>542</v>
      </c>
      <c r="J614" t="s">
        <v>38</v>
      </c>
      <c r="L614" t="s">
        <v>535</v>
      </c>
      <c r="M614" t="s">
        <v>612</v>
      </c>
      <c r="N614" t="s">
        <v>535</v>
      </c>
      <c r="O614" t="s">
        <v>537</v>
      </c>
      <c r="P614" t="s">
        <v>538</v>
      </c>
      <c r="Q614">
        <v>4</v>
      </c>
    </row>
    <row r="615" spans="1:17" x14ac:dyDescent="0.25">
      <c r="A615" t="s">
        <v>1107</v>
      </c>
      <c r="B615" t="s">
        <v>965</v>
      </c>
      <c r="C615" t="s">
        <v>964</v>
      </c>
      <c r="D615" t="s">
        <v>534</v>
      </c>
      <c r="F615" t="s">
        <v>19</v>
      </c>
      <c r="H615" t="s">
        <v>33</v>
      </c>
      <c r="I615" t="s">
        <v>239</v>
      </c>
      <c r="J615" t="s">
        <v>16</v>
      </c>
      <c r="L615" t="s">
        <v>535</v>
      </c>
      <c r="M615" t="s">
        <v>612</v>
      </c>
      <c r="N615" t="s">
        <v>535</v>
      </c>
      <c r="O615" t="s">
        <v>537</v>
      </c>
      <c r="P615" t="s">
        <v>538</v>
      </c>
      <c r="Q615">
        <v>4</v>
      </c>
    </row>
    <row r="616" spans="1:17" x14ac:dyDescent="0.25">
      <c r="A616" t="s">
        <v>1107</v>
      </c>
      <c r="B616" t="s">
        <v>966</v>
      </c>
      <c r="C616" t="s">
        <v>967</v>
      </c>
      <c r="D616" t="s">
        <v>534</v>
      </c>
      <c r="F616" t="s">
        <v>12</v>
      </c>
      <c r="I616" t="s">
        <v>239</v>
      </c>
      <c r="J616" t="s">
        <v>16</v>
      </c>
      <c r="L616" t="s">
        <v>535</v>
      </c>
      <c r="M616" t="s">
        <v>536</v>
      </c>
      <c r="N616" t="s">
        <v>535</v>
      </c>
      <c r="O616" t="s">
        <v>813</v>
      </c>
      <c r="P616" t="s">
        <v>538</v>
      </c>
      <c r="Q616">
        <v>2</v>
      </c>
    </row>
    <row r="617" spans="1:17" x14ac:dyDescent="0.25">
      <c r="A617" t="s">
        <v>1107</v>
      </c>
      <c r="B617" t="s">
        <v>968</v>
      </c>
      <c r="C617" t="s">
        <v>969</v>
      </c>
      <c r="D617" t="s">
        <v>534</v>
      </c>
      <c r="F617" t="s">
        <v>12</v>
      </c>
      <c r="I617" t="s">
        <v>239</v>
      </c>
      <c r="J617" t="s">
        <v>16</v>
      </c>
      <c r="L617" t="s">
        <v>535</v>
      </c>
      <c r="M617" t="s">
        <v>556</v>
      </c>
      <c r="N617" t="s">
        <v>535</v>
      </c>
      <c r="O617" t="s">
        <v>626</v>
      </c>
      <c r="P617" t="s">
        <v>538</v>
      </c>
      <c r="Q617">
        <v>3</v>
      </c>
    </row>
    <row r="618" spans="1:17" x14ac:dyDescent="0.25">
      <c r="A618" t="s">
        <v>1107</v>
      </c>
      <c r="B618" t="s">
        <v>970</v>
      </c>
      <c r="C618" t="s">
        <v>971</v>
      </c>
      <c r="D618" t="s">
        <v>534</v>
      </c>
      <c r="F618" t="s">
        <v>12</v>
      </c>
      <c r="I618" t="s">
        <v>239</v>
      </c>
      <c r="J618" t="s">
        <v>16</v>
      </c>
      <c r="L618" t="s">
        <v>535</v>
      </c>
      <c r="M618" t="s">
        <v>612</v>
      </c>
      <c r="N618" t="s">
        <v>535</v>
      </c>
      <c r="O618" t="s">
        <v>972</v>
      </c>
      <c r="P618" t="s">
        <v>538</v>
      </c>
      <c r="Q618">
        <v>2</v>
      </c>
    </row>
    <row r="619" spans="1:17" x14ac:dyDescent="0.25">
      <c r="A619" t="s">
        <v>1107</v>
      </c>
      <c r="B619" t="s">
        <v>973</v>
      </c>
      <c r="C619" t="s">
        <v>974</v>
      </c>
      <c r="D619" t="s">
        <v>534</v>
      </c>
      <c r="F619" t="s">
        <v>19</v>
      </c>
      <c r="I619" t="s">
        <v>239</v>
      </c>
      <c r="J619" t="s">
        <v>16</v>
      </c>
      <c r="L619" t="s">
        <v>535</v>
      </c>
      <c r="M619" t="s">
        <v>556</v>
      </c>
      <c r="N619" t="s">
        <v>535</v>
      </c>
      <c r="O619" t="s">
        <v>659</v>
      </c>
      <c r="P619" t="s">
        <v>538</v>
      </c>
      <c r="Q619">
        <v>1</v>
      </c>
    </row>
    <row r="620" spans="1:17" x14ac:dyDescent="0.25">
      <c r="A620" t="s">
        <v>1107</v>
      </c>
      <c r="B620" t="s">
        <v>975</v>
      </c>
      <c r="C620" t="s">
        <v>976</v>
      </c>
      <c r="D620" t="s">
        <v>534</v>
      </c>
      <c r="F620" t="s">
        <v>12</v>
      </c>
      <c r="I620" t="s">
        <v>239</v>
      </c>
      <c r="J620" t="s">
        <v>16</v>
      </c>
      <c r="L620" t="s">
        <v>535</v>
      </c>
      <c r="M620" t="s">
        <v>556</v>
      </c>
      <c r="N620" t="s">
        <v>535</v>
      </c>
      <c r="O620" t="s">
        <v>626</v>
      </c>
      <c r="P620" t="s">
        <v>538</v>
      </c>
      <c r="Q620">
        <v>2</v>
      </c>
    </row>
    <row r="621" spans="1:17" x14ac:dyDescent="0.25">
      <c r="A621" t="s">
        <v>1107</v>
      </c>
      <c r="B621" t="s">
        <v>977</v>
      </c>
      <c r="C621" t="s">
        <v>978</v>
      </c>
      <c r="D621" t="s">
        <v>534</v>
      </c>
      <c r="F621" t="s">
        <v>12</v>
      </c>
      <c r="I621" t="s">
        <v>239</v>
      </c>
      <c r="J621" t="s">
        <v>16</v>
      </c>
      <c r="L621" t="s">
        <v>535</v>
      </c>
      <c r="M621" t="s">
        <v>556</v>
      </c>
      <c r="N621" t="s">
        <v>535</v>
      </c>
      <c r="O621" t="s">
        <v>659</v>
      </c>
      <c r="P621" t="s">
        <v>538</v>
      </c>
      <c r="Q621">
        <v>1</v>
      </c>
    </row>
    <row r="622" spans="1:17" x14ac:dyDescent="0.25">
      <c r="A622" t="s">
        <v>1107</v>
      </c>
      <c r="B622" t="s">
        <v>979</v>
      </c>
      <c r="C622" t="s">
        <v>978</v>
      </c>
      <c r="D622" t="s">
        <v>534</v>
      </c>
      <c r="F622" t="s">
        <v>12</v>
      </c>
      <c r="I622" t="s">
        <v>542</v>
      </c>
      <c r="J622" t="s">
        <v>38</v>
      </c>
      <c r="L622" t="s">
        <v>535</v>
      </c>
      <c r="M622" t="s">
        <v>556</v>
      </c>
      <c r="N622" t="s">
        <v>535</v>
      </c>
      <c r="O622" t="s">
        <v>659</v>
      </c>
      <c r="P622" t="s">
        <v>538</v>
      </c>
      <c r="Q622">
        <v>1</v>
      </c>
    </row>
    <row r="623" spans="1:17" x14ac:dyDescent="0.25">
      <c r="A623" t="s">
        <v>1107</v>
      </c>
      <c r="B623" t="s">
        <v>980</v>
      </c>
      <c r="C623" t="s">
        <v>981</v>
      </c>
      <c r="D623" t="s">
        <v>534</v>
      </c>
      <c r="F623" t="s">
        <v>19</v>
      </c>
      <c r="I623" t="s">
        <v>239</v>
      </c>
      <c r="J623" t="s">
        <v>16</v>
      </c>
      <c r="L623" t="s">
        <v>535</v>
      </c>
      <c r="M623" t="s">
        <v>556</v>
      </c>
      <c r="N623" t="s">
        <v>535</v>
      </c>
      <c r="O623" t="s">
        <v>626</v>
      </c>
      <c r="P623" t="s">
        <v>538</v>
      </c>
      <c r="Q623">
        <v>2</v>
      </c>
    </row>
    <row r="624" spans="1:17" x14ac:dyDescent="0.25">
      <c r="A624" t="s">
        <v>1107</v>
      </c>
      <c r="B624" t="s">
        <v>982</v>
      </c>
      <c r="C624" t="s">
        <v>983</v>
      </c>
      <c r="D624" t="s">
        <v>534</v>
      </c>
      <c r="F624" t="s">
        <v>12</v>
      </c>
      <c r="I624" t="s">
        <v>239</v>
      </c>
      <c r="J624" t="s">
        <v>16</v>
      </c>
      <c r="L624" t="s">
        <v>535</v>
      </c>
      <c r="M624" t="s">
        <v>536</v>
      </c>
      <c r="N624" t="s">
        <v>535</v>
      </c>
      <c r="O624" t="s">
        <v>667</v>
      </c>
      <c r="P624" t="s">
        <v>538</v>
      </c>
      <c r="Q624">
        <v>2</v>
      </c>
    </row>
    <row r="625" spans="1:17" x14ac:dyDescent="0.25">
      <c r="A625" t="s">
        <v>1107</v>
      </c>
      <c r="B625" t="s">
        <v>984</v>
      </c>
      <c r="C625" t="s">
        <v>985</v>
      </c>
      <c r="D625" t="s">
        <v>534</v>
      </c>
      <c r="F625" t="s">
        <v>12</v>
      </c>
      <c r="I625" t="s">
        <v>239</v>
      </c>
      <c r="J625" t="s">
        <v>16</v>
      </c>
      <c r="L625" t="s">
        <v>535</v>
      </c>
      <c r="M625" t="s">
        <v>556</v>
      </c>
      <c r="N625" t="s">
        <v>535</v>
      </c>
      <c r="O625" t="s">
        <v>659</v>
      </c>
      <c r="P625" t="s">
        <v>538</v>
      </c>
      <c r="Q625">
        <v>2</v>
      </c>
    </row>
    <row r="626" spans="1:17" x14ac:dyDescent="0.25">
      <c r="A626" t="s">
        <v>1107</v>
      </c>
      <c r="B626" t="s">
        <v>986</v>
      </c>
      <c r="C626" t="s">
        <v>987</v>
      </c>
      <c r="D626" t="s">
        <v>534</v>
      </c>
      <c r="F626" t="s">
        <v>19</v>
      </c>
      <c r="I626" t="s">
        <v>239</v>
      </c>
      <c r="J626" t="s">
        <v>16</v>
      </c>
      <c r="L626" t="s">
        <v>535</v>
      </c>
      <c r="M626" t="s">
        <v>536</v>
      </c>
      <c r="N626" t="s">
        <v>535</v>
      </c>
      <c r="O626" t="s">
        <v>813</v>
      </c>
      <c r="P626" t="s">
        <v>538</v>
      </c>
      <c r="Q626">
        <v>2</v>
      </c>
    </row>
    <row r="627" spans="1:17" x14ac:dyDescent="0.25">
      <c r="A627" t="s">
        <v>1107</v>
      </c>
      <c r="B627" t="s">
        <v>988</v>
      </c>
      <c r="C627" t="s">
        <v>989</v>
      </c>
      <c r="D627" t="s">
        <v>534</v>
      </c>
      <c r="F627" t="s">
        <v>12</v>
      </c>
      <c r="I627" t="s">
        <v>239</v>
      </c>
      <c r="J627" t="s">
        <v>16</v>
      </c>
      <c r="L627" t="s">
        <v>535</v>
      </c>
      <c r="M627" t="s">
        <v>556</v>
      </c>
      <c r="N627" t="s">
        <v>535</v>
      </c>
      <c r="O627" t="s">
        <v>659</v>
      </c>
      <c r="P627" t="s">
        <v>538</v>
      </c>
      <c r="Q627">
        <v>2</v>
      </c>
    </row>
    <row r="628" spans="1:17" x14ac:dyDescent="0.25">
      <c r="A628" t="s">
        <v>1107</v>
      </c>
      <c r="B628" t="s">
        <v>990</v>
      </c>
      <c r="C628" t="s">
        <v>991</v>
      </c>
      <c r="D628" t="s">
        <v>534</v>
      </c>
      <c r="F628" t="s">
        <v>19</v>
      </c>
      <c r="I628" t="s">
        <v>239</v>
      </c>
      <c r="J628" t="s">
        <v>16</v>
      </c>
      <c r="L628" t="s">
        <v>535</v>
      </c>
      <c r="M628" t="s">
        <v>556</v>
      </c>
      <c r="N628" t="s">
        <v>535</v>
      </c>
      <c r="O628" t="s">
        <v>992</v>
      </c>
      <c r="P628" t="s">
        <v>538</v>
      </c>
      <c r="Q628">
        <v>2</v>
      </c>
    </row>
    <row r="629" spans="1:17" x14ac:dyDescent="0.25">
      <c r="A629" t="s">
        <v>1107</v>
      </c>
      <c r="B629" t="s">
        <v>993</v>
      </c>
      <c r="C629" t="s">
        <v>994</v>
      </c>
      <c r="D629" t="s">
        <v>534</v>
      </c>
      <c r="F629" t="s">
        <v>12</v>
      </c>
      <c r="I629" t="s">
        <v>239</v>
      </c>
      <c r="J629" t="s">
        <v>16</v>
      </c>
      <c r="L629" t="s">
        <v>535</v>
      </c>
      <c r="M629" t="s">
        <v>536</v>
      </c>
      <c r="N629" t="s">
        <v>535</v>
      </c>
      <c r="O629" t="s">
        <v>667</v>
      </c>
      <c r="P629" t="s">
        <v>538</v>
      </c>
      <c r="Q629">
        <v>2</v>
      </c>
    </row>
    <row r="630" spans="1:17" x14ac:dyDescent="0.25">
      <c r="A630" t="s">
        <v>1107</v>
      </c>
      <c r="B630" t="s">
        <v>995</v>
      </c>
      <c r="C630" t="s">
        <v>994</v>
      </c>
      <c r="D630" t="s">
        <v>534</v>
      </c>
      <c r="F630" t="s">
        <v>12</v>
      </c>
      <c r="I630" t="s">
        <v>542</v>
      </c>
      <c r="J630" t="s">
        <v>38</v>
      </c>
      <c r="L630" t="s">
        <v>535</v>
      </c>
      <c r="M630" t="s">
        <v>536</v>
      </c>
      <c r="N630" t="s">
        <v>535</v>
      </c>
      <c r="O630" t="s">
        <v>667</v>
      </c>
      <c r="P630" t="s">
        <v>538</v>
      </c>
      <c r="Q630">
        <v>2</v>
      </c>
    </row>
    <row r="631" spans="1:17" x14ac:dyDescent="0.25">
      <c r="A631" t="s">
        <v>1107</v>
      </c>
      <c r="B631" t="s">
        <v>996</v>
      </c>
      <c r="C631" t="s">
        <v>997</v>
      </c>
      <c r="D631" t="s">
        <v>534</v>
      </c>
      <c r="F631" t="s">
        <v>19</v>
      </c>
      <c r="I631" t="s">
        <v>239</v>
      </c>
      <c r="J631" t="s">
        <v>16</v>
      </c>
      <c r="L631" t="s">
        <v>535</v>
      </c>
      <c r="M631" t="s">
        <v>556</v>
      </c>
      <c r="N631" t="s">
        <v>535</v>
      </c>
      <c r="O631" t="s">
        <v>626</v>
      </c>
      <c r="Q631">
        <v>2</v>
      </c>
    </row>
    <row r="632" spans="1:17" x14ac:dyDescent="0.25">
      <c r="A632" t="s">
        <v>1107</v>
      </c>
      <c r="B632" t="s">
        <v>998</v>
      </c>
      <c r="C632" t="s">
        <v>999</v>
      </c>
      <c r="D632" t="s">
        <v>534</v>
      </c>
      <c r="F632" t="s">
        <v>19</v>
      </c>
      <c r="I632" t="s">
        <v>65</v>
      </c>
      <c r="J632" t="s">
        <v>38</v>
      </c>
      <c r="L632" t="s">
        <v>535</v>
      </c>
      <c r="M632" t="s">
        <v>556</v>
      </c>
      <c r="N632" t="s">
        <v>535</v>
      </c>
      <c r="O632" t="s">
        <v>659</v>
      </c>
      <c r="P632" t="s">
        <v>538</v>
      </c>
      <c r="Q632">
        <v>1</v>
      </c>
    </row>
    <row r="633" spans="1:17" x14ac:dyDescent="0.25">
      <c r="A633" t="s">
        <v>1107</v>
      </c>
      <c r="B633" t="s">
        <v>1000</v>
      </c>
      <c r="C633" t="s">
        <v>999</v>
      </c>
      <c r="D633" t="s">
        <v>534</v>
      </c>
      <c r="F633" t="s">
        <v>19</v>
      </c>
      <c r="I633" t="s">
        <v>239</v>
      </c>
      <c r="J633" t="s">
        <v>16</v>
      </c>
      <c r="L633" t="s">
        <v>535</v>
      </c>
      <c r="M633" t="s">
        <v>556</v>
      </c>
      <c r="N633" t="s">
        <v>535</v>
      </c>
      <c r="O633" t="s">
        <v>659</v>
      </c>
      <c r="P633" t="s">
        <v>538</v>
      </c>
      <c r="Q633">
        <v>1</v>
      </c>
    </row>
    <row r="634" spans="1:17" x14ac:dyDescent="0.25">
      <c r="A634" t="s">
        <v>1107</v>
      </c>
      <c r="B634" t="s">
        <v>1001</v>
      </c>
      <c r="C634" t="s">
        <v>1002</v>
      </c>
      <c r="D634" t="s">
        <v>534</v>
      </c>
      <c r="F634" t="s">
        <v>19</v>
      </c>
      <c r="I634" t="s">
        <v>239</v>
      </c>
      <c r="J634" t="s">
        <v>16</v>
      </c>
      <c r="L634" t="s">
        <v>535</v>
      </c>
      <c r="M634" t="s">
        <v>612</v>
      </c>
      <c r="N634" t="s">
        <v>535</v>
      </c>
      <c r="O634" t="s">
        <v>972</v>
      </c>
      <c r="P634" t="s">
        <v>538</v>
      </c>
      <c r="Q634">
        <v>3</v>
      </c>
    </row>
    <row r="635" spans="1:17" x14ac:dyDescent="0.25">
      <c r="A635" t="s">
        <v>1107</v>
      </c>
      <c r="B635" t="s">
        <v>1003</v>
      </c>
      <c r="C635" t="s">
        <v>1002</v>
      </c>
      <c r="D635" t="s">
        <v>534</v>
      </c>
      <c r="F635" t="s">
        <v>19</v>
      </c>
      <c r="I635" t="s">
        <v>65</v>
      </c>
      <c r="J635" t="s">
        <v>38</v>
      </c>
      <c r="L635" t="s">
        <v>535</v>
      </c>
      <c r="M635" t="s">
        <v>612</v>
      </c>
      <c r="N635" t="s">
        <v>535</v>
      </c>
      <c r="O635" t="s">
        <v>972</v>
      </c>
      <c r="P635" t="s">
        <v>538</v>
      </c>
      <c r="Q635">
        <v>3</v>
      </c>
    </row>
    <row r="636" spans="1:17" x14ac:dyDescent="0.25">
      <c r="A636" t="s">
        <v>1107</v>
      </c>
      <c r="B636" t="s">
        <v>1004</v>
      </c>
      <c r="C636" t="s">
        <v>1005</v>
      </c>
      <c r="D636" t="s">
        <v>534</v>
      </c>
      <c r="F636" t="s">
        <v>12</v>
      </c>
      <c r="I636" t="s">
        <v>65</v>
      </c>
      <c r="J636" t="s">
        <v>38</v>
      </c>
      <c r="L636" t="s">
        <v>535</v>
      </c>
      <c r="M636" t="s">
        <v>556</v>
      </c>
      <c r="N636" t="s">
        <v>535</v>
      </c>
      <c r="O636" t="s">
        <v>992</v>
      </c>
      <c r="P636" t="s">
        <v>538</v>
      </c>
      <c r="Q636">
        <v>1</v>
      </c>
    </row>
    <row r="637" spans="1:17" x14ac:dyDescent="0.25">
      <c r="A637" t="s">
        <v>1107</v>
      </c>
      <c r="B637" t="s">
        <v>1006</v>
      </c>
      <c r="C637" t="s">
        <v>1005</v>
      </c>
      <c r="D637" t="s">
        <v>534</v>
      </c>
      <c r="F637" t="s">
        <v>12</v>
      </c>
      <c r="I637" t="s">
        <v>239</v>
      </c>
      <c r="J637" t="s">
        <v>16</v>
      </c>
      <c r="L637" t="s">
        <v>535</v>
      </c>
      <c r="M637" t="s">
        <v>556</v>
      </c>
      <c r="N637" t="s">
        <v>535</v>
      </c>
      <c r="O637" t="s">
        <v>992</v>
      </c>
      <c r="P637" t="s">
        <v>538</v>
      </c>
      <c r="Q637">
        <v>1</v>
      </c>
    </row>
    <row r="638" spans="1:17" x14ac:dyDescent="0.25">
      <c r="A638" t="s">
        <v>1107</v>
      </c>
      <c r="B638" t="s">
        <v>1007</v>
      </c>
      <c r="C638" t="s">
        <v>1008</v>
      </c>
      <c r="D638" t="s">
        <v>534</v>
      </c>
      <c r="F638" t="s">
        <v>19</v>
      </c>
      <c r="I638" t="s">
        <v>239</v>
      </c>
      <c r="J638" t="s">
        <v>16</v>
      </c>
      <c r="L638" t="s">
        <v>535</v>
      </c>
      <c r="M638" t="s">
        <v>1009</v>
      </c>
      <c r="N638" t="s">
        <v>535</v>
      </c>
      <c r="O638" t="s">
        <v>1009</v>
      </c>
      <c r="P638" t="s">
        <v>538</v>
      </c>
      <c r="Q638">
        <v>2</v>
      </c>
    </row>
    <row r="639" spans="1:17" x14ac:dyDescent="0.25">
      <c r="A639" t="s">
        <v>1107</v>
      </c>
      <c r="B639" t="s">
        <v>1010</v>
      </c>
      <c r="C639" t="s">
        <v>1008</v>
      </c>
      <c r="D639" t="s">
        <v>534</v>
      </c>
      <c r="F639" t="s">
        <v>19</v>
      </c>
      <c r="I639" t="s">
        <v>65</v>
      </c>
      <c r="J639" t="s">
        <v>38</v>
      </c>
      <c r="L639" t="s">
        <v>535</v>
      </c>
      <c r="M639" t="s">
        <v>1009</v>
      </c>
      <c r="N639" t="s">
        <v>535</v>
      </c>
      <c r="O639" t="s">
        <v>1009</v>
      </c>
      <c r="P639" t="s">
        <v>538</v>
      </c>
      <c r="Q639">
        <v>2</v>
      </c>
    </row>
    <row r="640" spans="1:17" x14ac:dyDescent="0.25">
      <c r="A640" t="s">
        <v>1107</v>
      </c>
      <c r="B640" t="s">
        <v>1011</v>
      </c>
      <c r="C640" t="s">
        <v>1012</v>
      </c>
      <c r="D640" t="s">
        <v>534</v>
      </c>
      <c r="F640" t="s">
        <v>19</v>
      </c>
      <c r="I640" t="s">
        <v>65</v>
      </c>
      <c r="J640" t="s">
        <v>38</v>
      </c>
      <c r="L640" t="s">
        <v>535</v>
      </c>
      <c r="M640" t="s">
        <v>556</v>
      </c>
      <c r="N640" t="s">
        <v>535</v>
      </c>
      <c r="O640" t="s">
        <v>659</v>
      </c>
      <c r="P640" t="s">
        <v>538</v>
      </c>
      <c r="Q640">
        <v>1</v>
      </c>
    </row>
    <row r="641" spans="1:17" x14ac:dyDescent="0.25">
      <c r="A641" t="s">
        <v>1107</v>
      </c>
      <c r="B641" t="s">
        <v>1013</v>
      </c>
      <c r="C641" t="s">
        <v>1012</v>
      </c>
      <c r="D641" t="s">
        <v>534</v>
      </c>
      <c r="F641" t="s">
        <v>19</v>
      </c>
      <c r="I641" t="s">
        <v>239</v>
      </c>
      <c r="J641" t="s">
        <v>16</v>
      </c>
      <c r="L641" t="s">
        <v>535</v>
      </c>
      <c r="M641" t="s">
        <v>556</v>
      </c>
      <c r="N641" t="s">
        <v>535</v>
      </c>
      <c r="O641" t="s">
        <v>659</v>
      </c>
      <c r="P641" t="s">
        <v>538</v>
      </c>
      <c r="Q641">
        <v>1</v>
      </c>
    </row>
    <row r="642" spans="1:17" x14ac:dyDescent="0.25">
      <c r="A642" t="s">
        <v>1107</v>
      </c>
      <c r="B642" t="s">
        <v>1014</v>
      </c>
      <c r="C642" t="s">
        <v>1015</v>
      </c>
      <c r="D642" t="s">
        <v>534</v>
      </c>
      <c r="F642" t="s">
        <v>12</v>
      </c>
      <c r="H642" t="s">
        <v>14</v>
      </c>
      <c r="I642" t="s">
        <v>239</v>
      </c>
      <c r="J642" t="s">
        <v>16</v>
      </c>
      <c r="L642" t="s">
        <v>535</v>
      </c>
      <c r="M642" t="s">
        <v>543</v>
      </c>
      <c r="N642" t="s">
        <v>535</v>
      </c>
      <c r="O642" t="s">
        <v>537</v>
      </c>
      <c r="P642" t="s">
        <v>538</v>
      </c>
      <c r="Q642">
        <v>3</v>
      </c>
    </row>
    <row r="643" spans="1:17" x14ac:dyDescent="0.25">
      <c r="A643" t="s">
        <v>1107</v>
      </c>
      <c r="B643" t="s">
        <v>1016</v>
      </c>
      <c r="C643" t="s">
        <v>1015</v>
      </c>
      <c r="D643" t="s">
        <v>534</v>
      </c>
      <c r="F643" t="s">
        <v>12</v>
      </c>
      <c r="H643" t="s">
        <v>14</v>
      </c>
      <c r="I643" t="s">
        <v>65</v>
      </c>
      <c r="J643" t="s">
        <v>38</v>
      </c>
      <c r="L643" t="s">
        <v>535</v>
      </c>
      <c r="M643" t="s">
        <v>543</v>
      </c>
      <c r="N643" t="s">
        <v>535</v>
      </c>
      <c r="O643" t="s">
        <v>537</v>
      </c>
      <c r="P643" t="s">
        <v>538</v>
      </c>
      <c r="Q643">
        <v>3</v>
      </c>
    </row>
    <row r="644" spans="1:17" x14ac:dyDescent="0.25">
      <c r="A644" t="s">
        <v>1107</v>
      </c>
      <c r="B644" t="s">
        <v>1017</v>
      </c>
      <c r="D644" t="s">
        <v>1018</v>
      </c>
      <c r="F644" t="s">
        <v>19</v>
      </c>
      <c r="I644" t="s">
        <v>239</v>
      </c>
      <c r="J644" t="s">
        <v>16</v>
      </c>
    </row>
    <row r="645" spans="1:17" x14ac:dyDescent="0.25">
      <c r="A645" t="s">
        <v>1107</v>
      </c>
      <c r="B645" t="s">
        <v>1019</v>
      </c>
      <c r="D645" t="s">
        <v>1018</v>
      </c>
      <c r="F645" t="s">
        <v>19</v>
      </c>
      <c r="I645" t="s">
        <v>65</v>
      </c>
      <c r="J645" t="s">
        <v>38</v>
      </c>
    </row>
    <row r="646" spans="1:17" x14ac:dyDescent="0.25">
      <c r="A646" t="s">
        <v>1107</v>
      </c>
      <c r="B646" t="s">
        <v>1020</v>
      </c>
      <c r="C646" t="s">
        <v>1020</v>
      </c>
      <c r="D646" t="s">
        <v>1021</v>
      </c>
      <c r="F646" t="s">
        <v>19</v>
      </c>
      <c r="J646" t="s">
        <v>38</v>
      </c>
    </row>
    <row r="647" spans="1:17" x14ac:dyDescent="0.25">
      <c r="A647" t="s">
        <v>1107</v>
      </c>
      <c r="B647" t="s">
        <v>1022</v>
      </c>
      <c r="C647" t="s">
        <v>1022</v>
      </c>
      <c r="D647" t="s">
        <v>1021</v>
      </c>
      <c r="F647" t="s">
        <v>19</v>
      </c>
      <c r="J647" t="s">
        <v>38</v>
      </c>
    </row>
    <row r="648" spans="1:17" x14ac:dyDescent="0.25">
      <c r="A648" t="s">
        <v>1107</v>
      </c>
      <c r="B648" t="s">
        <v>1023</v>
      </c>
      <c r="C648" t="s">
        <v>1023</v>
      </c>
      <c r="D648" t="s">
        <v>1021</v>
      </c>
      <c r="F648" t="s">
        <v>19</v>
      </c>
      <c r="J648" t="s">
        <v>38</v>
      </c>
    </row>
    <row r="649" spans="1:17" x14ac:dyDescent="0.25">
      <c r="A649" t="s">
        <v>1107</v>
      </c>
      <c r="B649" t="s">
        <v>1024</v>
      </c>
      <c r="C649" t="s">
        <v>1024</v>
      </c>
      <c r="D649" t="s">
        <v>1021</v>
      </c>
      <c r="F649" t="s">
        <v>19</v>
      </c>
      <c r="J649" t="s">
        <v>38</v>
      </c>
    </row>
    <row r="650" spans="1:17" x14ac:dyDescent="0.25">
      <c r="A650" t="s">
        <v>1107</v>
      </c>
      <c r="B650" t="s">
        <v>1025</v>
      </c>
      <c r="C650" t="s">
        <v>1025</v>
      </c>
      <c r="D650" t="s">
        <v>1021</v>
      </c>
      <c r="F650" t="s">
        <v>19</v>
      </c>
      <c r="J650" t="s">
        <v>38</v>
      </c>
    </row>
    <row r="651" spans="1:17" x14ac:dyDescent="0.25">
      <c r="A651" t="s">
        <v>1107</v>
      </c>
      <c r="B651" t="s">
        <v>1026</v>
      </c>
      <c r="C651" t="s">
        <v>1026</v>
      </c>
      <c r="D651" t="s">
        <v>1021</v>
      </c>
      <c r="F651" t="s">
        <v>19</v>
      </c>
      <c r="J651" t="s">
        <v>38</v>
      </c>
    </row>
    <row r="652" spans="1:17" x14ac:dyDescent="0.25">
      <c r="A652" t="s">
        <v>1107</v>
      </c>
      <c r="B652" t="s">
        <v>1027</v>
      </c>
      <c r="C652" t="s">
        <v>1027</v>
      </c>
      <c r="D652" t="s">
        <v>1021</v>
      </c>
      <c r="F652" t="s">
        <v>19</v>
      </c>
      <c r="J652" t="s">
        <v>38</v>
      </c>
    </row>
    <row r="653" spans="1:17" x14ac:dyDescent="0.25">
      <c r="A653" t="s">
        <v>1107</v>
      </c>
      <c r="B653" t="s">
        <v>1028</v>
      </c>
      <c r="C653" t="s">
        <v>1028</v>
      </c>
      <c r="D653" t="s">
        <v>1021</v>
      </c>
      <c r="F653" t="s">
        <v>19</v>
      </c>
      <c r="J653" t="s">
        <v>38</v>
      </c>
    </row>
    <row r="654" spans="1:17" x14ac:dyDescent="0.25">
      <c r="A654" t="s">
        <v>1107</v>
      </c>
      <c r="B654" t="s">
        <v>1029</v>
      </c>
      <c r="C654" t="s">
        <v>1030</v>
      </c>
      <c r="D654" t="s">
        <v>1031</v>
      </c>
      <c r="F654" t="s">
        <v>1032</v>
      </c>
      <c r="I654" t="s">
        <v>1033</v>
      </c>
      <c r="J654" t="s">
        <v>16</v>
      </c>
    </row>
    <row r="655" spans="1:17" x14ac:dyDescent="0.25">
      <c r="A655" t="s">
        <v>1107</v>
      </c>
      <c r="B655" t="s">
        <v>1034</v>
      </c>
      <c r="C655" t="s">
        <v>1030</v>
      </c>
      <c r="D655" t="s">
        <v>1031</v>
      </c>
      <c r="F655" t="s">
        <v>1032</v>
      </c>
      <c r="I655" t="s">
        <v>1035</v>
      </c>
      <c r="J655" t="s">
        <v>38</v>
      </c>
    </row>
    <row r="656" spans="1:17" x14ac:dyDescent="0.25">
      <c r="A656" t="s">
        <v>1107</v>
      </c>
      <c r="B656" t="s">
        <v>1036</v>
      </c>
      <c r="C656" t="s">
        <v>1030</v>
      </c>
      <c r="D656" t="s">
        <v>1031</v>
      </c>
      <c r="F656" t="s">
        <v>1032</v>
      </c>
      <c r="I656" t="s">
        <v>1033</v>
      </c>
      <c r="J656" t="s">
        <v>16</v>
      </c>
    </row>
    <row r="657" spans="1:10" x14ac:dyDescent="0.25">
      <c r="A657" t="s">
        <v>1107</v>
      </c>
      <c r="B657" t="s">
        <v>1037</v>
      </c>
      <c r="C657" t="s">
        <v>1030</v>
      </c>
      <c r="D657" t="s">
        <v>1031</v>
      </c>
      <c r="F657" t="s">
        <v>1032</v>
      </c>
      <c r="I657" t="s">
        <v>1033</v>
      </c>
      <c r="J657" t="s">
        <v>16</v>
      </c>
    </row>
    <row r="658" spans="1:10" x14ac:dyDescent="0.25">
      <c r="A658" t="s">
        <v>1107</v>
      </c>
      <c r="B658" t="s">
        <v>1038</v>
      </c>
      <c r="C658" t="s">
        <v>1030</v>
      </c>
      <c r="D658" t="s">
        <v>1031</v>
      </c>
      <c r="F658" t="s">
        <v>1032</v>
      </c>
      <c r="I658" t="s">
        <v>1033</v>
      </c>
      <c r="J658" t="s">
        <v>16</v>
      </c>
    </row>
    <row r="659" spans="1:10" x14ac:dyDescent="0.25">
      <c r="A659" t="s">
        <v>1107</v>
      </c>
      <c r="B659" t="s">
        <v>1039</v>
      </c>
      <c r="C659" t="s">
        <v>1030</v>
      </c>
      <c r="D659" t="s">
        <v>1031</v>
      </c>
      <c r="F659" t="s">
        <v>1032</v>
      </c>
      <c r="I659" t="s">
        <v>1040</v>
      </c>
      <c r="J659" t="s">
        <v>38</v>
      </c>
    </row>
    <row r="660" spans="1:10" x14ac:dyDescent="0.25">
      <c r="A660" t="s">
        <v>1107</v>
      </c>
      <c r="B660" t="s">
        <v>1041</v>
      </c>
      <c r="C660" t="s">
        <v>1042</v>
      </c>
      <c r="D660" t="s">
        <v>1043</v>
      </c>
      <c r="F660" t="s">
        <v>1032</v>
      </c>
      <c r="I660" t="s">
        <v>1044</v>
      </c>
      <c r="J660" t="s">
        <v>16</v>
      </c>
    </row>
    <row r="661" spans="1:10" x14ac:dyDescent="0.25">
      <c r="A661" t="s">
        <v>1107</v>
      </c>
      <c r="B661" t="s">
        <v>1045</v>
      </c>
      <c r="C661" t="s">
        <v>1042</v>
      </c>
      <c r="D661" t="s">
        <v>1043</v>
      </c>
      <c r="F661" t="s">
        <v>1032</v>
      </c>
      <c r="I661" t="s">
        <v>1046</v>
      </c>
      <c r="J661" t="s">
        <v>38</v>
      </c>
    </row>
    <row r="662" spans="1:10" x14ac:dyDescent="0.25">
      <c r="A662" t="s">
        <v>1107</v>
      </c>
      <c r="B662" t="s">
        <v>1047</v>
      </c>
      <c r="C662" t="s">
        <v>1048</v>
      </c>
      <c r="D662" t="s">
        <v>1043</v>
      </c>
      <c r="F662" t="s">
        <v>1032</v>
      </c>
      <c r="I662" t="s">
        <v>1044</v>
      </c>
      <c r="J662" t="s">
        <v>16</v>
      </c>
    </row>
    <row r="663" spans="1:10" x14ac:dyDescent="0.25">
      <c r="A663" t="s">
        <v>1107</v>
      </c>
      <c r="B663" t="s">
        <v>1049</v>
      </c>
      <c r="C663" t="s">
        <v>1048</v>
      </c>
      <c r="D663" t="s">
        <v>1043</v>
      </c>
      <c r="F663" t="s">
        <v>1032</v>
      </c>
      <c r="I663" t="s">
        <v>1046</v>
      </c>
      <c r="J663" t="s">
        <v>38</v>
      </c>
    </row>
    <row r="664" spans="1:10" x14ac:dyDescent="0.25">
      <c r="A664" t="s">
        <v>1107</v>
      </c>
      <c r="B664" t="s">
        <v>1050</v>
      </c>
      <c r="C664" t="s">
        <v>1051</v>
      </c>
      <c r="D664" t="s">
        <v>1043</v>
      </c>
      <c r="F664" t="s">
        <v>1032</v>
      </c>
      <c r="I664" t="s">
        <v>1044</v>
      </c>
      <c r="J664" t="s">
        <v>16</v>
      </c>
    </row>
    <row r="665" spans="1:10" x14ac:dyDescent="0.25">
      <c r="A665" t="s">
        <v>1107</v>
      </c>
      <c r="B665" t="s">
        <v>1052</v>
      </c>
      <c r="C665" t="s">
        <v>1051</v>
      </c>
      <c r="D665" t="s">
        <v>1043</v>
      </c>
      <c r="F665" t="s">
        <v>1032</v>
      </c>
      <c r="I665" t="s">
        <v>1046</v>
      </c>
      <c r="J665" t="s">
        <v>38</v>
      </c>
    </row>
    <row r="666" spans="1:10" x14ac:dyDescent="0.25">
      <c r="A666" t="s">
        <v>1107</v>
      </c>
      <c r="B666" t="s">
        <v>1053</v>
      </c>
      <c r="C666" t="s">
        <v>1054</v>
      </c>
      <c r="D666" t="s">
        <v>1043</v>
      </c>
      <c r="F666" t="s">
        <v>1032</v>
      </c>
      <c r="I666" t="s">
        <v>1044</v>
      </c>
      <c r="J666" t="s">
        <v>16</v>
      </c>
    </row>
    <row r="667" spans="1:10" x14ac:dyDescent="0.25">
      <c r="A667" t="s">
        <v>1107</v>
      </c>
      <c r="B667" t="s">
        <v>1055</v>
      </c>
      <c r="C667" t="s">
        <v>1054</v>
      </c>
      <c r="D667" t="s">
        <v>1043</v>
      </c>
      <c r="F667" t="s">
        <v>1032</v>
      </c>
      <c r="I667" t="s">
        <v>1046</v>
      </c>
      <c r="J667" t="s">
        <v>38</v>
      </c>
    </row>
    <row r="668" spans="1:10" x14ac:dyDescent="0.25">
      <c r="A668" t="s">
        <v>1107</v>
      </c>
      <c r="B668" t="s">
        <v>1056</v>
      </c>
      <c r="C668" t="s">
        <v>1057</v>
      </c>
      <c r="D668" t="s">
        <v>1043</v>
      </c>
      <c r="F668" t="s">
        <v>1032</v>
      </c>
      <c r="I668" t="s">
        <v>1044</v>
      </c>
      <c r="J668" t="s">
        <v>16</v>
      </c>
    </row>
    <row r="669" spans="1:10" x14ac:dyDescent="0.25">
      <c r="A669" t="s">
        <v>1107</v>
      </c>
      <c r="B669" t="s">
        <v>1058</v>
      </c>
      <c r="C669" t="s">
        <v>1057</v>
      </c>
      <c r="D669" t="s">
        <v>1043</v>
      </c>
      <c r="F669" t="s">
        <v>1032</v>
      </c>
      <c r="I669" t="s">
        <v>1046</v>
      </c>
      <c r="J669" t="s">
        <v>38</v>
      </c>
    </row>
    <row r="670" spans="1:10" x14ac:dyDescent="0.25">
      <c r="A670" t="s">
        <v>1107</v>
      </c>
      <c r="B670" t="s">
        <v>1059</v>
      </c>
      <c r="C670" t="s">
        <v>1060</v>
      </c>
      <c r="D670" t="s">
        <v>1043</v>
      </c>
      <c r="F670" t="s">
        <v>1032</v>
      </c>
      <c r="I670" t="s">
        <v>1044</v>
      </c>
      <c r="J670" t="s">
        <v>16</v>
      </c>
    </row>
    <row r="671" spans="1:10" x14ac:dyDescent="0.25">
      <c r="A671" t="s">
        <v>1107</v>
      </c>
      <c r="B671" t="s">
        <v>1061</v>
      </c>
      <c r="C671" t="s">
        <v>1060</v>
      </c>
      <c r="D671" t="s">
        <v>1043</v>
      </c>
      <c r="F671" t="s">
        <v>1032</v>
      </c>
      <c r="I671" t="s">
        <v>1046</v>
      </c>
      <c r="J671" t="s">
        <v>38</v>
      </c>
    </row>
    <row r="672" spans="1:10" x14ac:dyDescent="0.25">
      <c r="A672" t="s">
        <v>1107</v>
      </c>
      <c r="B672" t="s">
        <v>1062</v>
      </c>
      <c r="C672" t="s">
        <v>1063</v>
      </c>
      <c r="D672" t="s">
        <v>1043</v>
      </c>
      <c r="F672" t="s">
        <v>1032</v>
      </c>
      <c r="I672" t="s">
        <v>1044</v>
      </c>
      <c r="J672" t="s">
        <v>16</v>
      </c>
    </row>
    <row r="673" spans="1:10" x14ac:dyDescent="0.25">
      <c r="A673" t="s">
        <v>1107</v>
      </c>
      <c r="B673" t="s">
        <v>1064</v>
      </c>
      <c r="C673" t="s">
        <v>1063</v>
      </c>
      <c r="D673" t="s">
        <v>1043</v>
      </c>
      <c r="F673" t="s">
        <v>1032</v>
      </c>
      <c r="I673" t="s">
        <v>1046</v>
      </c>
      <c r="J673" t="s">
        <v>38</v>
      </c>
    </row>
    <row r="674" spans="1:10" x14ac:dyDescent="0.25">
      <c r="A674" t="s">
        <v>1107</v>
      </c>
      <c r="B674" t="s">
        <v>1065</v>
      </c>
      <c r="C674" t="s">
        <v>1066</v>
      </c>
      <c r="D674" t="s">
        <v>1043</v>
      </c>
      <c r="F674" t="s">
        <v>1032</v>
      </c>
      <c r="I674" t="s">
        <v>1044</v>
      </c>
      <c r="J674" t="s">
        <v>16</v>
      </c>
    </row>
    <row r="675" spans="1:10" x14ac:dyDescent="0.25">
      <c r="A675" t="s">
        <v>1107</v>
      </c>
      <c r="B675" t="s">
        <v>1067</v>
      </c>
      <c r="C675" t="s">
        <v>1066</v>
      </c>
      <c r="D675" t="s">
        <v>1043</v>
      </c>
      <c r="F675" t="s">
        <v>1032</v>
      </c>
      <c r="I675" t="s">
        <v>1046</v>
      </c>
      <c r="J675" t="s">
        <v>38</v>
      </c>
    </row>
    <row r="676" spans="1:10" x14ac:dyDescent="0.25">
      <c r="A676" t="s">
        <v>1107</v>
      </c>
      <c r="B676" t="s">
        <v>1068</v>
      </c>
      <c r="C676" t="s">
        <v>1069</v>
      </c>
      <c r="D676" t="s">
        <v>1043</v>
      </c>
      <c r="F676" t="s">
        <v>1032</v>
      </c>
      <c r="I676" t="s">
        <v>1044</v>
      </c>
      <c r="J676" t="s">
        <v>16</v>
      </c>
    </row>
    <row r="677" spans="1:10" x14ac:dyDescent="0.25">
      <c r="A677" t="s">
        <v>1107</v>
      </c>
      <c r="B677" t="s">
        <v>1070</v>
      </c>
      <c r="C677" t="s">
        <v>1069</v>
      </c>
      <c r="D677" t="s">
        <v>1043</v>
      </c>
      <c r="F677" t="s">
        <v>1032</v>
      </c>
      <c r="I677" t="s">
        <v>1046</v>
      </c>
      <c r="J677" t="s">
        <v>38</v>
      </c>
    </row>
    <row r="678" spans="1:10" x14ac:dyDescent="0.25">
      <c r="A678" t="s">
        <v>1107</v>
      </c>
      <c r="B678" t="s">
        <v>1071</v>
      </c>
      <c r="C678" t="s">
        <v>1072</v>
      </c>
      <c r="D678" t="s">
        <v>1043</v>
      </c>
      <c r="F678" t="s">
        <v>1032</v>
      </c>
      <c r="I678" t="s">
        <v>1044</v>
      </c>
      <c r="J678" t="s">
        <v>16</v>
      </c>
    </row>
    <row r="679" spans="1:10" x14ac:dyDescent="0.25">
      <c r="A679" t="s">
        <v>1107</v>
      </c>
      <c r="B679" t="s">
        <v>1073</v>
      </c>
      <c r="C679" t="s">
        <v>1072</v>
      </c>
      <c r="D679" t="s">
        <v>1043</v>
      </c>
      <c r="F679" t="s">
        <v>1032</v>
      </c>
      <c r="I679" t="s">
        <v>1046</v>
      </c>
      <c r="J679" t="s">
        <v>38</v>
      </c>
    </row>
    <row r="680" spans="1:10" x14ac:dyDescent="0.25">
      <c r="A680" t="s">
        <v>1107</v>
      </c>
      <c r="B680" t="s">
        <v>1074</v>
      </c>
      <c r="C680" t="s">
        <v>1075</v>
      </c>
      <c r="D680" t="s">
        <v>1031</v>
      </c>
      <c r="F680" t="s">
        <v>1032</v>
      </c>
      <c r="I680" t="s">
        <v>1033</v>
      </c>
      <c r="J680" t="s">
        <v>16</v>
      </c>
    </row>
    <row r="681" spans="1:10" x14ac:dyDescent="0.25">
      <c r="A681" t="s">
        <v>1107</v>
      </c>
      <c r="B681" t="s">
        <v>1076</v>
      </c>
      <c r="C681" t="s">
        <v>1075</v>
      </c>
      <c r="D681" t="s">
        <v>1031</v>
      </c>
      <c r="F681" t="s">
        <v>1032</v>
      </c>
      <c r="I681" t="s">
        <v>1033</v>
      </c>
      <c r="J681" t="s">
        <v>16</v>
      </c>
    </row>
    <row r="682" spans="1:10" x14ac:dyDescent="0.25">
      <c r="A682" t="s">
        <v>1107</v>
      </c>
      <c r="B682" t="s">
        <v>1077</v>
      </c>
      <c r="C682" t="s">
        <v>1075</v>
      </c>
      <c r="D682" t="s">
        <v>1031</v>
      </c>
      <c r="F682" t="s">
        <v>1032</v>
      </c>
      <c r="I682" t="s">
        <v>1033</v>
      </c>
      <c r="J682" t="s">
        <v>16</v>
      </c>
    </row>
    <row r="683" spans="1:10" x14ac:dyDescent="0.25">
      <c r="A683" t="s">
        <v>1107</v>
      </c>
      <c r="B683" t="s">
        <v>1078</v>
      </c>
      <c r="C683" t="s">
        <v>1075</v>
      </c>
      <c r="D683" t="s">
        <v>1031</v>
      </c>
      <c r="F683" t="s">
        <v>1032</v>
      </c>
      <c r="I683" t="s">
        <v>1040</v>
      </c>
      <c r="J683" t="s">
        <v>38</v>
      </c>
    </row>
    <row r="684" spans="1:10" x14ac:dyDescent="0.25">
      <c r="A684" t="s">
        <v>1107</v>
      </c>
      <c r="B684" t="s">
        <v>1079</v>
      </c>
      <c r="C684" t="s">
        <v>1080</v>
      </c>
      <c r="D684" t="s">
        <v>1031</v>
      </c>
      <c r="F684" t="s">
        <v>1032</v>
      </c>
      <c r="I684" t="s">
        <v>1033</v>
      </c>
      <c r="J684" t="s">
        <v>16</v>
      </c>
    </row>
    <row r="685" spans="1:10" x14ac:dyDescent="0.25">
      <c r="A685" t="s">
        <v>1107</v>
      </c>
      <c r="B685" t="s">
        <v>1081</v>
      </c>
      <c r="C685" t="s">
        <v>1080</v>
      </c>
      <c r="D685" t="s">
        <v>1031</v>
      </c>
      <c r="F685" t="s">
        <v>1032</v>
      </c>
      <c r="I685" t="s">
        <v>1040</v>
      </c>
      <c r="J685" t="s">
        <v>38</v>
      </c>
    </row>
    <row r="686" spans="1:10" x14ac:dyDescent="0.25">
      <c r="A686" t="s">
        <v>1107</v>
      </c>
      <c r="B686" t="s">
        <v>1082</v>
      </c>
      <c r="C686" t="s">
        <v>1083</v>
      </c>
      <c r="D686" t="s">
        <v>1043</v>
      </c>
      <c r="F686" t="s">
        <v>1032</v>
      </c>
      <c r="I686" t="s">
        <v>1044</v>
      </c>
      <c r="J686" t="s">
        <v>16</v>
      </c>
    </row>
    <row r="687" spans="1:10" x14ac:dyDescent="0.25">
      <c r="A687" t="s">
        <v>1107</v>
      </c>
      <c r="B687" t="s">
        <v>1084</v>
      </c>
      <c r="C687" t="s">
        <v>1083</v>
      </c>
      <c r="D687" t="s">
        <v>1043</v>
      </c>
      <c r="F687" t="s">
        <v>1032</v>
      </c>
      <c r="I687" t="s">
        <v>1046</v>
      </c>
      <c r="J687" t="s">
        <v>38</v>
      </c>
    </row>
    <row r="688" spans="1:10" x14ac:dyDescent="0.25">
      <c r="A688" t="s">
        <v>1107</v>
      </c>
      <c r="B688" t="s">
        <v>1085</v>
      </c>
      <c r="C688" t="s">
        <v>1086</v>
      </c>
      <c r="D688" t="s">
        <v>1043</v>
      </c>
      <c r="F688" t="s">
        <v>1032</v>
      </c>
      <c r="I688" t="s">
        <v>1044</v>
      </c>
      <c r="J688" t="s">
        <v>16</v>
      </c>
    </row>
    <row r="689" spans="1:17" x14ac:dyDescent="0.25">
      <c r="A689" t="s">
        <v>1107</v>
      </c>
      <c r="B689" t="s">
        <v>1087</v>
      </c>
      <c r="C689" t="s">
        <v>1086</v>
      </c>
      <c r="D689" t="s">
        <v>1043</v>
      </c>
      <c r="F689" t="s">
        <v>1032</v>
      </c>
      <c r="I689" t="s">
        <v>1046</v>
      </c>
      <c r="J689" t="s">
        <v>38</v>
      </c>
    </row>
    <row r="690" spans="1:17" x14ac:dyDescent="0.25">
      <c r="A690" t="s">
        <v>1107</v>
      </c>
      <c r="B690" t="s">
        <v>1088</v>
      </c>
      <c r="C690" t="s">
        <v>1089</v>
      </c>
      <c r="D690" t="s">
        <v>1043</v>
      </c>
      <c r="F690" t="s">
        <v>1032</v>
      </c>
      <c r="I690" t="s">
        <v>1044</v>
      </c>
      <c r="J690" t="s">
        <v>16</v>
      </c>
    </row>
    <row r="691" spans="1:17" x14ac:dyDescent="0.25">
      <c r="A691" t="s">
        <v>1107</v>
      </c>
      <c r="B691" t="s">
        <v>1090</v>
      </c>
      <c r="C691" t="s">
        <v>1089</v>
      </c>
      <c r="D691" t="s">
        <v>1043</v>
      </c>
      <c r="F691" t="s">
        <v>1032</v>
      </c>
      <c r="I691" t="s">
        <v>1046</v>
      </c>
      <c r="J691" t="s">
        <v>38</v>
      </c>
    </row>
    <row r="692" spans="1:17" x14ac:dyDescent="0.25">
      <c r="A692" t="s">
        <v>1107</v>
      </c>
      <c r="B692" t="s">
        <v>1091</v>
      </c>
      <c r="C692" t="s">
        <v>1092</v>
      </c>
      <c r="D692" t="s">
        <v>1043</v>
      </c>
      <c r="F692" t="s">
        <v>1032</v>
      </c>
      <c r="I692" t="s">
        <v>1046</v>
      </c>
      <c r="J692" t="s">
        <v>38</v>
      </c>
    </row>
    <row r="693" spans="1:17" x14ac:dyDescent="0.25">
      <c r="A693" t="s">
        <v>1107</v>
      </c>
      <c r="B693" t="s">
        <v>1093</v>
      </c>
      <c r="C693" t="s">
        <v>1094</v>
      </c>
      <c r="D693" t="s">
        <v>1043</v>
      </c>
      <c r="F693" t="s">
        <v>1032</v>
      </c>
      <c r="I693" t="s">
        <v>1044</v>
      </c>
      <c r="J693" t="s">
        <v>16</v>
      </c>
    </row>
    <row r="694" spans="1:17" x14ac:dyDescent="0.25">
      <c r="A694" t="s">
        <v>1107</v>
      </c>
      <c r="B694" t="s">
        <v>1095</v>
      </c>
      <c r="C694" t="s">
        <v>1094</v>
      </c>
      <c r="D694" t="s">
        <v>1043</v>
      </c>
      <c r="F694" t="s">
        <v>1032</v>
      </c>
      <c r="I694" t="s">
        <v>1046</v>
      </c>
      <c r="J694" t="s">
        <v>38</v>
      </c>
    </row>
    <row r="695" spans="1:17" x14ac:dyDescent="0.25">
      <c r="A695" t="s">
        <v>1107</v>
      </c>
      <c r="B695" t="s">
        <v>1096</v>
      </c>
      <c r="C695" t="s">
        <v>1097</v>
      </c>
      <c r="D695" t="s">
        <v>1043</v>
      </c>
      <c r="F695" t="s">
        <v>1032</v>
      </c>
      <c r="I695" t="s">
        <v>1044</v>
      </c>
      <c r="J695" t="s">
        <v>16</v>
      </c>
    </row>
    <row r="696" spans="1:17" x14ac:dyDescent="0.25">
      <c r="A696" t="s">
        <v>1107</v>
      </c>
      <c r="B696" t="s">
        <v>1098</v>
      </c>
      <c r="C696" t="s">
        <v>1097</v>
      </c>
      <c r="D696" t="s">
        <v>1043</v>
      </c>
      <c r="F696" t="s">
        <v>1032</v>
      </c>
      <c r="I696" t="s">
        <v>1046</v>
      </c>
      <c r="J696" t="s">
        <v>38</v>
      </c>
    </row>
    <row r="697" spans="1:17" x14ac:dyDescent="0.25">
      <c r="A697" t="s">
        <v>1107</v>
      </c>
      <c r="B697" t="s">
        <v>1099</v>
      </c>
      <c r="C697" t="s">
        <v>1100</v>
      </c>
      <c r="D697" t="s">
        <v>1043</v>
      </c>
      <c r="F697" t="s">
        <v>1032</v>
      </c>
      <c r="I697" t="s">
        <v>1044</v>
      </c>
      <c r="J697" t="s">
        <v>16</v>
      </c>
    </row>
    <row r="698" spans="1:17" x14ac:dyDescent="0.25">
      <c r="A698" t="s">
        <v>1107</v>
      </c>
      <c r="B698" t="s">
        <v>1101</v>
      </c>
      <c r="C698" t="s">
        <v>1102</v>
      </c>
      <c r="D698" t="s">
        <v>1043</v>
      </c>
      <c r="F698" t="s">
        <v>1032</v>
      </c>
      <c r="I698" t="s">
        <v>1044</v>
      </c>
      <c r="J698" t="s">
        <v>16</v>
      </c>
    </row>
    <row r="699" spans="1:17" x14ac:dyDescent="0.25">
      <c r="A699" t="s">
        <v>1107</v>
      </c>
      <c r="B699" t="s">
        <v>1103</v>
      </c>
      <c r="C699" t="s">
        <v>1104</v>
      </c>
      <c r="D699" t="s">
        <v>1043</v>
      </c>
      <c r="F699" t="s">
        <v>1032</v>
      </c>
      <c r="I699" t="s">
        <v>1044</v>
      </c>
      <c r="J699" t="s">
        <v>16</v>
      </c>
    </row>
    <row r="700" spans="1:17" x14ac:dyDescent="0.25">
      <c r="A700" t="s">
        <v>1107</v>
      </c>
      <c r="B700" t="s">
        <v>1105</v>
      </c>
      <c r="C700" t="s">
        <v>1104</v>
      </c>
      <c r="D700" t="s">
        <v>1043</v>
      </c>
      <c r="F700" t="s">
        <v>1032</v>
      </c>
      <c r="I700" t="s">
        <v>1046</v>
      </c>
      <c r="J700" t="s">
        <v>38</v>
      </c>
    </row>
    <row r="701" spans="1:17" x14ac:dyDescent="0.25">
      <c r="A701" t="s">
        <v>1444</v>
      </c>
      <c r="B701" s="3" t="s">
        <v>1108</v>
      </c>
      <c r="C701" s="3" t="s">
        <v>1108</v>
      </c>
      <c r="D701" s="3" t="s">
        <v>10</v>
      </c>
      <c r="E701" s="3" t="s">
        <v>11</v>
      </c>
      <c r="F701" s="3" t="s">
        <v>19</v>
      </c>
      <c r="G701" s="3" t="s">
        <v>13</v>
      </c>
      <c r="H701" s="3" t="s">
        <v>33</v>
      </c>
      <c r="I701" s="3" t="s">
        <v>15</v>
      </c>
      <c r="J701" s="3" t="s">
        <v>16</v>
      </c>
      <c r="K701" s="3" t="s">
        <v>1109</v>
      </c>
      <c r="L701" s="3"/>
      <c r="M701" s="3"/>
      <c r="N701" s="3"/>
      <c r="O701" s="3"/>
      <c r="P701" s="3"/>
      <c r="Q701" s="3"/>
    </row>
    <row r="702" spans="1:17" x14ac:dyDescent="0.25">
      <c r="A702" s="3" t="s">
        <v>1444</v>
      </c>
      <c r="B702" s="3" t="s">
        <v>1110</v>
      </c>
      <c r="C702" s="3" t="s">
        <v>1110</v>
      </c>
      <c r="D702" s="3" t="s">
        <v>10</v>
      </c>
      <c r="E702" s="3" t="s">
        <v>11</v>
      </c>
      <c r="F702" s="3" t="s">
        <v>12</v>
      </c>
      <c r="G702" s="3" t="s">
        <v>13</v>
      </c>
      <c r="H702" s="3" t="s">
        <v>14</v>
      </c>
      <c r="I702" s="3" t="s">
        <v>27</v>
      </c>
      <c r="J702" s="3" t="s">
        <v>16</v>
      </c>
      <c r="K702" s="3" t="s">
        <v>1111</v>
      </c>
      <c r="L702" s="3"/>
      <c r="M702" s="3"/>
      <c r="N702" s="3"/>
      <c r="O702" s="3"/>
      <c r="P702" s="3"/>
      <c r="Q702" s="3"/>
    </row>
    <row r="703" spans="1:17" x14ac:dyDescent="0.25">
      <c r="A703" s="3" t="s">
        <v>1444</v>
      </c>
      <c r="B703" s="3" t="s">
        <v>1112</v>
      </c>
      <c r="C703" s="3" t="s">
        <v>1112</v>
      </c>
      <c r="D703" s="3" t="s">
        <v>10</v>
      </c>
      <c r="E703" s="3" t="s">
        <v>11</v>
      </c>
      <c r="F703" s="3" t="s">
        <v>19</v>
      </c>
      <c r="G703" s="3" t="s">
        <v>13</v>
      </c>
      <c r="H703" s="3" t="s">
        <v>14</v>
      </c>
      <c r="I703" s="3" t="s">
        <v>15</v>
      </c>
      <c r="J703" s="3" t="s">
        <v>16</v>
      </c>
      <c r="K703" s="3" t="s">
        <v>25</v>
      </c>
      <c r="L703" s="3"/>
      <c r="M703" s="3"/>
      <c r="N703" s="3"/>
      <c r="O703" s="3"/>
      <c r="P703" s="3"/>
      <c r="Q703" s="3"/>
    </row>
    <row r="704" spans="1:17" x14ac:dyDescent="0.25">
      <c r="A704" s="3" t="s">
        <v>1444</v>
      </c>
      <c r="B704" s="3" t="s">
        <v>1113</v>
      </c>
      <c r="C704" s="3" t="s">
        <v>1113</v>
      </c>
      <c r="D704" s="3" t="s">
        <v>10</v>
      </c>
      <c r="E704" s="3" t="s">
        <v>11</v>
      </c>
      <c r="F704" s="3" t="s">
        <v>12</v>
      </c>
      <c r="G704" s="3" t="s">
        <v>13</v>
      </c>
      <c r="H704" s="3" t="s">
        <v>14</v>
      </c>
      <c r="I704" s="3" t="s">
        <v>27</v>
      </c>
      <c r="J704" s="3" t="s">
        <v>16</v>
      </c>
      <c r="K704" s="3" t="s">
        <v>25</v>
      </c>
      <c r="L704" s="3"/>
      <c r="M704" s="3"/>
      <c r="N704" s="3"/>
      <c r="O704" s="3"/>
      <c r="P704" s="3"/>
      <c r="Q704" s="3"/>
    </row>
    <row r="705" spans="1:17" x14ac:dyDescent="0.25">
      <c r="A705" s="3" t="s">
        <v>1444</v>
      </c>
      <c r="B705" s="3" t="s">
        <v>1114</v>
      </c>
      <c r="C705" s="3" t="s">
        <v>1114</v>
      </c>
      <c r="D705" s="3" t="s">
        <v>10</v>
      </c>
      <c r="E705" s="3" t="s">
        <v>11</v>
      </c>
      <c r="F705" s="3" t="s">
        <v>19</v>
      </c>
      <c r="G705" s="3" t="s">
        <v>13</v>
      </c>
      <c r="H705" s="3" t="s">
        <v>14</v>
      </c>
      <c r="I705" s="3" t="s">
        <v>27</v>
      </c>
      <c r="J705" s="3" t="s">
        <v>16</v>
      </c>
      <c r="K705" s="3" t="s">
        <v>17</v>
      </c>
      <c r="L705" s="3"/>
      <c r="M705" s="3"/>
      <c r="N705" s="3"/>
      <c r="O705" s="3"/>
      <c r="P705" s="3"/>
      <c r="Q705" s="3"/>
    </row>
    <row r="706" spans="1:17" x14ac:dyDescent="0.25">
      <c r="A706" s="3" t="s">
        <v>1444</v>
      </c>
      <c r="B706" s="3" t="s">
        <v>1115</v>
      </c>
      <c r="C706" s="3" t="s">
        <v>1115</v>
      </c>
      <c r="D706" s="3" t="s">
        <v>10</v>
      </c>
      <c r="E706" s="3" t="s">
        <v>11</v>
      </c>
      <c r="F706" s="3" t="s">
        <v>19</v>
      </c>
      <c r="G706" s="3" t="s">
        <v>13</v>
      </c>
      <c r="H706" s="3" t="s">
        <v>14</v>
      </c>
      <c r="I706" s="3" t="s">
        <v>23</v>
      </c>
      <c r="J706" s="3" t="s">
        <v>16</v>
      </c>
      <c r="K706" s="3" t="s">
        <v>17</v>
      </c>
      <c r="L706" s="3"/>
      <c r="M706" s="3"/>
      <c r="N706" s="3"/>
      <c r="O706" s="3"/>
      <c r="P706" s="3"/>
      <c r="Q706" s="3"/>
    </row>
    <row r="707" spans="1:17" x14ac:dyDescent="0.25">
      <c r="A707" s="3" t="s">
        <v>1444</v>
      </c>
      <c r="B707" s="3" t="s">
        <v>1116</v>
      </c>
      <c r="C707" s="3" t="s">
        <v>1116</v>
      </c>
      <c r="D707" s="3" t="s">
        <v>10</v>
      </c>
      <c r="E707" s="3" t="s">
        <v>35</v>
      </c>
      <c r="F707" s="3" t="s">
        <v>12</v>
      </c>
      <c r="G707" s="3" t="s">
        <v>13</v>
      </c>
      <c r="H707" s="3" t="s">
        <v>14</v>
      </c>
      <c r="I707" s="3" t="s">
        <v>15</v>
      </c>
      <c r="J707" s="3" t="s">
        <v>16</v>
      </c>
      <c r="K707" s="3" t="s">
        <v>1111</v>
      </c>
      <c r="L707" s="3"/>
      <c r="M707" s="3"/>
      <c r="N707" s="3"/>
      <c r="O707" s="3"/>
      <c r="P707" s="3"/>
      <c r="Q707" s="3"/>
    </row>
    <row r="708" spans="1:17" x14ac:dyDescent="0.25">
      <c r="A708" s="3" t="s">
        <v>1444</v>
      </c>
      <c r="B708" s="3" t="s">
        <v>1117</v>
      </c>
      <c r="C708" s="3" t="s">
        <v>1117</v>
      </c>
      <c r="D708" s="3" t="s">
        <v>10</v>
      </c>
      <c r="E708" s="3" t="s">
        <v>11</v>
      </c>
      <c r="F708" s="3" t="s">
        <v>19</v>
      </c>
      <c r="G708" s="3" t="s">
        <v>13</v>
      </c>
      <c r="H708" s="3" t="s">
        <v>14</v>
      </c>
      <c r="I708" s="3" t="s">
        <v>23</v>
      </c>
      <c r="J708" s="3" t="s">
        <v>16</v>
      </c>
      <c r="K708" s="3" t="s">
        <v>17</v>
      </c>
      <c r="L708" s="3"/>
      <c r="M708" s="3"/>
      <c r="N708" s="3"/>
      <c r="O708" s="3"/>
      <c r="P708" s="3"/>
      <c r="Q708" s="3"/>
    </row>
    <row r="709" spans="1:17" x14ac:dyDescent="0.25">
      <c r="A709" s="3" t="s">
        <v>1444</v>
      </c>
      <c r="B709" s="3" t="s">
        <v>1118</v>
      </c>
      <c r="C709" s="3" t="s">
        <v>1118</v>
      </c>
      <c r="D709" s="3" t="s">
        <v>10</v>
      </c>
      <c r="E709" s="3" t="s">
        <v>35</v>
      </c>
      <c r="F709" s="3" t="s">
        <v>19</v>
      </c>
      <c r="G709" s="3" t="s">
        <v>13</v>
      </c>
      <c r="H709" s="3" t="s">
        <v>33</v>
      </c>
      <c r="I709" s="3" t="s">
        <v>15</v>
      </c>
      <c r="J709" s="3" t="s">
        <v>16</v>
      </c>
      <c r="K709" s="3" t="s">
        <v>20</v>
      </c>
      <c r="L709" s="3"/>
      <c r="M709" s="3"/>
      <c r="N709" s="3"/>
      <c r="O709" s="3"/>
      <c r="P709" s="3"/>
      <c r="Q709" s="3"/>
    </row>
    <row r="710" spans="1:17" x14ac:dyDescent="0.25">
      <c r="A710" s="3" t="s">
        <v>1444</v>
      </c>
      <c r="B710" s="3" t="s">
        <v>1119</v>
      </c>
      <c r="C710" s="3" t="s">
        <v>1119</v>
      </c>
      <c r="D710" s="3" t="s">
        <v>10</v>
      </c>
      <c r="E710" s="3"/>
      <c r="F710" s="3"/>
      <c r="G710" s="3"/>
      <c r="H710" s="3"/>
      <c r="I710" s="3" t="s">
        <v>27</v>
      </c>
      <c r="J710" s="3" t="s">
        <v>16</v>
      </c>
      <c r="K710" s="3"/>
      <c r="L710" s="3"/>
      <c r="M710" s="3"/>
      <c r="N710" s="3"/>
      <c r="O710" s="3"/>
      <c r="P710" s="3"/>
      <c r="Q710" s="3"/>
    </row>
    <row r="711" spans="1:17" x14ac:dyDescent="0.25">
      <c r="A711" s="3" t="s">
        <v>1444</v>
      </c>
      <c r="B711" s="3" t="s">
        <v>37</v>
      </c>
      <c r="C711" s="3" t="s">
        <v>37</v>
      </c>
      <c r="D711" s="3" t="s">
        <v>10</v>
      </c>
      <c r="E711" s="3"/>
      <c r="F711" s="3"/>
      <c r="G711" s="3"/>
      <c r="H711" s="3"/>
      <c r="I711" s="3"/>
      <c r="J711" s="3" t="s">
        <v>38</v>
      </c>
      <c r="K711" s="3"/>
      <c r="L711" s="3"/>
      <c r="M711" s="3"/>
      <c r="N711" s="3"/>
      <c r="O711" s="3"/>
      <c r="P711" s="3"/>
      <c r="Q711" s="3"/>
    </row>
    <row r="712" spans="1:17" x14ac:dyDescent="0.25">
      <c r="A712" s="3" t="s">
        <v>1444</v>
      </c>
      <c r="B712" s="3" t="s">
        <v>1120</v>
      </c>
      <c r="C712" s="3"/>
      <c r="D712" s="3"/>
      <c r="E712" s="3"/>
      <c r="F712" s="3"/>
      <c r="G712" s="3"/>
      <c r="H712" s="3"/>
      <c r="I712" s="3" t="s">
        <v>1121</v>
      </c>
      <c r="J712" s="3" t="s">
        <v>16</v>
      </c>
      <c r="K712" s="3"/>
      <c r="L712" s="3"/>
      <c r="M712" s="3"/>
      <c r="N712" s="3"/>
      <c r="O712" s="3"/>
      <c r="P712" s="3"/>
      <c r="Q712" s="3"/>
    </row>
    <row r="713" spans="1:17" x14ac:dyDescent="0.25">
      <c r="A713" s="3" t="s">
        <v>1444</v>
      </c>
      <c r="B713" s="3" t="s">
        <v>1122</v>
      </c>
      <c r="C713" s="3"/>
      <c r="D713" s="3"/>
      <c r="E713" s="3"/>
      <c r="F713" s="3"/>
      <c r="G713" s="3"/>
      <c r="H713" s="3"/>
      <c r="I713" s="3" t="s">
        <v>1121</v>
      </c>
      <c r="J713" s="3" t="s">
        <v>16</v>
      </c>
      <c r="K713" s="3"/>
      <c r="L713" s="3"/>
      <c r="M713" s="3"/>
      <c r="N713" s="3"/>
      <c r="O713" s="3"/>
      <c r="P713" s="3"/>
      <c r="Q713" s="3"/>
    </row>
    <row r="714" spans="1:17" x14ac:dyDescent="0.25">
      <c r="A714" s="3" t="s">
        <v>1444</v>
      </c>
      <c r="B714" s="3" t="s">
        <v>1123</v>
      </c>
      <c r="C714" s="3"/>
      <c r="D714" s="3"/>
      <c r="E714" s="3"/>
      <c r="F714" s="3"/>
      <c r="G714" s="3"/>
      <c r="H714" s="3"/>
      <c r="I714" s="3" t="s">
        <v>1121</v>
      </c>
      <c r="J714" s="3" t="s">
        <v>16</v>
      </c>
      <c r="K714" s="3"/>
      <c r="L714" s="3"/>
      <c r="M714" s="3"/>
      <c r="N714" s="3"/>
      <c r="O714" s="3"/>
      <c r="P714" s="3"/>
      <c r="Q714" s="3"/>
    </row>
    <row r="715" spans="1:17" x14ac:dyDescent="0.25">
      <c r="A715" s="3" t="s">
        <v>1444</v>
      </c>
      <c r="B715" s="3" t="s">
        <v>1124</v>
      </c>
      <c r="C715" s="3"/>
      <c r="D715" s="3"/>
      <c r="E715" s="3"/>
      <c r="F715" s="3"/>
      <c r="G715" s="3"/>
      <c r="H715" s="3"/>
      <c r="I715" s="3" t="s">
        <v>1121</v>
      </c>
      <c r="J715" s="3" t="s">
        <v>16</v>
      </c>
      <c r="K715" s="3"/>
      <c r="L715" s="3"/>
      <c r="M715" s="3"/>
      <c r="N715" s="3"/>
      <c r="O715" s="3"/>
      <c r="P715" s="3"/>
      <c r="Q715" s="3"/>
    </row>
    <row r="716" spans="1:17" x14ac:dyDescent="0.25">
      <c r="A716" s="3" t="s">
        <v>1444</v>
      </c>
      <c r="B716" s="3" t="s">
        <v>1125</v>
      </c>
      <c r="C716" s="3"/>
      <c r="D716" s="3"/>
      <c r="E716" s="3"/>
      <c r="F716" s="3"/>
      <c r="G716" s="3"/>
      <c r="H716" s="3"/>
      <c r="I716" s="3" t="s">
        <v>1121</v>
      </c>
      <c r="J716" s="3" t="s">
        <v>16</v>
      </c>
    </row>
    <row r="717" spans="1:17" x14ac:dyDescent="0.25">
      <c r="A717" s="3" t="s">
        <v>1444</v>
      </c>
      <c r="B717" s="3" t="s">
        <v>1126</v>
      </c>
      <c r="C717" s="3"/>
      <c r="D717" s="3"/>
      <c r="E717" s="3"/>
      <c r="F717" s="3"/>
      <c r="G717" s="3"/>
      <c r="H717" s="3"/>
      <c r="I717" s="3" t="s">
        <v>163</v>
      </c>
      <c r="J717" s="3" t="s">
        <v>16</v>
      </c>
    </row>
    <row r="718" spans="1:17" x14ac:dyDescent="0.25">
      <c r="A718" s="3" t="s">
        <v>1444</v>
      </c>
      <c r="B718" s="3" t="s">
        <v>1127</v>
      </c>
      <c r="C718" s="3"/>
      <c r="D718" s="3"/>
      <c r="E718" s="3"/>
      <c r="F718" s="3"/>
      <c r="G718" s="3"/>
      <c r="H718" s="3"/>
      <c r="I718" s="3" t="s">
        <v>1121</v>
      </c>
      <c r="J718" s="3" t="s">
        <v>16</v>
      </c>
    </row>
    <row r="719" spans="1:17" x14ac:dyDescent="0.25">
      <c r="A719" s="3" t="s">
        <v>1444</v>
      </c>
      <c r="B719" s="3" t="s">
        <v>1128</v>
      </c>
      <c r="C719" s="3"/>
      <c r="D719" s="3"/>
      <c r="E719" s="3"/>
      <c r="F719" s="3"/>
      <c r="G719" s="3"/>
      <c r="H719" s="3"/>
      <c r="I719" s="3" t="s">
        <v>223</v>
      </c>
      <c r="J719" s="3" t="s">
        <v>38</v>
      </c>
    </row>
    <row r="720" spans="1:17" x14ac:dyDescent="0.25">
      <c r="A720" s="3" t="s">
        <v>1444</v>
      </c>
      <c r="B720" s="3" t="s">
        <v>1129</v>
      </c>
      <c r="C720" s="3"/>
      <c r="D720" s="3"/>
      <c r="E720" s="3"/>
      <c r="F720" s="3"/>
      <c r="G720" s="3"/>
      <c r="H720" s="3"/>
      <c r="I720" s="3" t="s">
        <v>1121</v>
      </c>
      <c r="J720" s="3" t="s">
        <v>16</v>
      </c>
    </row>
    <row r="721" spans="1:10" x14ac:dyDescent="0.25">
      <c r="A721" s="3" t="s">
        <v>1444</v>
      </c>
      <c r="B721" s="3" t="s">
        <v>1130</v>
      </c>
      <c r="C721" s="3"/>
      <c r="D721" s="3"/>
      <c r="E721" s="3"/>
      <c r="F721" s="3"/>
      <c r="G721" s="3"/>
      <c r="H721" s="3"/>
      <c r="I721" s="3" t="s">
        <v>1121</v>
      </c>
      <c r="J721" s="3" t="s">
        <v>16</v>
      </c>
    </row>
    <row r="722" spans="1:10" x14ac:dyDescent="0.25">
      <c r="A722" s="3" t="s">
        <v>1444</v>
      </c>
      <c r="B722" s="3" t="s">
        <v>1131</v>
      </c>
      <c r="C722" s="3"/>
      <c r="D722" s="3"/>
      <c r="E722" s="3"/>
      <c r="F722" s="3"/>
      <c r="G722" s="3"/>
      <c r="H722" s="3"/>
      <c r="I722" s="3" t="s">
        <v>1121</v>
      </c>
      <c r="J722" s="3" t="s">
        <v>16</v>
      </c>
    </row>
    <row r="723" spans="1:10" x14ac:dyDescent="0.25">
      <c r="A723" s="3" t="s">
        <v>1444</v>
      </c>
      <c r="B723" s="3" t="s">
        <v>1132</v>
      </c>
      <c r="C723" s="3"/>
      <c r="D723" s="3"/>
      <c r="E723" s="3"/>
      <c r="F723" s="3"/>
      <c r="G723" s="3"/>
      <c r="H723" s="3"/>
      <c r="I723" s="3" t="s">
        <v>1133</v>
      </c>
      <c r="J723" s="3" t="s">
        <v>16</v>
      </c>
    </row>
    <row r="724" spans="1:10" x14ac:dyDescent="0.25">
      <c r="A724" s="3" t="s">
        <v>1444</v>
      </c>
      <c r="B724" s="3" t="s">
        <v>1134</v>
      </c>
      <c r="C724" s="3"/>
      <c r="D724" s="3"/>
      <c r="E724" s="3"/>
      <c r="F724" s="3" t="s">
        <v>12</v>
      </c>
      <c r="G724" s="3"/>
      <c r="H724" s="3"/>
      <c r="I724" s="3" t="s">
        <v>1133</v>
      </c>
      <c r="J724" s="3" t="s">
        <v>16</v>
      </c>
    </row>
    <row r="725" spans="1:10" x14ac:dyDescent="0.25">
      <c r="A725" s="3" t="s">
        <v>1444</v>
      </c>
      <c r="B725" s="3" t="s">
        <v>1135</v>
      </c>
      <c r="C725" s="3"/>
      <c r="D725" s="3"/>
      <c r="E725" s="3"/>
      <c r="F725" s="3"/>
      <c r="G725" s="3"/>
      <c r="H725" s="3"/>
      <c r="I725" s="3" t="s">
        <v>1121</v>
      </c>
      <c r="J725" s="3" t="s">
        <v>16</v>
      </c>
    </row>
    <row r="726" spans="1:10" x14ac:dyDescent="0.25">
      <c r="A726" s="3" t="s">
        <v>1444</v>
      </c>
      <c r="B726" s="3" t="s">
        <v>1136</v>
      </c>
      <c r="C726" s="3"/>
      <c r="D726" s="3"/>
      <c r="E726" s="3"/>
      <c r="F726" s="3"/>
      <c r="G726" s="3"/>
      <c r="H726" s="3"/>
      <c r="I726" s="3" t="s">
        <v>1121</v>
      </c>
      <c r="J726" s="3" t="s">
        <v>16</v>
      </c>
    </row>
    <row r="727" spans="1:10" x14ac:dyDescent="0.25">
      <c r="A727" s="3" t="s">
        <v>1444</v>
      </c>
      <c r="B727" s="3" t="s">
        <v>1137</v>
      </c>
      <c r="C727" s="3"/>
      <c r="D727" s="3"/>
      <c r="E727" s="3"/>
      <c r="F727" s="3"/>
      <c r="G727" s="3"/>
      <c r="H727" s="3"/>
      <c r="I727" s="3" t="s">
        <v>1121</v>
      </c>
      <c r="J727" s="3" t="s">
        <v>16</v>
      </c>
    </row>
    <row r="728" spans="1:10" x14ac:dyDescent="0.25">
      <c r="A728" s="3" t="s">
        <v>1444</v>
      </c>
      <c r="B728" s="3" t="s">
        <v>1138</v>
      </c>
      <c r="C728" s="3"/>
      <c r="D728" s="3"/>
      <c r="E728" s="3"/>
      <c r="F728" s="3"/>
      <c r="G728" s="3"/>
      <c r="H728" s="3"/>
      <c r="I728" s="3" t="s">
        <v>223</v>
      </c>
      <c r="J728" s="3" t="s">
        <v>38</v>
      </c>
    </row>
    <row r="729" spans="1:10" x14ac:dyDescent="0.25">
      <c r="A729" s="3" t="s">
        <v>1444</v>
      </c>
      <c r="B729" s="3" t="s">
        <v>1139</v>
      </c>
      <c r="C729" s="3"/>
      <c r="D729" s="3"/>
      <c r="E729" s="3"/>
      <c r="F729" s="3"/>
      <c r="G729" s="3"/>
      <c r="H729" s="3"/>
      <c r="I729" s="3" t="s">
        <v>1121</v>
      </c>
      <c r="J729" s="3" t="s">
        <v>16</v>
      </c>
    </row>
    <row r="730" spans="1:10" x14ac:dyDescent="0.25">
      <c r="A730" s="3" t="s">
        <v>1444</v>
      </c>
      <c r="B730" s="3" t="s">
        <v>1140</v>
      </c>
      <c r="C730" s="3"/>
      <c r="D730" s="3"/>
      <c r="E730" s="3"/>
      <c r="F730" s="3"/>
      <c r="G730" s="3"/>
      <c r="H730" s="3"/>
      <c r="I730" s="3" t="s">
        <v>223</v>
      </c>
      <c r="J730" s="3" t="s">
        <v>38</v>
      </c>
    </row>
    <row r="731" spans="1:10" x14ac:dyDescent="0.25">
      <c r="A731" s="3" t="s">
        <v>1444</v>
      </c>
      <c r="B731" s="3" t="s">
        <v>1141</v>
      </c>
      <c r="C731" s="3"/>
      <c r="D731" s="3"/>
      <c r="E731" s="3"/>
      <c r="F731" s="3"/>
      <c r="G731" s="3"/>
      <c r="H731" s="3"/>
      <c r="I731" s="3" t="s">
        <v>223</v>
      </c>
      <c r="J731" s="3" t="s">
        <v>38</v>
      </c>
    </row>
    <row r="732" spans="1:10" x14ac:dyDescent="0.25">
      <c r="A732" s="3" t="s">
        <v>1444</v>
      </c>
      <c r="B732" s="3" t="s">
        <v>1142</v>
      </c>
      <c r="C732" s="3"/>
      <c r="D732" s="3"/>
      <c r="E732" s="3"/>
      <c r="F732" s="3"/>
      <c r="G732" s="3"/>
      <c r="H732" s="3"/>
      <c r="I732" s="3" t="s">
        <v>1121</v>
      </c>
      <c r="J732" s="3" t="s">
        <v>16</v>
      </c>
    </row>
    <row r="733" spans="1:10" x14ac:dyDescent="0.25">
      <c r="A733" s="3" t="s">
        <v>1444</v>
      </c>
      <c r="B733" s="3" t="s">
        <v>1143</v>
      </c>
      <c r="C733" s="3"/>
      <c r="D733" s="3"/>
      <c r="E733" s="3"/>
      <c r="F733" s="3"/>
      <c r="G733" s="3"/>
      <c r="H733" s="3"/>
      <c r="I733" s="3" t="s">
        <v>1121</v>
      </c>
      <c r="J733" s="3" t="s">
        <v>16</v>
      </c>
    </row>
    <row r="734" spans="1:10" x14ac:dyDescent="0.25">
      <c r="A734" s="3" t="s">
        <v>1444</v>
      </c>
      <c r="B734" s="3" t="s">
        <v>1144</v>
      </c>
      <c r="C734" s="3"/>
      <c r="D734" s="3"/>
      <c r="E734" s="3"/>
      <c r="F734" s="3"/>
      <c r="G734" s="3"/>
      <c r="H734" s="3"/>
      <c r="I734" s="3" t="s">
        <v>1121</v>
      </c>
      <c r="J734" s="3" t="s">
        <v>16</v>
      </c>
    </row>
    <row r="735" spans="1:10" x14ac:dyDescent="0.25">
      <c r="A735" s="3" t="s">
        <v>1444</v>
      </c>
      <c r="B735" s="3" t="s">
        <v>1145</v>
      </c>
      <c r="C735" s="3"/>
      <c r="D735" s="3"/>
      <c r="E735" s="3"/>
      <c r="F735" s="3"/>
      <c r="G735" s="3"/>
      <c r="H735" s="3"/>
      <c r="I735" s="3" t="s">
        <v>1121</v>
      </c>
      <c r="J735" s="3" t="s">
        <v>16</v>
      </c>
    </row>
    <row r="736" spans="1:10" x14ac:dyDescent="0.25">
      <c r="A736" s="3" t="s">
        <v>1444</v>
      </c>
      <c r="B736" s="3" t="s">
        <v>1146</v>
      </c>
      <c r="C736" s="3"/>
      <c r="D736" s="3"/>
      <c r="E736" s="3"/>
      <c r="F736" s="3"/>
      <c r="G736" s="3"/>
      <c r="H736" s="3"/>
      <c r="I736" s="3" t="s">
        <v>1121</v>
      </c>
      <c r="J736" s="3" t="s">
        <v>16</v>
      </c>
    </row>
    <row r="737" spans="1:10" x14ac:dyDescent="0.25">
      <c r="A737" s="3" t="s">
        <v>1444</v>
      </c>
      <c r="B737" s="3" t="s">
        <v>1147</v>
      </c>
      <c r="C737" s="3"/>
      <c r="D737" s="3"/>
      <c r="E737" s="3"/>
      <c r="F737" s="3"/>
      <c r="G737" s="3"/>
      <c r="H737" s="3"/>
      <c r="I737" s="3" t="s">
        <v>1121</v>
      </c>
      <c r="J737" s="3" t="s">
        <v>16</v>
      </c>
    </row>
    <row r="738" spans="1:10" x14ac:dyDescent="0.25">
      <c r="A738" s="3" t="s">
        <v>1444</v>
      </c>
      <c r="B738" s="3" t="s">
        <v>1148</v>
      </c>
      <c r="C738" s="3"/>
      <c r="D738" s="3"/>
      <c r="E738" s="3"/>
      <c r="F738" s="3"/>
      <c r="G738" s="3"/>
      <c r="H738" s="3"/>
      <c r="I738" s="3" t="s">
        <v>1121</v>
      </c>
      <c r="J738" s="3" t="s">
        <v>16</v>
      </c>
    </row>
    <row r="739" spans="1:10" x14ac:dyDescent="0.25">
      <c r="A739" s="3" t="s">
        <v>1444</v>
      </c>
      <c r="B739" s="3" t="s">
        <v>1149</v>
      </c>
      <c r="C739" s="3"/>
      <c r="D739" s="3"/>
      <c r="E739" s="3"/>
      <c r="F739" s="3"/>
      <c r="G739" s="3"/>
      <c r="H739" s="3"/>
      <c r="I739" s="3" t="s">
        <v>1121</v>
      </c>
      <c r="J739" s="3" t="s">
        <v>16</v>
      </c>
    </row>
    <row r="740" spans="1:10" x14ac:dyDescent="0.25">
      <c r="A740" s="3" t="s">
        <v>1444</v>
      </c>
      <c r="B740" s="3" t="s">
        <v>1150</v>
      </c>
      <c r="C740" s="3"/>
      <c r="D740" s="3"/>
      <c r="E740" s="3"/>
      <c r="F740" s="3"/>
      <c r="G740" s="3"/>
      <c r="H740" s="3"/>
      <c r="I740" s="3" t="s">
        <v>1121</v>
      </c>
      <c r="J740" s="3" t="s">
        <v>16</v>
      </c>
    </row>
    <row r="741" spans="1:10" x14ac:dyDescent="0.25">
      <c r="A741" s="3" t="s">
        <v>1444</v>
      </c>
      <c r="B741" s="3" t="s">
        <v>1151</v>
      </c>
      <c r="C741" s="3"/>
      <c r="D741" s="3"/>
      <c r="E741" s="3"/>
      <c r="F741" s="3"/>
      <c r="G741" s="3"/>
      <c r="H741" s="3"/>
      <c r="I741" s="3" t="s">
        <v>1121</v>
      </c>
      <c r="J741" s="3" t="s">
        <v>16</v>
      </c>
    </row>
    <row r="742" spans="1:10" x14ac:dyDescent="0.25">
      <c r="A742" s="3" t="s">
        <v>1444</v>
      </c>
      <c r="B742" s="3" t="s">
        <v>1152</v>
      </c>
      <c r="C742" s="3"/>
      <c r="D742" s="3"/>
      <c r="E742" s="3"/>
      <c r="F742" s="3"/>
      <c r="G742" s="3"/>
      <c r="H742" s="3"/>
      <c r="I742" s="3" t="s">
        <v>223</v>
      </c>
      <c r="J742" s="3" t="s">
        <v>38</v>
      </c>
    </row>
    <row r="743" spans="1:10" x14ac:dyDescent="0.25">
      <c r="A743" s="3" t="s">
        <v>1444</v>
      </c>
      <c r="B743" s="3" t="s">
        <v>1153</v>
      </c>
      <c r="C743" s="3"/>
      <c r="D743" s="3"/>
      <c r="E743" s="3"/>
      <c r="F743" s="3" t="s">
        <v>12</v>
      </c>
      <c r="G743" s="3"/>
      <c r="H743" s="3"/>
      <c r="I743" s="3" t="s">
        <v>223</v>
      </c>
      <c r="J743" s="3" t="s">
        <v>38</v>
      </c>
    </row>
    <row r="744" spans="1:10" x14ac:dyDescent="0.25">
      <c r="A744" s="3" t="s">
        <v>1444</v>
      </c>
      <c r="B744" s="3" t="s">
        <v>1154</v>
      </c>
      <c r="C744" s="3"/>
      <c r="D744" s="3"/>
      <c r="E744" s="3"/>
      <c r="F744" s="3" t="s">
        <v>12</v>
      </c>
      <c r="G744" s="3"/>
      <c r="H744" s="3"/>
      <c r="I744" s="3" t="s">
        <v>1121</v>
      </c>
      <c r="J744" s="3" t="s">
        <v>16</v>
      </c>
    </row>
    <row r="745" spans="1:10" x14ac:dyDescent="0.25">
      <c r="A745" s="3" t="s">
        <v>1444</v>
      </c>
      <c r="B745" s="3" t="s">
        <v>1155</v>
      </c>
      <c r="C745" s="3"/>
      <c r="D745" s="3"/>
      <c r="E745" s="3"/>
      <c r="F745" s="3"/>
      <c r="G745" s="3"/>
      <c r="H745" s="3"/>
      <c r="I745" s="3" t="s">
        <v>223</v>
      </c>
      <c r="J745" s="3" t="s">
        <v>38</v>
      </c>
    </row>
    <row r="746" spans="1:10" x14ac:dyDescent="0.25">
      <c r="A746" s="3" t="s">
        <v>1444</v>
      </c>
      <c r="B746" s="3" t="s">
        <v>1156</v>
      </c>
      <c r="C746" s="3"/>
      <c r="D746" s="3"/>
      <c r="E746" s="3"/>
      <c r="F746" s="3"/>
      <c r="G746" s="3"/>
      <c r="H746" s="3"/>
      <c r="I746" s="3" t="s">
        <v>1121</v>
      </c>
      <c r="J746" s="3" t="s">
        <v>16</v>
      </c>
    </row>
    <row r="747" spans="1:10" x14ac:dyDescent="0.25">
      <c r="A747" s="3" t="s">
        <v>1444</v>
      </c>
      <c r="B747" s="3" t="s">
        <v>1157</v>
      </c>
      <c r="C747" s="3"/>
      <c r="D747" s="3"/>
      <c r="E747" s="3"/>
      <c r="F747" s="3"/>
      <c r="G747" s="3"/>
      <c r="H747" s="3"/>
      <c r="I747" s="3" t="s">
        <v>1121</v>
      </c>
      <c r="J747" s="3" t="s">
        <v>16</v>
      </c>
    </row>
    <row r="748" spans="1:10" x14ac:dyDescent="0.25">
      <c r="A748" s="3" t="s">
        <v>1444</v>
      </c>
      <c r="B748" s="3" t="s">
        <v>1158</v>
      </c>
      <c r="C748" s="3"/>
      <c r="D748" s="3"/>
      <c r="E748" s="3"/>
      <c r="F748" s="3"/>
      <c r="G748" s="3"/>
      <c r="H748" s="3"/>
      <c r="I748" s="3" t="s">
        <v>1121</v>
      </c>
      <c r="J748" s="3" t="s">
        <v>16</v>
      </c>
    </row>
    <row r="749" spans="1:10" x14ac:dyDescent="0.25">
      <c r="A749" s="3" t="s">
        <v>1444</v>
      </c>
      <c r="B749" s="3" t="s">
        <v>1159</v>
      </c>
      <c r="C749" s="3"/>
      <c r="D749" s="3"/>
      <c r="E749" s="3"/>
      <c r="F749" s="3"/>
      <c r="G749" s="3"/>
      <c r="H749" s="3"/>
      <c r="I749" s="3" t="s">
        <v>1121</v>
      </c>
      <c r="J749" s="3" t="s">
        <v>16</v>
      </c>
    </row>
    <row r="750" spans="1:10" x14ac:dyDescent="0.25">
      <c r="A750" s="3" t="s">
        <v>1444</v>
      </c>
      <c r="B750" s="3" t="s">
        <v>1160</v>
      </c>
      <c r="C750" s="3"/>
      <c r="D750" s="3"/>
      <c r="E750" s="3"/>
      <c r="F750" s="3" t="s">
        <v>19</v>
      </c>
      <c r="G750" s="3"/>
      <c r="H750" s="3"/>
      <c r="I750" s="3" t="s">
        <v>1133</v>
      </c>
      <c r="J750" s="3" t="s">
        <v>16</v>
      </c>
    </row>
    <row r="751" spans="1:10" x14ac:dyDescent="0.25">
      <c r="A751" s="3" t="s">
        <v>1444</v>
      </c>
      <c r="B751" s="3" t="s">
        <v>1161</v>
      </c>
      <c r="C751" s="3"/>
      <c r="D751" s="3"/>
      <c r="E751" s="3"/>
      <c r="F751" s="3" t="s">
        <v>12</v>
      </c>
      <c r="G751" s="3"/>
      <c r="H751" s="3"/>
      <c r="I751" s="3" t="s">
        <v>1162</v>
      </c>
      <c r="J751" s="3" t="s">
        <v>38</v>
      </c>
    </row>
    <row r="752" spans="1:10" x14ac:dyDescent="0.25">
      <c r="A752" s="3" t="s">
        <v>1444</v>
      </c>
      <c r="B752" s="3" t="s">
        <v>1163</v>
      </c>
      <c r="C752" s="3"/>
      <c r="D752" s="3"/>
      <c r="E752" s="3"/>
      <c r="F752" s="3" t="s">
        <v>12</v>
      </c>
      <c r="G752" s="3"/>
      <c r="H752" s="3"/>
      <c r="I752" s="3" t="s">
        <v>239</v>
      </c>
      <c r="J752" s="3" t="s">
        <v>16</v>
      </c>
    </row>
    <row r="753" spans="1:10" x14ac:dyDescent="0.25">
      <c r="A753" s="3" t="s">
        <v>1444</v>
      </c>
      <c r="B753" s="3" t="s">
        <v>1164</v>
      </c>
      <c r="C753" s="3"/>
      <c r="D753" s="3"/>
      <c r="E753" s="3"/>
      <c r="F753" s="3" t="s">
        <v>12</v>
      </c>
      <c r="G753" s="3"/>
      <c r="H753" s="3"/>
      <c r="I753" s="3" t="s">
        <v>1133</v>
      </c>
      <c r="J753" s="3" t="s">
        <v>16</v>
      </c>
    </row>
    <row r="754" spans="1:10" x14ac:dyDescent="0.25">
      <c r="A754" s="3" t="s">
        <v>1444</v>
      </c>
      <c r="B754" s="3" t="s">
        <v>1165</v>
      </c>
      <c r="C754" s="3"/>
      <c r="D754" s="3"/>
      <c r="E754" s="3"/>
      <c r="F754" s="3"/>
      <c r="G754" s="3"/>
      <c r="H754" s="3"/>
      <c r="I754" s="3" t="s">
        <v>1121</v>
      </c>
      <c r="J754" s="3" t="s">
        <v>16</v>
      </c>
    </row>
    <row r="755" spans="1:10" x14ac:dyDescent="0.25">
      <c r="A755" s="3" t="s">
        <v>1444</v>
      </c>
      <c r="B755" s="3" t="s">
        <v>1166</v>
      </c>
      <c r="C755" s="3"/>
      <c r="D755" s="3"/>
      <c r="E755" s="3"/>
      <c r="F755" s="3"/>
      <c r="G755" s="3"/>
      <c r="H755" s="3"/>
      <c r="I755" s="3" t="s">
        <v>1121</v>
      </c>
      <c r="J755" s="3" t="s">
        <v>16</v>
      </c>
    </row>
    <row r="756" spans="1:10" x14ac:dyDescent="0.25">
      <c r="A756" s="3" t="s">
        <v>1444</v>
      </c>
      <c r="B756" s="3" t="s">
        <v>1167</v>
      </c>
      <c r="C756" s="3"/>
      <c r="D756" s="3"/>
      <c r="E756" s="3"/>
      <c r="F756" s="3"/>
      <c r="G756" s="3"/>
      <c r="H756" s="3"/>
      <c r="I756" s="3" t="s">
        <v>1121</v>
      </c>
      <c r="J756" s="3" t="s">
        <v>16</v>
      </c>
    </row>
    <row r="757" spans="1:10" x14ac:dyDescent="0.25">
      <c r="A757" s="3" t="s">
        <v>1444</v>
      </c>
      <c r="B757" s="3" t="s">
        <v>1168</v>
      </c>
      <c r="C757" s="3"/>
      <c r="D757" s="3"/>
      <c r="E757" s="3"/>
      <c r="F757" s="3"/>
      <c r="G757" s="3"/>
      <c r="H757" s="3"/>
      <c r="I757" s="3" t="s">
        <v>1121</v>
      </c>
      <c r="J757" s="3" t="s">
        <v>16</v>
      </c>
    </row>
    <row r="758" spans="1:10" x14ac:dyDescent="0.25">
      <c r="A758" s="3" t="s">
        <v>1444</v>
      </c>
      <c r="B758" s="3" t="s">
        <v>1169</v>
      </c>
      <c r="C758" s="3"/>
      <c r="D758" s="3"/>
      <c r="E758" s="3"/>
      <c r="F758" s="3"/>
      <c r="G758" s="3"/>
      <c r="H758" s="3"/>
      <c r="I758" s="3" t="s">
        <v>1121</v>
      </c>
      <c r="J758" s="3" t="s">
        <v>16</v>
      </c>
    </row>
    <row r="759" spans="1:10" x14ac:dyDescent="0.25">
      <c r="A759" s="3" t="s">
        <v>1444</v>
      </c>
      <c r="B759" s="3" t="s">
        <v>1170</v>
      </c>
      <c r="C759" s="3"/>
      <c r="D759" s="3"/>
      <c r="E759" s="3"/>
      <c r="F759" s="3"/>
      <c r="G759" s="3"/>
      <c r="H759" s="3"/>
      <c r="I759" s="3" t="s">
        <v>1121</v>
      </c>
      <c r="J759" s="3" t="s">
        <v>16</v>
      </c>
    </row>
    <row r="760" spans="1:10" x14ac:dyDescent="0.25">
      <c r="A760" s="3" t="s">
        <v>1444</v>
      </c>
      <c r="B760" s="3" t="s">
        <v>1171</v>
      </c>
      <c r="C760" s="3"/>
      <c r="D760" s="3"/>
      <c r="E760" s="3"/>
      <c r="F760" s="3"/>
      <c r="G760" s="3"/>
      <c r="H760" s="3"/>
      <c r="I760" s="3" t="s">
        <v>1121</v>
      </c>
      <c r="J760" s="3" t="s">
        <v>16</v>
      </c>
    </row>
    <row r="761" spans="1:10" x14ac:dyDescent="0.25">
      <c r="A761" s="3" t="s">
        <v>1444</v>
      </c>
      <c r="B761" s="3" t="s">
        <v>1172</v>
      </c>
      <c r="C761" s="3"/>
      <c r="D761" s="3"/>
      <c r="E761" s="3"/>
      <c r="F761" s="3"/>
      <c r="G761" s="3"/>
      <c r="H761" s="3"/>
      <c r="I761" s="3" t="s">
        <v>1121</v>
      </c>
      <c r="J761" s="3" t="s">
        <v>16</v>
      </c>
    </row>
    <row r="762" spans="1:10" x14ac:dyDescent="0.25">
      <c r="A762" s="3" t="s">
        <v>1444</v>
      </c>
      <c r="B762" s="3" t="s">
        <v>1173</v>
      </c>
      <c r="C762" s="3"/>
      <c r="D762" s="3"/>
      <c r="E762" s="3"/>
      <c r="F762" s="3"/>
      <c r="G762" s="3"/>
      <c r="H762" s="3"/>
      <c r="I762" s="3" t="s">
        <v>1121</v>
      </c>
      <c r="J762" s="3" t="s">
        <v>16</v>
      </c>
    </row>
    <row r="763" spans="1:10" x14ac:dyDescent="0.25">
      <c r="A763" s="3" t="s">
        <v>1444</v>
      </c>
      <c r="B763" s="3" t="s">
        <v>1174</v>
      </c>
      <c r="C763" s="3"/>
      <c r="D763" s="3"/>
      <c r="E763" s="3"/>
      <c r="F763" s="3"/>
      <c r="G763" s="3"/>
      <c r="H763" s="3"/>
      <c r="I763" s="3" t="s">
        <v>1121</v>
      </c>
      <c r="J763" s="3" t="s">
        <v>16</v>
      </c>
    </row>
    <row r="764" spans="1:10" x14ac:dyDescent="0.25">
      <c r="A764" s="3" t="s">
        <v>1444</v>
      </c>
      <c r="B764" s="3" t="s">
        <v>1175</v>
      </c>
      <c r="C764" s="3"/>
      <c r="D764" s="3"/>
      <c r="E764" s="3"/>
      <c r="F764" s="3"/>
      <c r="G764" s="3"/>
      <c r="H764" s="3"/>
      <c r="I764" s="3" t="s">
        <v>1121</v>
      </c>
      <c r="J764" s="3" t="s">
        <v>16</v>
      </c>
    </row>
    <row r="765" spans="1:10" x14ac:dyDescent="0.25">
      <c r="A765" s="3" t="s">
        <v>1444</v>
      </c>
      <c r="B765" s="3" t="s">
        <v>1176</v>
      </c>
      <c r="C765" s="3"/>
      <c r="D765" s="3"/>
      <c r="E765" s="3"/>
      <c r="F765" s="3" t="s">
        <v>12</v>
      </c>
      <c r="G765" s="3"/>
      <c r="H765" s="3"/>
      <c r="I765" s="3" t="s">
        <v>223</v>
      </c>
      <c r="J765" s="3" t="s">
        <v>38</v>
      </c>
    </row>
    <row r="766" spans="1:10" x14ac:dyDescent="0.25">
      <c r="A766" s="3" t="s">
        <v>1444</v>
      </c>
      <c r="B766" s="3" t="s">
        <v>1177</v>
      </c>
      <c r="C766" s="3"/>
      <c r="D766" s="3"/>
      <c r="E766" s="3"/>
      <c r="F766" s="3" t="s">
        <v>12</v>
      </c>
      <c r="G766" s="3"/>
      <c r="H766" s="3"/>
      <c r="I766" s="3" t="s">
        <v>1121</v>
      </c>
      <c r="J766" s="3" t="s">
        <v>16</v>
      </c>
    </row>
    <row r="767" spans="1:10" x14ac:dyDescent="0.25">
      <c r="A767" s="3" t="s">
        <v>1444</v>
      </c>
      <c r="B767" s="3" t="s">
        <v>1178</v>
      </c>
      <c r="C767" s="3"/>
      <c r="D767" s="3"/>
      <c r="E767" s="3"/>
      <c r="F767" s="3"/>
      <c r="G767" s="3"/>
      <c r="H767" s="3"/>
      <c r="I767" s="3" t="s">
        <v>1121</v>
      </c>
      <c r="J767" s="3" t="s">
        <v>16</v>
      </c>
    </row>
    <row r="768" spans="1:10" x14ac:dyDescent="0.25">
      <c r="A768" s="3" t="s">
        <v>1444</v>
      </c>
      <c r="B768" s="3" t="s">
        <v>1179</v>
      </c>
      <c r="C768" s="3"/>
      <c r="D768" s="3"/>
      <c r="E768" s="3"/>
      <c r="F768" s="3" t="s">
        <v>19</v>
      </c>
      <c r="G768" s="3"/>
      <c r="H768" s="3"/>
      <c r="I768" s="3" t="s">
        <v>1121</v>
      </c>
      <c r="J768" s="3" t="s">
        <v>16</v>
      </c>
    </row>
    <row r="769" spans="1:10" x14ac:dyDescent="0.25">
      <c r="A769" s="3" t="s">
        <v>1444</v>
      </c>
      <c r="B769" s="3" t="s">
        <v>1180</v>
      </c>
      <c r="C769" s="3"/>
      <c r="D769" s="3"/>
      <c r="E769" s="3"/>
      <c r="F769" s="3" t="s">
        <v>19</v>
      </c>
      <c r="G769" s="3"/>
      <c r="H769" s="3"/>
      <c r="I769" s="3" t="s">
        <v>223</v>
      </c>
      <c r="J769" s="3" t="s">
        <v>38</v>
      </c>
    </row>
    <row r="770" spans="1:10" x14ac:dyDescent="0.25">
      <c r="A770" s="3" t="s">
        <v>1444</v>
      </c>
      <c r="B770" s="3" t="s">
        <v>1181</v>
      </c>
      <c r="C770" s="3"/>
      <c r="D770" s="3"/>
      <c r="E770" s="3"/>
      <c r="F770" s="3"/>
      <c r="G770" s="3"/>
      <c r="H770" s="3"/>
      <c r="I770" s="3" t="s">
        <v>1121</v>
      </c>
      <c r="J770" s="3" t="s">
        <v>16</v>
      </c>
    </row>
    <row r="771" spans="1:10" x14ac:dyDescent="0.25">
      <c r="A771" s="3" t="s">
        <v>1444</v>
      </c>
      <c r="B771" s="3" t="s">
        <v>1182</v>
      </c>
      <c r="C771" s="3"/>
      <c r="D771" s="3"/>
      <c r="E771" s="3"/>
      <c r="F771" s="3"/>
      <c r="G771" s="3"/>
      <c r="H771" s="3"/>
      <c r="I771" s="3" t="s">
        <v>223</v>
      </c>
      <c r="J771" s="3" t="s">
        <v>38</v>
      </c>
    </row>
    <row r="772" spans="1:10" x14ac:dyDescent="0.25">
      <c r="A772" s="3" t="s">
        <v>1444</v>
      </c>
      <c r="B772" s="3" t="s">
        <v>1183</v>
      </c>
      <c r="C772" s="3"/>
      <c r="D772" s="3"/>
      <c r="E772" s="3"/>
      <c r="F772" s="3"/>
      <c r="G772" s="3"/>
      <c r="H772" s="3"/>
      <c r="I772" s="3" t="s">
        <v>223</v>
      </c>
      <c r="J772" s="3" t="s">
        <v>38</v>
      </c>
    </row>
    <row r="773" spans="1:10" x14ac:dyDescent="0.25">
      <c r="A773" s="3" t="s">
        <v>1444</v>
      </c>
      <c r="B773" s="3" t="s">
        <v>1184</v>
      </c>
      <c r="C773" s="3"/>
      <c r="D773" s="3"/>
      <c r="E773" s="3"/>
      <c r="F773" s="3"/>
      <c r="G773" s="3"/>
      <c r="H773" s="3"/>
      <c r="I773" s="3" t="s">
        <v>1121</v>
      </c>
      <c r="J773" s="3" t="s">
        <v>16</v>
      </c>
    </row>
    <row r="774" spans="1:10" x14ac:dyDescent="0.25">
      <c r="A774" s="3" t="s">
        <v>1444</v>
      </c>
      <c r="B774" s="3" t="s">
        <v>1185</v>
      </c>
      <c r="C774" s="3"/>
      <c r="D774" s="3"/>
      <c r="E774" s="3"/>
      <c r="F774" s="3"/>
      <c r="G774" s="3"/>
      <c r="H774" s="3"/>
      <c r="I774" s="3" t="s">
        <v>1121</v>
      </c>
      <c r="J774" s="3" t="s">
        <v>16</v>
      </c>
    </row>
    <row r="775" spans="1:10" x14ac:dyDescent="0.25">
      <c r="A775" s="3" t="s">
        <v>1444</v>
      </c>
      <c r="B775" s="3" t="s">
        <v>1186</v>
      </c>
      <c r="C775" s="3"/>
      <c r="D775" s="3"/>
      <c r="E775" s="3"/>
      <c r="F775" s="3"/>
      <c r="G775" s="3"/>
      <c r="H775" s="3"/>
      <c r="I775" s="3" t="s">
        <v>1121</v>
      </c>
      <c r="J775" s="3" t="s">
        <v>16</v>
      </c>
    </row>
    <row r="776" spans="1:10" x14ac:dyDescent="0.25">
      <c r="A776" s="3" t="s">
        <v>1444</v>
      </c>
      <c r="B776" s="3" t="s">
        <v>1187</v>
      </c>
      <c r="C776" s="3"/>
      <c r="D776" s="3"/>
      <c r="E776" s="3"/>
      <c r="F776" s="3"/>
      <c r="G776" s="3"/>
      <c r="H776" s="3"/>
      <c r="I776" s="3" t="s">
        <v>1121</v>
      </c>
      <c r="J776" s="3" t="s">
        <v>16</v>
      </c>
    </row>
    <row r="777" spans="1:10" x14ac:dyDescent="0.25">
      <c r="A777" s="3" t="s">
        <v>1444</v>
      </c>
      <c r="B777" s="3" t="s">
        <v>1188</v>
      </c>
      <c r="C777" s="3"/>
      <c r="D777" s="3"/>
      <c r="E777" s="3"/>
      <c r="F777" s="3"/>
      <c r="G777" s="3"/>
      <c r="H777" s="3"/>
      <c r="I777" s="3" t="s">
        <v>223</v>
      </c>
      <c r="J777" s="3" t="s">
        <v>38</v>
      </c>
    </row>
    <row r="778" spans="1:10" x14ac:dyDescent="0.25">
      <c r="A778" s="3" t="s">
        <v>1444</v>
      </c>
      <c r="B778" s="3" t="s">
        <v>1189</v>
      </c>
      <c r="C778" s="3"/>
      <c r="D778" s="3"/>
      <c r="E778" s="3"/>
      <c r="F778" s="3"/>
      <c r="G778" s="3"/>
      <c r="H778" s="3"/>
      <c r="I778" s="3" t="s">
        <v>1121</v>
      </c>
      <c r="J778" s="3" t="s">
        <v>16</v>
      </c>
    </row>
    <row r="779" spans="1:10" x14ac:dyDescent="0.25">
      <c r="A779" s="3" t="s">
        <v>1444</v>
      </c>
      <c r="B779" s="3" t="s">
        <v>1190</v>
      </c>
      <c r="C779" s="3"/>
      <c r="D779" s="3"/>
      <c r="E779" s="3"/>
      <c r="F779" s="3"/>
      <c r="G779" s="3"/>
      <c r="H779" s="3"/>
      <c r="I779" s="3" t="s">
        <v>223</v>
      </c>
      <c r="J779" s="3" t="s">
        <v>38</v>
      </c>
    </row>
    <row r="780" spans="1:10" x14ac:dyDescent="0.25">
      <c r="A780" s="3" t="s">
        <v>1444</v>
      </c>
      <c r="B780" s="3" t="s">
        <v>1191</v>
      </c>
      <c r="C780" s="3"/>
      <c r="D780" s="3"/>
      <c r="E780" s="3"/>
      <c r="F780" s="3"/>
      <c r="G780" s="3"/>
      <c r="H780" s="3"/>
      <c r="I780" s="3" t="s">
        <v>1121</v>
      </c>
      <c r="J780" s="3" t="s">
        <v>16</v>
      </c>
    </row>
    <row r="781" spans="1:10" x14ac:dyDescent="0.25">
      <c r="A781" s="3" t="s">
        <v>1444</v>
      </c>
      <c r="B781" s="3" t="s">
        <v>1192</v>
      </c>
      <c r="C781" s="3"/>
      <c r="D781" s="3"/>
      <c r="E781" s="3"/>
      <c r="F781" s="3"/>
      <c r="G781" s="3"/>
      <c r="H781" s="3"/>
      <c r="I781" s="3" t="s">
        <v>1121</v>
      </c>
      <c r="J781" s="3" t="s">
        <v>16</v>
      </c>
    </row>
    <row r="782" spans="1:10" x14ac:dyDescent="0.25">
      <c r="A782" s="3" t="s">
        <v>1444</v>
      </c>
      <c r="B782" s="3" t="s">
        <v>1193</v>
      </c>
      <c r="C782" s="3"/>
      <c r="D782" s="3"/>
      <c r="E782" s="3"/>
      <c r="F782" s="3"/>
      <c r="G782" s="3"/>
      <c r="H782" s="3"/>
      <c r="I782" s="3" t="s">
        <v>65</v>
      </c>
      <c r="J782" s="3" t="s">
        <v>38</v>
      </c>
    </row>
    <row r="783" spans="1:10" x14ac:dyDescent="0.25">
      <c r="A783" s="3" t="s">
        <v>1444</v>
      </c>
      <c r="B783" s="3" t="s">
        <v>1194</v>
      </c>
      <c r="C783" s="3"/>
      <c r="D783" s="3"/>
      <c r="E783" s="3"/>
      <c r="F783" s="3"/>
      <c r="G783" s="3"/>
      <c r="H783" s="3"/>
      <c r="I783" s="3" t="s">
        <v>223</v>
      </c>
      <c r="J783" s="3" t="s">
        <v>38</v>
      </c>
    </row>
    <row r="784" spans="1:10" x14ac:dyDescent="0.25">
      <c r="A784" s="3" t="s">
        <v>1444</v>
      </c>
      <c r="B784" s="3" t="s">
        <v>1195</v>
      </c>
      <c r="C784" s="3"/>
      <c r="D784" s="3"/>
      <c r="E784" s="3"/>
      <c r="F784" s="3"/>
      <c r="G784" s="3"/>
      <c r="H784" s="3"/>
      <c r="I784" s="3" t="s">
        <v>1121</v>
      </c>
      <c r="J784" s="3" t="s">
        <v>16</v>
      </c>
    </row>
    <row r="785" spans="1:10" x14ac:dyDescent="0.25">
      <c r="A785" s="3" t="s">
        <v>1444</v>
      </c>
      <c r="B785" s="3" t="s">
        <v>1196</v>
      </c>
      <c r="C785" s="3"/>
      <c r="D785" s="3"/>
      <c r="E785" s="3"/>
      <c r="F785" s="3"/>
      <c r="G785" s="3"/>
      <c r="H785" s="3"/>
      <c r="I785" s="3" t="s">
        <v>1121</v>
      </c>
      <c r="J785" s="3" t="s">
        <v>16</v>
      </c>
    </row>
    <row r="786" spans="1:10" x14ac:dyDescent="0.25">
      <c r="A786" s="3" t="s">
        <v>1444</v>
      </c>
      <c r="B786" s="3" t="s">
        <v>1197</v>
      </c>
      <c r="C786" s="3"/>
      <c r="D786" s="3"/>
      <c r="E786" s="3"/>
      <c r="F786" s="3"/>
      <c r="G786" s="3"/>
      <c r="H786" s="3"/>
      <c r="I786" s="3" t="s">
        <v>1121</v>
      </c>
      <c r="J786" s="3" t="s">
        <v>16</v>
      </c>
    </row>
    <row r="787" spans="1:10" x14ac:dyDescent="0.25">
      <c r="A787" s="3" t="s">
        <v>1444</v>
      </c>
      <c r="B787" s="3" t="s">
        <v>1198</v>
      </c>
      <c r="C787" s="3"/>
      <c r="D787" s="3"/>
      <c r="E787" s="3"/>
      <c r="F787" s="3"/>
      <c r="G787" s="3"/>
      <c r="H787" s="3"/>
      <c r="I787" s="3" t="s">
        <v>223</v>
      </c>
      <c r="J787" s="3" t="s">
        <v>38</v>
      </c>
    </row>
    <row r="788" spans="1:10" x14ac:dyDescent="0.25">
      <c r="A788" s="3" t="s">
        <v>1444</v>
      </c>
      <c r="B788" s="3" t="s">
        <v>1199</v>
      </c>
      <c r="C788" s="3"/>
      <c r="D788" s="3"/>
      <c r="E788" s="3"/>
      <c r="F788" s="3"/>
      <c r="G788" s="3"/>
      <c r="H788" s="3"/>
      <c r="I788" s="3" t="s">
        <v>1121</v>
      </c>
      <c r="J788" s="3" t="s">
        <v>16</v>
      </c>
    </row>
    <row r="789" spans="1:10" x14ac:dyDescent="0.25">
      <c r="A789" s="3" t="s">
        <v>1444</v>
      </c>
      <c r="B789" s="3" t="s">
        <v>1200</v>
      </c>
      <c r="C789" s="3"/>
      <c r="D789" s="3"/>
      <c r="E789" s="3"/>
      <c r="F789" s="3"/>
      <c r="G789" s="3"/>
      <c r="H789" s="3"/>
      <c r="I789" s="3" t="s">
        <v>1121</v>
      </c>
      <c r="J789" s="3" t="s">
        <v>16</v>
      </c>
    </row>
    <row r="790" spans="1:10" x14ac:dyDescent="0.25">
      <c r="A790" s="3" t="s">
        <v>1444</v>
      </c>
      <c r="B790" s="3" t="s">
        <v>1201</v>
      </c>
      <c r="C790" s="3"/>
      <c r="D790" s="3"/>
      <c r="E790" s="3"/>
      <c r="F790" s="3"/>
      <c r="G790" s="3"/>
      <c r="H790" s="3"/>
      <c r="I790" s="3" t="s">
        <v>1121</v>
      </c>
      <c r="J790" s="3" t="s">
        <v>16</v>
      </c>
    </row>
    <row r="791" spans="1:10" x14ac:dyDescent="0.25">
      <c r="A791" s="3" t="s">
        <v>1444</v>
      </c>
      <c r="B791" s="3" t="s">
        <v>1202</v>
      </c>
      <c r="C791" s="3"/>
      <c r="D791" s="3"/>
      <c r="E791" s="3"/>
      <c r="F791" s="3"/>
      <c r="G791" s="3"/>
      <c r="H791" s="3"/>
      <c r="I791" s="3" t="s">
        <v>1121</v>
      </c>
      <c r="J791" s="3" t="s">
        <v>16</v>
      </c>
    </row>
    <row r="792" spans="1:10" x14ac:dyDescent="0.25">
      <c r="A792" s="3" t="s">
        <v>1444</v>
      </c>
      <c r="B792" s="3" t="s">
        <v>1203</v>
      </c>
      <c r="C792" s="3"/>
      <c r="D792" s="3"/>
      <c r="E792" s="3"/>
      <c r="F792" s="3"/>
      <c r="G792" s="3"/>
      <c r="H792" s="3"/>
      <c r="I792" s="3" t="s">
        <v>1121</v>
      </c>
      <c r="J792" s="3" t="s">
        <v>16</v>
      </c>
    </row>
    <row r="793" spans="1:10" x14ac:dyDescent="0.25">
      <c r="A793" s="3" t="s">
        <v>1444</v>
      </c>
      <c r="B793" s="3" t="s">
        <v>1204</v>
      </c>
      <c r="C793" s="3"/>
      <c r="D793" s="3"/>
      <c r="E793" s="3"/>
      <c r="F793" s="3"/>
      <c r="G793" s="3"/>
      <c r="H793" s="3"/>
      <c r="I793" s="3" t="s">
        <v>1121</v>
      </c>
      <c r="J793" s="3" t="s">
        <v>16</v>
      </c>
    </row>
    <row r="794" spans="1:10" x14ac:dyDescent="0.25">
      <c r="A794" s="3" t="s">
        <v>1444</v>
      </c>
      <c r="B794" s="3" t="s">
        <v>1205</v>
      </c>
      <c r="C794" s="3"/>
      <c r="D794" s="3"/>
      <c r="E794" s="3"/>
      <c r="F794" s="3" t="s">
        <v>19</v>
      </c>
      <c r="G794" s="3"/>
      <c r="H794" s="3"/>
      <c r="I794" s="3" t="s">
        <v>1133</v>
      </c>
      <c r="J794" s="3" t="s">
        <v>16</v>
      </c>
    </row>
    <row r="795" spans="1:10" x14ac:dyDescent="0.25">
      <c r="A795" s="3" t="s">
        <v>1444</v>
      </c>
      <c r="B795" s="3" t="s">
        <v>1206</v>
      </c>
      <c r="C795" s="3"/>
      <c r="D795" s="3"/>
      <c r="E795" s="3"/>
      <c r="F795" s="3"/>
      <c r="G795" s="3"/>
      <c r="H795" s="3"/>
      <c r="I795" s="3" t="s">
        <v>1121</v>
      </c>
      <c r="J795" s="3" t="s">
        <v>16</v>
      </c>
    </row>
    <row r="796" spans="1:10" x14ac:dyDescent="0.25">
      <c r="A796" s="3" t="s">
        <v>1444</v>
      </c>
      <c r="B796" s="3" t="s">
        <v>1207</v>
      </c>
      <c r="C796" s="3"/>
      <c r="D796" s="3"/>
      <c r="E796" s="3"/>
      <c r="F796" s="3"/>
      <c r="G796" s="3"/>
      <c r="H796" s="3"/>
      <c r="I796" s="3" t="s">
        <v>1121</v>
      </c>
      <c r="J796" s="3" t="s">
        <v>16</v>
      </c>
    </row>
    <row r="797" spans="1:10" x14ac:dyDescent="0.25">
      <c r="A797" s="3" t="s">
        <v>1444</v>
      </c>
      <c r="B797" s="3" t="s">
        <v>1208</v>
      </c>
      <c r="C797" s="3"/>
      <c r="D797" s="3"/>
      <c r="E797" s="3"/>
      <c r="F797" s="3"/>
      <c r="G797" s="3"/>
      <c r="H797" s="3"/>
      <c r="I797" s="3" t="s">
        <v>1121</v>
      </c>
      <c r="J797" s="3" t="s">
        <v>16</v>
      </c>
    </row>
    <row r="798" spans="1:10" x14ac:dyDescent="0.25">
      <c r="A798" s="3" t="s">
        <v>1444</v>
      </c>
      <c r="B798" s="3" t="s">
        <v>1209</v>
      </c>
      <c r="C798" s="3"/>
      <c r="D798" s="3"/>
      <c r="E798" s="3"/>
      <c r="F798" s="3"/>
      <c r="G798" s="3"/>
      <c r="H798" s="3"/>
      <c r="I798" s="3" t="s">
        <v>1121</v>
      </c>
      <c r="J798" s="3" t="s">
        <v>16</v>
      </c>
    </row>
    <row r="799" spans="1:10" x14ac:dyDescent="0.25">
      <c r="A799" s="3" t="s">
        <v>1444</v>
      </c>
      <c r="B799" s="3" t="s">
        <v>1210</v>
      </c>
      <c r="C799" s="3"/>
      <c r="D799" s="3"/>
      <c r="E799" s="3"/>
      <c r="F799" s="3"/>
      <c r="G799" s="3"/>
      <c r="H799" s="3"/>
      <c r="I799" s="3" t="s">
        <v>1121</v>
      </c>
      <c r="J799" s="3" t="s">
        <v>16</v>
      </c>
    </row>
    <row r="800" spans="1:10" x14ac:dyDescent="0.25">
      <c r="A800" s="3" t="s">
        <v>1444</v>
      </c>
      <c r="B800" s="3" t="s">
        <v>1211</v>
      </c>
      <c r="C800" s="3"/>
      <c r="D800" s="3"/>
      <c r="E800" s="3"/>
      <c r="F800" s="3"/>
      <c r="G800" s="3"/>
      <c r="H800" s="3"/>
      <c r="I800" s="3" t="s">
        <v>1121</v>
      </c>
      <c r="J800" s="3" t="s">
        <v>16</v>
      </c>
    </row>
    <row r="801" spans="1:10" x14ac:dyDescent="0.25">
      <c r="A801" s="3" t="s">
        <v>1444</v>
      </c>
      <c r="B801" s="3" t="s">
        <v>1212</v>
      </c>
      <c r="C801" s="3"/>
      <c r="D801" s="3"/>
      <c r="E801" s="3"/>
      <c r="F801" s="3"/>
      <c r="G801" s="3"/>
      <c r="H801" s="3"/>
      <c r="I801" s="3" t="s">
        <v>1121</v>
      </c>
      <c r="J801" s="3" t="s">
        <v>16</v>
      </c>
    </row>
    <row r="802" spans="1:10" x14ac:dyDescent="0.25">
      <c r="A802" s="3" t="s">
        <v>1444</v>
      </c>
      <c r="B802" s="3" t="s">
        <v>1213</v>
      </c>
      <c r="C802" s="3"/>
      <c r="D802" s="3"/>
      <c r="E802" s="3"/>
      <c r="F802" s="3"/>
      <c r="G802" s="3"/>
      <c r="H802" s="3"/>
      <c r="I802" s="3" t="s">
        <v>1121</v>
      </c>
      <c r="J802" s="3" t="s">
        <v>16</v>
      </c>
    </row>
    <row r="803" spans="1:10" x14ac:dyDescent="0.25">
      <c r="A803" s="3" t="s">
        <v>1444</v>
      </c>
      <c r="B803" s="3" t="s">
        <v>1214</v>
      </c>
      <c r="C803" s="3"/>
      <c r="D803" s="3"/>
      <c r="E803" s="3"/>
      <c r="F803" s="3"/>
      <c r="G803" s="3"/>
      <c r="H803" s="3"/>
      <c r="I803" s="3" t="s">
        <v>1121</v>
      </c>
      <c r="J803" s="3" t="s">
        <v>16</v>
      </c>
    </row>
    <row r="804" spans="1:10" x14ac:dyDescent="0.25">
      <c r="A804" s="3" t="s">
        <v>1444</v>
      </c>
      <c r="B804" s="3" t="s">
        <v>1215</v>
      </c>
      <c r="C804" s="3"/>
      <c r="D804" s="3"/>
      <c r="E804" s="3"/>
      <c r="F804" s="3"/>
      <c r="G804" s="3"/>
      <c r="H804" s="3"/>
      <c r="I804" s="3" t="s">
        <v>1121</v>
      </c>
      <c r="J804" s="3" t="s">
        <v>16</v>
      </c>
    </row>
    <row r="805" spans="1:10" x14ac:dyDescent="0.25">
      <c r="A805" s="3" t="s">
        <v>1444</v>
      </c>
      <c r="B805" s="3" t="s">
        <v>1216</v>
      </c>
      <c r="C805" s="3"/>
      <c r="D805" s="3"/>
      <c r="E805" s="3"/>
      <c r="F805" s="3"/>
      <c r="G805" s="3"/>
      <c r="H805" s="3"/>
      <c r="I805" s="3" t="s">
        <v>223</v>
      </c>
      <c r="J805" s="3" t="s">
        <v>38</v>
      </c>
    </row>
    <row r="806" spans="1:10" x14ac:dyDescent="0.25">
      <c r="A806" s="3" t="s">
        <v>1444</v>
      </c>
      <c r="B806" s="3" t="s">
        <v>1217</v>
      </c>
      <c r="C806" s="3"/>
      <c r="D806" s="3"/>
      <c r="E806" s="3"/>
      <c r="F806" s="3"/>
      <c r="G806" s="3"/>
      <c r="H806" s="3"/>
      <c r="I806" s="3" t="s">
        <v>1121</v>
      </c>
      <c r="J806" s="3" t="s">
        <v>16</v>
      </c>
    </row>
    <row r="807" spans="1:10" x14ac:dyDescent="0.25">
      <c r="A807" s="3" t="s">
        <v>1444</v>
      </c>
      <c r="B807" s="3" t="s">
        <v>1218</v>
      </c>
      <c r="C807" s="3"/>
      <c r="D807" s="3"/>
      <c r="E807" s="3"/>
      <c r="F807" s="3"/>
      <c r="G807" s="3"/>
      <c r="H807" s="3"/>
      <c r="I807" s="3" t="s">
        <v>223</v>
      </c>
      <c r="J807" s="3" t="s">
        <v>38</v>
      </c>
    </row>
    <row r="808" spans="1:10" x14ac:dyDescent="0.25">
      <c r="A808" s="3" t="s">
        <v>1444</v>
      </c>
      <c r="B808" s="3" t="s">
        <v>1219</v>
      </c>
      <c r="C808" s="3"/>
      <c r="D808" s="3"/>
      <c r="E808" s="3"/>
      <c r="F808" s="3"/>
      <c r="G808" s="3"/>
      <c r="H808" s="3"/>
      <c r="I808" s="3" t="s">
        <v>1133</v>
      </c>
      <c r="J808" s="3" t="s">
        <v>16</v>
      </c>
    </row>
    <row r="809" spans="1:10" x14ac:dyDescent="0.25">
      <c r="A809" s="3" t="s">
        <v>1444</v>
      </c>
      <c r="B809" s="3" t="s">
        <v>1220</v>
      </c>
      <c r="C809" s="3"/>
      <c r="D809" s="3"/>
      <c r="E809" s="3"/>
      <c r="F809" s="3"/>
      <c r="G809" s="3"/>
      <c r="H809" s="3"/>
      <c r="I809" s="3" t="s">
        <v>1121</v>
      </c>
      <c r="J809" s="3" t="s">
        <v>16</v>
      </c>
    </row>
    <row r="810" spans="1:10" x14ac:dyDescent="0.25">
      <c r="A810" s="3" t="s">
        <v>1444</v>
      </c>
      <c r="B810" s="3" t="s">
        <v>1221</v>
      </c>
      <c r="C810" s="3"/>
      <c r="D810" s="3"/>
      <c r="E810" s="3"/>
      <c r="F810" s="3"/>
      <c r="G810" s="3"/>
      <c r="H810" s="3"/>
      <c r="I810" s="3" t="s">
        <v>1121</v>
      </c>
      <c r="J810" s="3" t="s">
        <v>16</v>
      </c>
    </row>
    <row r="811" spans="1:10" x14ac:dyDescent="0.25">
      <c r="A811" s="3" t="s">
        <v>1444</v>
      </c>
      <c r="B811" s="3" t="s">
        <v>1222</v>
      </c>
      <c r="C811" s="3"/>
      <c r="D811" s="3"/>
      <c r="E811" s="3"/>
      <c r="F811" s="3"/>
      <c r="G811" s="3"/>
      <c r="H811" s="3"/>
      <c r="I811" s="3" t="s">
        <v>1121</v>
      </c>
      <c r="J811" s="3" t="s">
        <v>16</v>
      </c>
    </row>
    <row r="812" spans="1:10" x14ac:dyDescent="0.25">
      <c r="A812" s="3" t="s">
        <v>1444</v>
      </c>
      <c r="B812" s="3" t="s">
        <v>1223</v>
      </c>
      <c r="C812" s="3"/>
      <c r="D812" s="3"/>
      <c r="E812" s="3"/>
      <c r="F812" s="3"/>
      <c r="G812" s="3"/>
      <c r="H812" s="3"/>
      <c r="I812" s="3" t="s">
        <v>1121</v>
      </c>
      <c r="J812" s="3" t="s">
        <v>16</v>
      </c>
    </row>
    <row r="813" spans="1:10" x14ac:dyDescent="0.25">
      <c r="A813" s="3" t="s">
        <v>1444</v>
      </c>
      <c r="B813" s="3" t="s">
        <v>1224</v>
      </c>
      <c r="C813" s="3"/>
      <c r="D813" s="3"/>
      <c r="E813" s="3"/>
      <c r="F813" s="3"/>
      <c r="G813" s="3"/>
      <c r="H813" s="3"/>
      <c r="I813" s="3" t="s">
        <v>1121</v>
      </c>
      <c r="J813" s="3" t="s">
        <v>16</v>
      </c>
    </row>
    <row r="814" spans="1:10" x14ac:dyDescent="0.25">
      <c r="A814" s="3" t="s">
        <v>1444</v>
      </c>
      <c r="B814" s="3" t="s">
        <v>1225</v>
      </c>
      <c r="C814" s="3"/>
      <c r="D814" s="3"/>
      <c r="E814" s="3"/>
      <c r="F814" s="3"/>
      <c r="G814" s="3"/>
      <c r="H814" s="3"/>
      <c r="I814" s="3" t="s">
        <v>1121</v>
      </c>
      <c r="J814" s="3" t="s">
        <v>16</v>
      </c>
    </row>
    <row r="815" spans="1:10" x14ac:dyDescent="0.25">
      <c r="A815" s="3" t="s">
        <v>1444</v>
      </c>
      <c r="B815" s="3" t="s">
        <v>1226</v>
      </c>
      <c r="C815" s="3"/>
      <c r="D815" s="3"/>
      <c r="E815" s="3"/>
      <c r="F815" s="3"/>
      <c r="G815" s="3"/>
      <c r="H815" s="3"/>
      <c r="I815" s="3" t="s">
        <v>1121</v>
      </c>
      <c r="J815" s="3" t="s">
        <v>16</v>
      </c>
    </row>
    <row r="816" spans="1:10" x14ac:dyDescent="0.25">
      <c r="A816" s="3" t="s">
        <v>1444</v>
      </c>
      <c r="B816" s="3" t="s">
        <v>1227</v>
      </c>
      <c r="C816" s="3"/>
      <c r="D816" s="3"/>
      <c r="E816" s="3"/>
      <c r="F816" s="3"/>
      <c r="G816" s="3"/>
      <c r="H816" s="3"/>
      <c r="I816" s="3" t="s">
        <v>223</v>
      </c>
      <c r="J816" s="3" t="s">
        <v>38</v>
      </c>
    </row>
    <row r="817" spans="1:10" x14ac:dyDescent="0.25">
      <c r="A817" s="3" t="s">
        <v>1444</v>
      </c>
      <c r="B817" s="3" t="s">
        <v>1228</v>
      </c>
      <c r="C817" s="3"/>
      <c r="D817" s="3"/>
      <c r="E817" s="3"/>
      <c r="F817" s="3"/>
      <c r="G817" s="3"/>
      <c r="H817" s="3"/>
      <c r="I817" s="3" t="s">
        <v>1121</v>
      </c>
      <c r="J817" s="3" t="s">
        <v>16</v>
      </c>
    </row>
    <row r="818" spans="1:10" x14ac:dyDescent="0.25">
      <c r="A818" s="3" t="s">
        <v>1444</v>
      </c>
      <c r="B818" s="3" t="s">
        <v>1229</v>
      </c>
      <c r="C818" s="3"/>
      <c r="D818" s="3"/>
      <c r="E818" s="3"/>
      <c r="F818" s="3"/>
      <c r="G818" s="3"/>
      <c r="H818" s="3"/>
      <c r="I818" s="3" t="s">
        <v>1121</v>
      </c>
      <c r="J818" s="3" t="s">
        <v>16</v>
      </c>
    </row>
    <row r="819" spans="1:10" x14ac:dyDescent="0.25">
      <c r="A819" s="3" t="s">
        <v>1444</v>
      </c>
      <c r="B819" s="3" t="s">
        <v>1230</v>
      </c>
      <c r="C819" s="3"/>
      <c r="D819" s="3"/>
      <c r="E819" s="3"/>
      <c r="F819" s="3"/>
      <c r="G819" s="3"/>
      <c r="H819" s="3"/>
      <c r="I819" s="3" t="s">
        <v>1121</v>
      </c>
      <c r="J819" s="3" t="s">
        <v>16</v>
      </c>
    </row>
    <row r="820" spans="1:10" x14ac:dyDescent="0.25">
      <c r="A820" s="3" t="s">
        <v>1444</v>
      </c>
      <c r="B820" s="3" t="s">
        <v>1231</v>
      </c>
      <c r="C820" s="3"/>
      <c r="D820" s="3"/>
      <c r="E820" s="3"/>
      <c r="F820" s="3"/>
      <c r="G820" s="3"/>
      <c r="H820" s="3"/>
      <c r="I820" s="3" t="s">
        <v>1121</v>
      </c>
      <c r="J820" s="3" t="s">
        <v>16</v>
      </c>
    </row>
    <row r="821" spans="1:10" x14ac:dyDescent="0.25">
      <c r="A821" s="3" t="s">
        <v>1444</v>
      </c>
      <c r="B821" s="3" t="s">
        <v>1232</v>
      </c>
      <c r="C821" s="3"/>
      <c r="D821" s="3"/>
      <c r="E821" s="3"/>
      <c r="F821" s="3"/>
      <c r="G821" s="3"/>
      <c r="H821" s="3"/>
      <c r="I821" s="3" t="s">
        <v>1121</v>
      </c>
      <c r="J821" s="3" t="s">
        <v>16</v>
      </c>
    </row>
    <row r="822" spans="1:10" x14ac:dyDescent="0.25">
      <c r="A822" s="3" t="s">
        <v>1444</v>
      </c>
      <c r="B822" s="3" t="s">
        <v>1233</v>
      </c>
      <c r="C822" s="3"/>
      <c r="D822" s="3"/>
      <c r="E822" s="3"/>
      <c r="F822" s="3"/>
      <c r="G822" s="3"/>
      <c r="H822" s="3"/>
      <c r="I822" s="3" t="s">
        <v>1121</v>
      </c>
      <c r="J822" s="3" t="s">
        <v>16</v>
      </c>
    </row>
    <row r="823" spans="1:10" x14ac:dyDescent="0.25">
      <c r="A823" s="3" t="s">
        <v>1444</v>
      </c>
      <c r="B823" s="3" t="s">
        <v>1234</v>
      </c>
      <c r="C823" s="3"/>
      <c r="D823" s="3"/>
      <c r="E823" s="3"/>
      <c r="F823" s="3" t="s">
        <v>12</v>
      </c>
      <c r="G823" s="3"/>
      <c r="H823" s="3"/>
      <c r="I823" s="3" t="s">
        <v>1133</v>
      </c>
      <c r="J823" s="3" t="s">
        <v>16</v>
      </c>
    </row>
    <row r="824" spans="1:10" x14ac:dyDescent="0.25">
      <c r="A824" s="3" t="s">
        <v>1444</v>
      </c>
      <c r="B824" s="3" t="s">
        <v>1235</v>
      </c>
      <c r="C824" s="3"/>
      <c r="D824" s="3"/>
      <c r="E824" s="3"/>
      <c r="F824" s="3"/>
      <c r="G824" s="3"/>
      <c r="H824" s="3"/>
      <c r="I824" s="3" t="s">
        <v>1121</v>
      </c>
      <c r="J824" s="3" t="s">
        <v>16</v>
      </c>
    </row>
    <row r="825" spans="1:10" x14ac:dyDescent="0.25">
      <c r="A825" s="3" t="s">
        <v>1444</v>
      </c>
      <c r="B825" s="3" t="s">
        <v>1236</v>
      </c>
      <c r="C825" s="3"/>
      <c r="D825" s="3"/>
      <c r="E825" s="3"/>
      <c r="F825" s="3"/>
      <c r="G825" s="3"/>
      <c r="H825" s="3"/>
      <c r="I825" s="3" t="s">
        <v>1121</v>
      </c>
      <c r="J825" s="3" t="s">
        <v>16</v>
      </c>
    </row>
    <row r="826" spans="1:10" x14ac:dyDescent="0.25">
      <c r="A826" s="3" t="s">
        <v>1444</v>
      </c>
      <c r="B826" s="3" t="s">
        <v>1237</v>
      </c>
      <c r="C826" s="3"/>
      <c r="D826" s="3"/>
      <c r="E826" s="3"/>
      <c r="F826" s="3"/>
      <c r="G826" s="3"/>
      <c r="H826" s="3"/>
      <c r="I826" s="3" t="s">
        <v>1121</v>
      </c>
      <c r="J826" s="3" t="s">
        <v>16</v>
      </c>
    </row>
    <row r="827" spans="1:10" x14ac:dyDescent="0.25">
      <c r="A827" s="3" t="s">
        <v>1444</v>
      </c>
      <c r="B827" s="3" t="s">
        <v>1238</v>
      </c>
      <c r="C827" s="3"/>
      <c r="D827" s="3"/>
      <c r="E827" s="3"/>
      <c r="F827" s="3"/>
      <c r="G827" s="3"/>
      <c r="H827" s="3"/>
      <c r="I827" s="3" t="s">
        <v>1121</v>
      </c>
      <c r="J827" s="3" t="s">
        <v>16</v>
      </c>
    </row>
    <row r="828" spans="1:10" x14ac:dyDescent="0.25">
      <c r="A828" s="3" t="s">
        <v>1444</v>
      </c>
      <c r="B828" s="3" t="s">
        <v>1239</v>
      </c>
      <c r="C828" s="3"/>
      <c r="D828" s="3"/>
      <c r="E828" s="3"/>
      <c r="F828" s="3"/>
      <c r="G828" s="3"/>
      <c r="H828" s="3"/>
      <c r="I828" s="3" t="s">
        <v>1121</v>
      </c>
      <c r="J828" s="3" t="s">
        <v>16</v>
      </c>
    </row>
    <row r="829" spans="1:10" x14ac:dyDescent="0.25">
      <c r="A829" s="3" t="s">
        <v>1444</v>
      </c>
      <c r="B829" s="3" t="s">
        <v>1240</v>
      </c>
      <c r="C829" s="3"/>
      <c r="D829" s="3"/>
      <c r="E829" s="3"/>
      <c r="F829" s="3"/>
      <c r="G829" s="3"/>
      <c r="H829" s="3"/>
      <c r="I829" s="3" t="s">
        <v>1121</v>
      </c>
      <c r="J829" s="3" t="s">
        <v>16</v>
      </c>
    </row>
    <row r="830" spans="1:10" x14ac:dyDescent="0.25">
      <c r="A830" s="3" t="s">
        <v>1444</v>
      </c>
      <c r="B830" s="3" t="s">
        <v>1241</v>
      </c>
      <c r="C830" s="3"/>
      <c r="D830" s="3"/>
      <c r="E830" s="3"/>
      <c r="F830" s="3"/>
      <c r="G830" s="3"/>
      <c r="H830" s="3"/>
      <c r="I830" s="3" t="s">
        <v>1121</v>
      </c>
      <c r="J830" s="3" t="s">
        <v>16</v>
      </c>
    </row>
    <row r="831" spans="1:10" x14ac:dyDescent="0.25">
      <c r="A831" s="3" t="s">
        <v>1444</v>
      </c>
      <c r="B831" s="3" t="s">
        <v>1242</v>
      </c>
      <c r="C831" s="3"/>
      <c r="D831" s="3"/>
      <c r="E831" s="3"/>
      <c r="F831" s="3"/>
      <c r="G831" s="3"/>
      <c r="H831" s="3"/>
      <c r="I831" s="3" t="s">
        <v>1121</v>
      </c>
      <c r="J831" s="3" t="s">
        <v>16</v>
      </c>
    </row>
    <row r="832" spans="1:10" x14ac:dyDescent="0.25">
      <c r="A832" s="3" t="s">
        <v>1444</v>
      </c>
      <c r="B832" s="3" t="s">
        <v>1243</v>
      </c>
      <c r="C832" s="3"/>
      <c r="D832" s="3"/>
      <c r="E832" s="3"/>
      <c r="F832" s="3"/>
      <c r="G832" s="3"/>
      <c r="H832" s="3"/>
      <c r="I832" s="3" t="s">
        <v>1121</v>
      </c>
      <c r="J832" s="3" t="s">
        <v>16</v>
      </c>
    </row>
    <row r="833" spans="1:10" x14ac:dyDescent="0.25">
      <c r="A833" s="3" t="s">
        <v>1444</v>
      </c>
      <c r="B833" s="3" t="s">
        <v>1244</v>
      </c>
      <c r="C833" s="3"/>
      <c r="D833" s="3"/>
      <c r="E833" s="3"/>
      <c r="F833" s="3"/>
      <c r="G833" s="3"/>
      <c r="H833" s="3"/>
      <c r="I833" s="3" t="s">
        <v>1121</v>
      </c>
      <c r="J833" s="3" t="s">
        <v>16</v>
      </c>
    </row>
    <row r="834" spans="1:10" x14ac:dyDescent="0.25">
      <c r="A834" s="3" t="s">
        <v>1444</v>
      </c>
      <c r="B834" s="3" t="s">
        <v>1245</v>
      </c>
      <c r="C834" s="3"/>
      <c r="D834" s="3"/>
      <c r="E834" s="3"/>
      <c r="F834" s="3"/>
      <c r="G834" s="3"/>
      <c r="H834" s="3"/>
      <c r="I834" s="3" t="s">
        <v>1121</v>
      </c>
      <c r="J834" s="3" t="s">
        <v>16</v>
      </c>
    </row>
    <row r="835" spans="1:10" x14ac:dyDescent="0.25">
      <c r="A835" s="3" t="s">
        <v>1444</v>
      </c>
      <c r="B835" s="3" t="s">
        <v>1246</v>
      </c>
      <c r="C835" s="3"/>
      <c r="D835" s="3"/>
      <c r="E835" s="3"/>
      <c r="F835" s="3"/>
      <c r="G835" s="3"/>
      <c r="H835" s="3"/>
      <c r="I835" s="3" t="s">
        <v>1121</v>
      </c>
      <c r="J835" s="3" t="s">
        <v>16</v>
      </c>
    </row>
    <row r="836" spans="1:10" x14ac:dyDescent="0.25">
      <c r="A836" s="3" t="s">
        <v>1444</v>
      </c>
      <c r="B836" s="3" t="s">
        <v>1247</v>
      </c>
      <c r="C836" s="3"/>
      <c r="D836" s="3"/>
      <c r="E836" s="3"/>
      <c r="F836" s="3" t="s">
        <v>12</v>
      </c>
      <c r="G836" s="3"/>
      <c r="H836" s="3"/>
      <c r="I836" s="3" t="s">
        <v>1133</v>
      </c>
      <c r="J836" s="3" t="s">
        <v>16</v>
      </c>
    </row>
    <row r="837" spans="1:10" x14ac:dyDescent="0.25">
      <c r="A837" s="3" t="s">
        <v>1444</v>
      </c>
      <c r="B837" s="3" t="s">
        <v>1248</v>
      </c>
      <c r="C837" s="3"/>
      <c r="D837" s="3"/>
      <c r="E837" s="3"/>
      <c r="F837" s="3"/>
      <c r="G837" s="3"/>
      <c r="H837" s="3"/>
      <c r="I837" s="3" t="s">
        <v>1121</v>
      </c>
      <c r="J837" s="3" t="s">
        <v>16</v>
      </c>
    </row>
    <row r="838" spans="1:10" x14ac:dyDescent="0.25">
      <c r="A838" s="3" t="s">
        <v>1444</v>
      </c>
      <c r="B838" s="3" t="s">
        <v>1249</v>
      </c>
      <c r="C838" s="3"/>
      <c r="D838" s="3"/>
      <c r="E838" s="3"/>
      <c r="F838" s="3"/>
      <c r="G838" s="3"/>
      <c r="H838" s="3"/>
      <c r="I838" s="3" t="s">
        <v>1121</v>
      </c>
      <c r="J838" s="3" t="s">
        <v>16</v>
      </c>
    </row>
    <row r="839" spans="1:10" x14ac:dyDescent="0.25">
      <c r="A839" s="3" t="s">
        <v>1444</v>
      </c>
      <c r="B839" s="3" t="s">
        <v>1250</v>
      </c>
      <c r="C839" s="3"/>
      <c r="D839" s="3"/>
      <c r="E839" s="3"/>
      <c r="F839" s="3"/>
      <c r="G839" s="3"/>
      <c r="H839" s="3"/>
      <c r="I839" s="3" t="s">
        <v>1121</v>
      </c>
      <c r="J839" s="3" t="s">
        <v>16</v>
      </c>
    </row>
    <row r="840" spans="1:10" x14ac:dyDescent="0.25">
      <c r="A840" s="3" t="s">
        <v>1444</v>
      </c>
      <c r="B840" s="3" t="s">
        <v>1251</v>
      </c>
      <c r="C840" s="3"/>
      <c r="D840" s="3"/>
      <c r="E840" s="3"/>
      <c r="F840" s="3"/>
      <c r="G840" s="3"/>
      <c r="H840" s="3"/>
      <c r="I840" s="3" t="s">
        <v>1121</v>
      </c>
      <c r="J840" s="3" t="s">
        <v>16</v>
      </c>
    </row>
    <row r="841" spans="1:10" x14ac:dyDescent="0.25">
      <c r="A841" s="3" t="s">
        <v>1444</v>
      </c>
      <c r="B841" s="3" t="s">
        <v>1252</v>
      </c>
      <c r="C841" s="3"/>
      <c r="D841" s="3"/>
      <c r="E841" s="3"/>
      <c r="F841" s="3"/>
      <c r="G841" s="3"/>
      <c r="H841" s="3"/>
      <c r="I841" s="3" t="s">
        <v>1121</v>
      </c>
      <c r="J841" s="3" t="s">
        <v>16</v>
      </c>
    </row>
    <row r="842" spans="1:10" x14ac:dyDescent="0.25">
      <c r="A842" s="3" t="s">
        <v>1444</v>
      </c>
      <c r="B842" s="3" t="s">
        <v>1253</v>
      </c>
      <c r="C842" s="3"/>
      <c r="D842" s="3"/>
      <c r="E842" s="3"/>
      <c r="F842" s="3"/>
      <c r="G842" s="3"/>
      <c r="H842" s="3"/>
      <c r="I842" s="3" t="s">
        <v>1121</v>
      </c>
      <c r="J842" s="3" t="s">
        <v>16</v>
      </c>
    </row>
    <row r="843" spans="1:10" x14ac:dyDescent="0.25">
      <c r="A843" s="3" t="s">
        <v>1444</v>
      </c>
      <c r="B843" s="3" t="s">
        <v>1254</v>
      </c>
      <c r="C843" s="3"/>
      <c r="D843" s="3"/>
      <c r="E843" s="3"/>
      <c r="F843" s="3"/>
      <c r="G843" s="3"/>
      <c r="H843" s="3"/>
      <c r="I843" s="3" t="s">
        <v>1121</v>
      </c>
      <c r="J843" s="3" t="s">
        <v>16</v>
      </c>
    </row>
    <row r="844" spans="1:10" x14ac:dyDescent="0.25">
      <c r="A844" s="3" t="s">
        <v>1444</v>
      </c>
      <c r="B844" s="3" t="s">
        <v>1255</v>
      </c>
      <c r="C844" s="3"/>
      <c r="D844" s="3"/>
      <c r="E844" s="3"/>
      <c r="F844" s="3"/>
      <c r="G844" s="3"/>
      <c r="H844" s="3"/>
      <c r="I844" s="3" t="s">
        <v>1121</v>
      </c>
      <c r="J844" s="3" t="s">
        <v>16</v>
      </c>
    </row>
    <row r="845" spans="1:10" x14ac:dyDescent="0.25">
      <c r="A845" s="3" t="s">
        <v>1444</v>
      </c>
      <c r="B845" s="3" t="s">
        <v>1256</v>
      </c>
      <c r="C845" s="3"/>
      <c r="D845" s="3"/>
      <c r="E845" s="3"/>
      <c r="F845" s="3"/>
      <c r="G845" s="3"/>
      <c r="H845" s="3"/>
      <c r="I845" s="3" t="s">
        <v>1121</v>
      </c>
      <c r="J845" s="3" t="s">
        <v>16</v>
      </c>
    </row>
    <row r="846" spans="1:10" x14ac:dyDescent="0.25">
      <c r="A846" s="3" t="s">
        <v>1444</v>
      </c>
      <c r="B846" s="3" t="s">
        <v>1257</v>
      </c>
      <c r="C846" s="3"/>
      <c r="D846" s="3"/>
      <c r="E846" s="3"/>
      <c r="F846" s="3"/>
      <c r="G846" s="3"/>
      <c r="H846" s="3"/>
      <c r="I846" s="3" t="s">
        <v>1121</v>
      </c>
      <c r="J846" s="3" t="s">
        <v>16</v>
      </c>
    </row>
    <row r="847" spans="1:10" x14ac:dyDescent="0.25">
      <c r="A847" s="3" t="s">
        <v>1444</v>
      </c>
      <c r="B847" s="3" t="s">
        <v>1258</v>
      </c>
      <c r="C847" s="3"/>
      <c r="D847" s="3"/>
      <c r="E847" s="3"/>
      <c r="F847" s="3"/>
      <c r="G847" s="3"/>
      <c r="H847" s="3"/>
      <c r="I847" s="3" t="s">
        <v>1121</v>
      </c>
      <c r="J847" s="3" t="s">
        <v>16</v>
      </c>
    </row>
    <row r="848" spans="1:10" x14ac:dyDescent="0.25">
      <c r="A848" s="3" t="s">
        <v>1444</v>
      </c>
      <c r="B848" s="3" t="s">
        <v>1259</v>
      </c>
      <c r="C848" s="3"/>
      <c r="D848" s="3"/>
      <c r="E848" s="3"/>
      <c r="F848" s="3"/>
      <c r="G848" s="3"/>
      <c r="H848" s="3"/>
      <c r="I848" s="3" t="s">
        <v>1121</v>
      </c>
      <c r="J848" s="3" t="s">
        <v>16</v>
      </c>
    </row>
    <row r="849" spans="1:17" x14ac:dyDescent="0.25">
      <c r="A849" s="3" t="s">
        <v>1444</v>
      </c>
      <c r="B849" s="3" t="s">
        <v>1260</v>
      </c>
      <c r="C849" s="3"/>
      <c r="D849" s="3"/>
      <c r="E849" s="3"/>
      <c r="F849" s="3"/>
      <c r="G849" s="3"/>
      <c r="H849" s="3"/>
      <c r="I849" s="3" t="s">
        <v>1121</v>
      </c>
      <c r="J849" s="3" t="s">
        <v>16</v>
      </c>
    </row>
    <row r="850" spans="1:17" x14ac:dyDescent="0.25">
      <c r="A850" s="3" t="s">
        <v>1444</v>
      </c>
      <c r="B850" s="3" t="s">
        <v>1261</v>
      </c>
      <c r="C850" s="3"/>
      <c r="D850" s="3"/>
      <c r="E850" s="3"/>
      <c r="F850" s="3"/>
      <c r="G850" s="3"/>
      <c r="H850" s="3"/>
      <c r="I850" s="3" t="s">
        <v>1121</v>
      </c>
      <c r="J850" s="3" t="s">
        <v>16</v>
      </c>
    </row>
    <row r="851" spans="1:17" x14ac:dyDescent="0.25">
      <c r="A851" s="3" t="s">
        <v>1444</v>
      </c>
      <c r="B851" s="3" t="s">
        <v>1262</v>
      </c>
      <c r="C851" s="3"/>
      <c r="D851" s="3"/>
      <c r="E851" s="3"/>
      <c r="F851" s="3"/>
      <c r="G851" s="3"/>
      <c r="H851" s="3"/>
      <c r="I851" s="3" t="s">
        <v>1121</v>
      </c>
      <c r="J851" s="3" t="s">
        <v>16</v>
      </c>
    </row>
    <row r="852" spans="1:17" x14ac:dyDescent="0.25">
      <c r="A852" s="3" t="s">
        <v>1444</v>
      </c>
      <c r="B852" s="3" t="s">
        <v>1263</v>
      </c>
      <c r="C852" s="3"/>
      <c r="D852" s="3"/>
      <c r="E852" s="3"/>
      <c r="F852" s="3"/>
      <c r="G852" s="3"/>
      <c r="H852" s="3"/>
      <c r="I852" s="3" t="s">
        <v>1121</v>
      </c>
      <c r="J852" s="3" t="s">
        <v>16</v>
      </c>
    </row>
    <row r="853" spans="1:17" x14ac:dyDescent="0.25">
      <c r="A853" s="3" t="s">
        <v>1444</v>
      </c>
      <c r="B853" s="3" t="s">
        <v>1264</v>
      </c>
      <c r="C853" s="3"/>
      <c r="D853" s="3"/>
      <c r="E853" s="3"/>
      <c r="F853" s="3"/>
      <c r="G853" s="3"/>
      <c r="H853" s="3"/>
      <c r="I853" s="3" t="s">
        <v>1121</v>
      </c>
      <c r="J853" s="3" t="s">
        <v>16</v>
      </c>
    </row>
    <row r="854" spans="1:17" x14ac:dyDescent="0.25">
      <c r="A854" s="3" t="s">
        <v>1444</v>
      </c>
      <c r="B854" s="3" t="s">
        <v>1265</v>
      </c>
      <c r="C854" s="3"/>
      <c r="D854" s="3"/>
      <c r="E854" s="3"/>
      <c r="F854" s="3"/>
      <c r="G854" s="3"/>
      <c r="H854" s="3"/>
      <c r="I854" s="3" t="s">
        <v>1121</v>
      </c>
      <c r="J854" s="3" t="s">
        <v>16</v>
      </c>
    </row>
    <row r="855" spans="1:17" x14ac:dyDescent="0.25">
      <c r="A855" s="3" t="s">
        <v>1444</v>
      </c>
      <c r="B855" s="3" t="s">
        <v>1266</v>
      </c>
      <c r="C855" s="3"/>
      <c r="D855" s="3"/>
      <c r="E855" s="3"/>
      <c r="F855" s="3"/>
      <c r="G855" s="3"/>
      <c r="H855" s="3"/>
      <c r="I855" s="3" t="s">
        <v>1121</v>
      </c>
      <c r="J855" s="3" t="s">
        <v>16</v>
      </c>
    </row>
    <row r="856" spans="1:17" x14ac:dyDescent="0.25">
      <c r="A856" s="3" t="s">
        <v>1444</v>
      </c>
      <c r="B856" s="3" t="s">
        <v>1267</v>
      </c>
      <c r="C856" s="3"/>
      <c r="D856" s="3"/>
      <c r="E856" s="3"/>
      <c r="F856" s="3"/>
      <c r="G856" s="3"/>
      <c r="H856" s="3"/>
      <c r="I856" s="3" t="s">
        <v>1121</v>
      </c>
      <c r="J856" s="3" t="s">
        <v>16</v>
      </c>
    </row>
    <row r="857" spans="1:17" x14ac:dyDescent="0.25">
      <c r="A857" s="3" t="s">
        <v>1444</v>
      </c>
      <c r="B857" s="3" t="s">
        <v>1268</v>
      </c>
      <c r="C857" s="3"/>
      <c r="D857" s="3"/>
      <c r="E857" s="3"/>
      <c r="F857" s="3"/>
      <c r="G857" s="3"/>
      <c r="H857" s="3"/>
      <c r="I857" s="3" t="s">
        <v>1121</v>
      </c>
      <c r="J857" s="3" t="s">
        <v>16</v>
      </c>
    </row>
    <row r="858" spans="1:17" x14ac:dyDescent="0.25">
      <c r="A858" s="3" t="s">
        <v>1444</v>
      </c>
      <c r="B858" s="3" t="s">
        <v>1269</v>
      </c>
      <c r="C858" s="3"/>
      <c r="D858" s="3"/>
      <c r="E858" s="3"/>
      <c r="F858" s="3"/>
      <c r="G858" s="3"/>
      <c r="H858" s="3"/>
      <c r="I858" s="3" t="s">
        <v>1121</v>
      </c>
      <c r="J858" s="3" t="s">
        <v>16</v>
      </c>
    </row>
    <row r="859" spans="1:17" x14ac:dyDescent="0.25">
      <c r="A859" s="3" t="s">
        <v>1444</v>
      </c>
      <c r="B859" s="3" t="s">
        <v>1270</v>
      </c>
      <c r="C859" s="3"/>
      <c r="D859" s="3"/>
      <c r="E859" s="3"/>
      <c r="F859" s="3"/>
      <c r="G859" s="3"/>
      <c r="H859" s="3"/>
      <c r="I859" s="3" t="s">
        <v>1121</v>
      </c>
      <c r="J859" s="3" t="s">
        <v>16</v>
      </c>
    </row>
    <row r="860" spans="1:17" x14ac:dyDescent="0.25">
      <c r="A860" s="3" t="s">
        <v>1444</v>
      </c>
      <c r="B860" s="3" t="s">
        <v>1271</v>
      </c>
      <c r="C860" s="3"/>
      <c r="D860" s="3"/>
      <c r="E860" s="3"/>
      <c r="F860" s="3"/>
      <c r="G860" s="3"/>
      <c r="H860" s="3"/>
      <c r="I860" s="3" t="s">
        <v>1121</v>
      </c>
      <c r="J860" s="3" t="s">
        <v>16</v>
      </c>
      <c r="K860" s="3"/>
      <c r="L860" s="3"/>
      <c r="M860" s="3"/>
      <c r="N860" s="3"/>
      <c r="O860" s="3"/>
      <c r="P860" s="3"/>
      <c r="Q860" s="3"/>
    </row>
    <row r="861" spans="1:17" x14ac:dyDescent="0.25">
      <c r="A861" s="3" t="s">
        <v>1444</v>
      </c>
      <c r="B861" s="3" t="s">
        <v>1272</v>
      </c>
      <c r="C861" s="3"/>
      <c r="D861" s="3"/>
      <c r="E861" s="3"/>
      <c r="F861" s="3" t="s">
        <v>19</v>
      </c>
      <c r="G861" s="3"/>
      <c r="H861" s="3" t="s">
        <v>33</v>
      </c>
      <c r="I861" s="3" t="s">
        <v>223</v>
      </c>
      <c r="J861" s="3" t="s">
        <v>38</v>
      </c>
      <c r="K861" s="3"/>
      <c r="L861" s="3"/>
      <c r="M861" s="3"/>
      <c r="N861" s="3"/>
      <c r="O861" s="3"/>
      <c r="P861" s="3"/>
      <c r="Q861" s="3"/>
    </row>
    <row r="862" spans="1:17" x14ac:dyDescent="0.25">
      <c r="A862" s="3" t="s">
        <v>1444</v>
      </c>
      <c r="B862" s="3" t="s">
        <v>1273</v>
      </c>
      <c r="C862" s="3"/>
      <c r="D862" s="3"/>
      <c r="E862" s="3"/>
      <c r="F862" s="3" t="s">
        <v>19</v>
      </c>
      <c r="G862" s="3"/>
      <c r="H862" s="3" t="s">
        <v>33</v>
      </c>
      <c r="I862" s="3" t="s">
        <v>239</v>
      </c>
      <c r="J862" s="3" t="s">
        <v>16</v>
      </c>
      <c r="K862" s="3"/>
      <c r="L862" s="3"/>
      <c r="M862" s="3"/>
      <c r="N862" s="3"/>
      <c r="O862" s="3"/>
      <c r="P862" s="3"/>
      <c r="Q862" s="3"/>
    </row>
    <row r="863" spans="1:17" x14ac:dyDescent="0.25">
      <c r="A863" s="3" t="s">
        <v>1444</v>
      </c>
      <c r="B863" s="3" t="s">
        <v>1274</v>
      </c>
      <c r="C863" s="3"/>
      <c r="D863" s="3"/>
      <c r="E863" s="3"/>
      <c r="F863" s="3"/>
      <c r="G863" s="3"/>
      <c r="H863" s="3" t="s">
        <v>14</v>
      </c>
      <c r="I863" s="3" t="s">
        <v>239</v>
      </c>
      <c r="J863" s="3" t="s">
        <v>16</v>
      </c>
      <c r="K863" s="3"/>
      <c r="L863" s="3"/>
      <c r="M863" s="3"/>
      <c r="N863" s="3"/>
      <c r="O863" s="3"/>
      <c r="P863" s="3"/>
      <c r="Q863" s="3"/>
    </row>
    <row r="864" spans="1:17" x14ac:dyDescent="0.25">
      <c r="A864" s="3" t="s">
        <v>1444</v>
      </c>
      <c r="B864" s="3" t="s">
        <v>1275</v>
      </c>
      <c r="C864" s="3"/>
      <c r="D864" s="3"/>
      <c r="E864" s="3"/>
      <c r="F864" s="3"/>
      <c r="G864" s="3"/>
      <c r="H864" s="3" t="s">
        <v>14</v>
      </c>
      <c r="I864" s="3" t="s">
        <v>223</v>
      </c>
      <c r="J864" s="3" t="s">
        <v>38</v>
      </c>
      <c r="K864" s="3"/>
      <c r="L864" s="3"/>
      <c r="M864" s="3"/>
      <c r="N864" s="3"/>
      <c r="O864" s="3"/>
      <c r="P864" s="3"/>
      <c r="Q864" s="3"/>
    </row>
    <row r="865" spans="1:17" x14ac:dyDescent="0.25">
      <c r="A865" s="3" t="s">
        <v>1444</v>
      </c>
      <c r="B865" s="3" t="s">
        <v>1276</v>
      </c>
      <c r="C865" s="3"/>
      <c r="D865" s="3"/>
      <c r="E865" s="3"/>
      <c r="F865" s="3" t="s">
        <v>12</v>
      </c>
      <c r="G865" s="3"/>
      <c r="H865" s="3" t="s">
        <v>33</v>
      </c>
      <c r="I865" s="3" t="s">
        <v>239</v>
      </c>
      <c r="J865" s="3" t="s">
        <v>16</v>
      </c>
      <c r="K865" s="3"/>
      <c r="L865" s="3"/>
      <c r="M865" s="3"/>
      <c r="N865" s="3"/>
      <c r="O865" s="3"/>
      <c r="P865" s="3"/>
      <c r="Q865" s="3" t="s">
        <v>1277</v>
      </c>
    </row>
    <row r="866" spans="1:17" x14ac:dyDescent="0.25">
      <c r="A866" s="3" t="s">
        <v>1444</v>
      </c>
      <c r="B866" s="3" t="s">
        <v>1278</v>
      </c>
      <c r="C866" s="3"/>
      <c r="D866" s="3"/>
      <c r="E866" s="3"/>
      <c r="F866" s="3" t="s">
        <v>12</v>
      </c>
      <c r="G866" s="3"/>
      <c r="H866" s="3" t="s">
        <v>33</v>
      </c>
      <c r="I866" s="3" t="s">
        <v>223</v>
      </c>
      <c r="J866" s="3" t="s">
        <v>38</v>
      </c>
      <c r="K866" s="3"/>
      <c r="L866" s="3"/>
      <c r="M866" s="3"/>
      <c r="N866" s="3"/>
      <c r="O866" s="3"/>
      <c r="P866" s="3"/>
      <c r="Q866" s="3"/>
    </row>
    <row r="867" spans="1:17" x14ac:dyDescent="0.25">
      <c r="A867" s="3" t="s">
        <v>1444</v>
      </c>
      <c r="B867" s="3" t="s">
        <v>1279</v>
      </c>
      <c r="C867" s="3"/>
      <c r="D867" s="3"/>
      <c r="E867" s="3"/>
      <c r="F867" s="3" t="s">
        <v>19</v>
      </c>
      <c r="G867" s="3"/>
      <c r="H867" s="3" t="s">
        <v>14</v>
      </c>
      <c r="I867" s="3" t="s">
        <v>223</v>
      </c>
      <c r="J867" s="3" t="s">
        <v>38</v>
      </c>
      <c r="K867" s="3"/>
      <c r="L867" s="3"/>
      <c r="M867" s="3"/>
      <c r="N867" s="3"/>
      <c r="O867" s="3"/>
      <c r="P867" s="3"/>
      <c r="Q867" s="3"/>
    </row>
    <row r="868" spans="1:17" x14ac:dyDescent="0.25">
      <c r="A868" s="3" t="s">
        <v>1444</v>
      </c>
      <c r="B868" s="3" t="s">
        <v>1280</v>
      </c>
      <c r="C868" s="3"/>
      <c r="D868" s="3"/>
      <c r="E868" s="3"/>
      <c r="F868" s="3" t="s">
        <v>19</v>
      </c>
      <c r="G868" s="3"/>
      <c r="H868" s="3" t="s">
        <v>14</v>
      </c>
      <c r="I868" s="3" t="s">
        <v>239</v>
      </c>
      <c r="J868" s="3" t="s">
        <v>16</v>
      </c>
      <c r="K868" s="3"/>
      <c r="L868" s="3"/>
      <c r="M868" s="3"/>
      <c r="N868" s="3"/>
      <c r="O868" s="3"/>
      <c r="P868" s="3"/>
      <c r="Q868" s="3" t="s">
        <v>1281</v>
      </c>
    </row>
    <row r="869" spans="1:17" x14ac:dyDescent="0.25">
      <c r="A869" s="3" t="s">
        <v>1444</v>
      </c>
      <c r="B869" s="3" t="s">
        <v>1282</v>
      </c>
      <c r="C869" s="3"/>
      <c r="D869" s="3"/>
      <c r="E869" s="3"/>
      <c r="F869" s="3" t="s">
        <v>19</v>
      </c>
      <c r="G869" s="3"/>
      <c r="H869" s="3"/>
      <c r="I869" s="3" t="s">
        <v>223</v>
      </c>
      <c r="J869" s="3" t="s">
        <v>38</v>
      </c>
      <c r="K869" s="3"/>
      <c r="L869" s="3"/>
      <c r="M869" s="3"/>
      <c r="N869" s="3"/>
      <c r="O869" s="3"/>
      <c r="P869" s="3"/>
      <c r="Q869" s="3"/>
    </row>
    <row r="870" spans="1:17" x14ac:dyDescent="0.25">
      <c r="A870" s="3" t="s">
        <v>1444</v>
      </c>
      <c r="B870" s="3" t="s">
        <v>1283</v>
      </c>
      <c r="C870" s="3"/>
      <c r="D870" s="3"/>
      <c r="E870" s="3"/>
      <c r="F870" s="3" t="s">
        <v>19</v>
      </c>
      <c r="G870" s="3"/>
      <c r="H870" s="3"/>
      <c r="I870" s="3" t="s">
        <v>239</v>
      </c>
      <c r="J870" s="3" t="s">
        <v>16</v>
      </c>
      <c r="K870" s="3"/>
      <c r="L870" s="3"/>
      <c r="M870" s="3"/>
      <c r="N870" s="3"/>
      <c r="O870" s="3"/>
      <c r="P870" s="3"/>
      <c r="Q870" s="3" t="s">
        <v>1281</v>
      </c>
    </row>
    <row r="871" spans="1:17" x14ac:dyDescent="0.25">
      <c r="A871" s="3" t="s">
        <v>1444</v>
      </c>
      <c r="B871" s="3" t="s">
        <v>1284</v>
      </c>
      <c r="C871" s="3"/>
      <c r="D871" s="3"/>
      <c r="E871" s="3"/>
      <c r="F871" s="3" t="s">
        <v>19</v>
      </c>
      <c r="G871" s="3"/>
      <c r="H871" s="3" t="s">
        <v>33</v>
      </c>
      <c r="I871" s="3" t="s">
        <v>239</v>
      </c>
      <c r="J871" s="3" t="s">
        <v>16</v>
      </c>
      <c r="K871" s="3"/>
      <c r="L871" s="3"/>
      <c r="M871" s="3"/>
      <c r="N871" s="3"/>
      <c r="O871" s="3"/>
      <c r="P871" s="3"/>
      <c r="Q871" s="3" t="s">
        <v>1281</v>
      </c>
    </row>
    <row r="872" spans="1:17" x14ac:dyDescent="0.25">
      <c r="A872" s="3" t="s">
        <v>1444</v>
      </c>
      <c r="B872" s="3" t="s">
        <v>1285</v>
      </c>
      <c r="C872" s="3"/>
      <c r="D872" s="3"/>
      <c r="E872" s="3"/>
      <c r="F872" s="3" t="s">
        <v>19</v>
      </c>
      <c r="G872" s="3"/>
      <c r="H872" s="3" t="s">
        <v>33</v>
      </c>
      <c r="I872" s="3" t="s">
        <v>223</v>
      </c>
      <c r="J872" s="3" t="s">
        <v>38</v>
      </c>
      <c r="K872" s="3"/>
      <c r="L872" s="3"/>
      <c r="M872" s="3"/>
      <c r="N872" s="3"/>
      <c r="O872" s="3"/>
      <c r="P872" s="3"/>
      <c r="Q872" s="3"/>
    </row>
    <row r="873" spans="1:17" x14ac:dyDescent="0.25">
      <c r="A873" s="3" t="s">
        <v>1444</v>
      </c>
      <c r="B873" s="3" t="s">
        <v>1286</v>
      </c>
      <c r="C873" s="3"/>
      <c r="D873" s="3"/>
      <c r="E873" s="3"/>
      <c r="F873" s="3" t="s">
        <v>19</v>
      </c>
      <c r="G873" s="3"/>
      <c r="H873" s="3"/>
      <c r="I873" s="3" t="s">
        <v>239</v>
      </c>
      <c r="J873" s="3" t="s">
        <v>16</v>
      </c>
      <c r="K873" s="3"/>
      <c r="L873" s="3"/>
      <c r="M873" s="3"/>
      <c r="N873" s="3"/>
      <c r="O873" s="3"/>
      <c r="P873" s="3"/>
      <c r="Q873" s="3" t="s">
        <v>1281</v>
      </c>
    </row>
    <row r="874" spans="1:17" x14ac:dyDescent="0.25">
      <c r="A874" s="3" t="s">
        <v>1444</v>
      </c>
      <c r="B874" s="3" t="s">
        <v>1287</v>
      </c>
      <c r="C874" s="3"/>
      <c r="D874" s="3"/>
      <c r="E874" s="3"/>
      <c r="F874" s="3" t="s">
        <v>19</v>
      </c>
      <c r="G874" s="3"/>
      <c r="H874" s="3"/>
      <c r="I874" s="3" t="s">
        <v>223</v>
      </c>
      <c r="J874" s="3" t="s">
        <v>38</v>
      </c>
      <c r="K874" s="3"/>
      <c r="L874" s="3"/>
      <c r="M874" s="3"/>
      <c r="N874" s="3"/>
      <c r="O874" s="3"/>
      <c r="P874" s="3"/>
      <c r="Q874" s="3"/>
    </row>
    <row r="875" spans="1:17" x14ac:dyDescent="0.25">
      <c r="A875" s="3" t="s">
        <v>1444</v>
      </c>
      <c r="B875" s="3" t="s">
        <v>1288</v>
      </c>
      <c r="C875" s="3"/>
      <c r="D875" s="3"/>
      <c r="E875" s="3"/>
      <c r="F875" s="3" t="s">
        <v>19</v>
      </c>
      <c r="G875" s="3"/>
      <c r="H875" s="3" t="s">
        <v>14</v>
      </c>
      <c r="I875" s="3" t="s">
        <v>239</v>
      </c>
      <c r="J875" s="3" t="s">
        <v>16</v>
      </c>
      <c r="K875" s="3"/>
      <c r="L875" s="3"/>
      <c r="M875" s="3"/>
      <c r="N875" s="3"/>
      <c r="O875" s="3"/>
      <c r="P875" s="3"/>
      <c r="Q875" s="3"/>
    </row>
    <row r="876" spans="1:17" x14ac:dyDescent="0.25">
      <c r="A876" s="3" t="s">
        <v>1444</v>
      </c>
      <c r="B876" s="3" t="s">
        <v>1289</v>
      </c>
      <c r="C876" s="3"/>
      <c r="D876" s="3"/>
      <c r="E876" s="3"/>
      <c r="F876" s="3" t="s">
        <v>19</v>
      </c>
      <c r="G876" s="3"/>
      <c r="H876" s="3" t="s">
        <v>14</v>
      </c>
      <c r="I876" s="3" t="s">
        <v>223</v>
      </c>
      <c r="J876" s="3" t="s">
        <v>38</v>
      </c>
      <c r="K876" s="3"/>
      <c r="L876" s="3"/>
      <c r="M876" s="3"/>
      <c r="N876" s="3"/>
      <c r="O876" s="3"/>
      <c r="P876" s="3"/>
      <c r="Q876" s="3"/>
    </row>
    <row r="877" spans="1:17" x14ac:dyDescent="0.25">
      <c r="A877" s="3" t="s">
        <v>1444</v>
      </c>
      <c r="B877" s="3" t="s">
        <v>1290</v>
      </c>
      <c r="C877" s="3"/>
      <c r="D877" s="3"/>
      <c r="E877" s="3"/>
      <c r="F877" s="3" t="s">
        <v>19</v>
      </c>
      <c r="G877" s="3"/>
      <c r="H877" s="3" t="s">
        <v>33</v>
      </c>
      <c r="I877" s="3" t="s">
        <v>223</v>
      </c>
      <c r="J877" s="3" t="s">
        <v>38</v>
      </c>
      <c r="K877" s="3"/>
      <c r="L877" s="3"/>
      <c r="M877" s="3"/>
      <c r="N877" s="3"/>
      <c r="O877" s="3"/>
      <c r="P877" s="3"/>
      <c r="Q877" s="3"/>
    </row>
    <row r="878" spans="1:17" x14ac:dyDescent="0.25">
      <c r="A878" s="3" t="s">
        <v>1444</v>
      </c>
      <c r="B878" s="3" t="s">
        <v>1291</v>
      </c>
      <c r="C878" s="3"/>
      <c r="D878" s="3"/>
      <c r="E878" s="3"/>
      <c r="F878" s="3" t="s">
        <v>19</v>
      </c>
      <c r="G878" s="3"/>
      <c r="H878" s="3" t="s">
        <v>33</v>
      </c>
      <c r="I878" s="3" t="s">
        <v>239</v>
      </c>
      <c r="J878" s="3" t="s">
        <v>16</v>
      </c>
      <c r="K878" s="3"/>
      <c r="L878" s="3"/>
      <c r="M878" s="3"/>
      <c r="N878" s="3"/>
      <c r="O878" s="3"/>
      <c r="P878" s="3"/>
      <c r="Q878" s="3" t="s">
        <v>1277</v>
      </c>
    </row>
    <row r="879" spans="1:17" x14ac:dyDescent="0.25">
      <c r="A879" s="3" t="s">
        <v>1444</v>
      </c>
      <c r="B879" s="3" t="s">
        <v>1292</v>
      </c>
      <c r="C879" s="3"/>
      <c r="D879" s="3"/>
      <c r="E879" s="3"/>
      <c r="F879" s="3" t="s">
        <v>19</v>
      </c>
      <c r="G879" s="3"/>
      <c r="H879" s="3" t="s">
        <v>33</v>
      </c>
      <c r="I879" s="3" t="s">
        <v>223</v>
      </c>
      <c r="J879" s="3" t="s">
        <v>38</v>
      </c>
      <c r="K879" s="3"/>
      <c r="L879" s="3"/>
      <c r="M879" s="3"/>
      <c r="N879" s="3"/>
      <c r="O879" s="3"/>
      <c r="P879" s="3"/>
      <c r="Q879" s="3"/>
    </row>
    <row r="880" spans="1:17" x14ac:dyDescent="0.25">
      <c r="A880" s="3" t="s">
        <v>1444</v>
      </c>
      <c r="B880" s="3" t="s">
        <v>1293</v>
      </c>
      <c r="C880" s="3"/>
      <c r="D880" s="3"/>
      <c r="E880" s="3"/>
      <c r="F880" s="3" t="s">
        <v>19</v>
      </c>
      <c r="G880" s="3"/>
      <c r="H880" s="3" t="s">
        <v>33</v>
      </c>
      <c r="I880" s="3" t="s">
        <v>239</v>
      </c>
      <c r="J880" s="3" t="s">
        <v>16</v>
      </c>
      <c r="K880" s="3"/>
      <c r="L880" s="3"/>
      <c r="M880" s="3"/>
      <c r="N880" s="3"/>
      <c r="O880" s="3"/>
      <c r="P880" s="3"/>
      <c r="Q880" s="3" t="s">
        <v>1281</v>
      </c>
    </row>
    <row r="881" spans="1:17" x14ac:dyDescent="0.25">
      <c r="A881" s="3" t="s">
        <v>1444</v>
      </c>
      <c r="B881" s="3" t="s">
        <v>1294</v>
      </c>
      <c r="C881" s="3"/>
      <c r="D881" s="3"/>
      <c r="E881" s="3"/>
      <c r="F881" s="3" t="s">
        <v>19</v>
      </c>
      <c r="G881" s="3"/>
      <c r="H881" s="3"/>
      <c r="I881" s="3" t="s">
        <v>223</v>
      </c>
      <c r="J881" s="3" t="s">
        <v>38</v>
      </c>
      <c r="K881" s="3"/>
      <c r="L881" s="3"/>
      <c r="M881" s="3"/>
      <c r="N881" s="3"/>
      <c r="O881" s="3"/>
      <c r="P881" s="3"/>
      <c r="Q881" s="3"/>
    </row>
    <row r="882" spans="1:17" x14ac:dyDescent="0.25">
      <c r="A882" s="3" t="s">
        <v>1444</v>
      </c>
      <c r="B882" s="3" t="s">
        <v>1295</v>
      </c>
      <c r="C882" s="3"/>
      <c r="D882" s="3"/>
      <c r="E882" s="3"/>
      <c r="F882" s="3" t="s">
        <v>19</v>
      </c>
      <c r="G882" s="3"/>
      <c r="H882" s="3"/>
      <c r="I882" s="3" t="s">
        <v>239</v>
      </c>
      <c r="J882" s="3" t="s">
        <v>16</v>
      </c>
      <c r="K882" s="3"/>
      <c r="L882" s="3"/>
      <c r="M882" s="3"/>
      <c r="N882" s="3"/>
      <c r="O882" s="3"/>
      <c r="P882" s="3"/>
      <c r="Q882" s="3"/>
    </row>
    <row r="883" spans="1:17" x14ac:dyDescent="0.25">
      <c r="A883" s="3" t="s">
        <v>1444</v>
      </c>
      <c r="B883" s="3" t="s">
        <v>1296</v>
      </c>
      <c r="C883" s="3"/>
      <c r="D883" s="3"/>
      <c r="E883" s="3"/>
      <c r="F883" s="3" t="s">
        <v>12</v>
      </c>
      <c r="G883" s="3"/>
      <c r="H883" s="3" t="s">
        <v>33</v>
      </c>
      <c r="I883" s="3" t="s">
        <v>239</v>
      </c>
      <c r="J883" s="3" t="s">
        <v>16</v>
      </c>
      <c r="K883" s="3"/>
      <c r="L883" s="3"/>
      <c r="M883" s="3"/>
      <c r="N883" s="3"/>
      <c r="O883" s="3"/>
      <c r="P883" s="3"/>
      <c r="Q883" s="3" t="s">
        <v>1277</v>
      </c>
    </row>
    <row r="884" spans="1:17" x14ac:dyDescent="0.25">
      <c r="A884" s="3" t="s">
        <v>1444</v>
      </c>
      <c r="B884" s="3" t="s">
        <v>1297</v>
      </c>
      <c r="C884" s="3"/>
      <c r="D884" s="3"/>
      <c r="E884" s="3"/>
      <c r="F884" s="3" t="s">
        <v>12</v>
      </c>
      <c r="G884" s="3"/>
      <c r="H884" s="3" t="s">
        <v>33</v>
      </c>
      <c r="I884" s="3" t="s">
        <v>223</v>
      </c>
      <c r="J884" s="3" t="s">
        <v>38</v>
      </c>
      <c r="K884" s="3"/>
      <c r="L884" s="3"/>
      <c r="M884" s="3"/>
      <c r="N884" s="3"/>
      <c r="O884" s="3"/>
      <c r="P884" s="3"/>
      <c r="Q884" s="3"/>
    </row>
    <row r="885" spans="1:17" x14ac:dyDescent="0.25">
      <c r="A885" s="3" t="s">
        <v>1444</v>
      </c>
      <c r="B885" s="3" t="s">
        <v>1298</v>
      </c>
      <c r="C885" s="3"/>
      <c r="D885" s="3"/>
      <c r="E885" s="3"/>
      <c r="F885" s="3" t="s">
        <v>19</v>
      </c>
      <c r="G885" s="3"/>
      <c r="H885" s="3" t="s">
        <v>33</v>
      </c>
      <c r="I885" s="3" t="s">
        <v>239</v>
      </c>
      <c r="J885" s="3" t="s">
        <v>16</v>
      </c>
      <c r="K885" s="3"/>
      <c r="L885" s="3"/>
      <c r="M885" s="3"/>
      <c r="N885" s="3"/>
      <c r="O885" s="3"/>
      <c r="P885" s="3"/>
      <c r="Q885" s="3" t="s">
        <v>1281</v>
      </c>
    </row>
    <row r="886" spans="1:17" x14ac:dyDescent="0.25">
      <c r="A886" s="3" t="s">
        <v>1444</v>
      </c>
      <c r="B886" s="3" t="s">
        <v>1299</v>
      </c>
      <c r="C886" s="3"/>
      <c r="D886" s="3"/>
      <c r="E886" s="3"/>
      <c r="F886" s="3" t="s">
        <v>19</v>
      </c>
      <c r="G886" s="3"/>
      <c r="H886" s="3" t="s">
        <v>33</v>
      </c>
      <c r="I886" s="3" t="s">
        <v>223</v>
      </c>
      <c r="J886" s="3" t="s">
        <v>38</v>
      </c>
      <c r="K886" s="3"/>
      <c r="L886" s="3"/>
      <c r="M886" s="3"/>
      <c r="N886" s="3"/>
      <c r="O886" s="3"/>
      <c r="P886" s="3"/>
      <c r="Q886" s="3"/>
    </row>
    <row r="887" spans="1:17" x14ac:dyDescent="0.25">
      <c r="A887" s="3" t="s">
        <v>1444</v>
      </c>
      <c r="B887" s="3" t="s">
        <v>1300</v>
      </c>
      <c r="C887" s="3"/>
      <c r="D887" s="3"/>
      <c r="E887" s="3"/>
      <c r="F887" s="3" t="s">
        <v>19</v>
      </c>
      <c r="G887" s="3"/>
      <c r="H887" s="3" t="s">
        <v>33</v>
      </c>
      <c r="I887" s="3" t="s">
        <v>239</v>
      </c>
      <c r="J887" s="3" t="s">
        <v>16</v>
      </c>
      <c r="K887" s="3"/>
      <c r="L887" s="3"/>
      <c r="M887" s="3"/>
      <c r="N887" s="3"/>
      <c r="O887" s="3"/>
      <c r="P887" s="3"/>
      <c r="Q887" s="3" t="s">
        <v>1281</v>
      </c>
    </row>
    <row r="888" spans="1:17" x14ac:dyDescent="0.25">
      <c r="A888" s="3" t="s">
        <v>1444</v>
      </c>
      <c r="B888" s="3" t="s">
        <v>1301</v>
      </c>
      <c r="C888" s="3"/>
      <c r="D888" s="3"/>
      <c r="E888" s="3"/>
      <c r="F888" s="3" t="s">
        <v>19</v>
      </c>
      <c r="G888" s="3"/>
      <c r="H888" s="3" t="s">
        <v>33</v>
      </c>
      <c r="I888" s="3" t="s">
        <v>223</v>
      </c>
      <c r="J888" s="3" t="s">
        <v>38</v>
      </c>
      <c r="K888" s="3"/>
      <c r="L888" s="3"/>
      <c r="M888" s="3"/>
      <c r="N888" s="3"/>
      <c r="O888" s="3"/>
      <c r="P888" s="3"/>
      <c r="Q888" s="3"/>
    </row>
    <row r="889" spans="1:17" x14ac:dyDescent="0.25">
      <c r="A889" s="3" t="s">
        <v>1444</v>
      </c>
      <c r="B889" s="3" t="s">
        <v>1302</v>
      </c>
      <c r="C889" s="3"/>
      <c r="D889" s="3"/>
      <c r="E889" s="3"/>
      <c r="F889" s="3" t="s">
        <v>19</v>
      </c>
      <c r="G889" s="3"/>
      <c r="H889" s="3" t="s">
        <v>33</v>
      </c>
      <c r="I889" s="3" t="s">
        <v>239</v>
      </c>
      <c r="J889" s="3" t="s">
        <v>16</v>
      </c>
      <c r="K889" s="3"/>
      <c r="L889" s="3"/>
      <c r="M889" s="3"/>
      <c r="N889" s="3"/>
      <c r="O889" s="3"/>
      <c r="P889" s="3"/>
      <c r="Q889" s="3" t="s">
        <v>1281</v>
      </c>
    </row>
    <row r="890" spans="1:17" x14ac:dyDescent="0.25">
      <c r="A890" s="3" t="s">
        <v>1444</v>
      </c>
      <c r="B890" s="3" t="s">
        <v>1303</v>
      </c>
      <c r="C890" s="3"/>
      <c r="D890" s="3"/>
      <c r="E890" s="3"/>
      <c r="F890" s="3" t="s">
        <v>19</v>
      </c>
      <c r="G890" s="3"/>
      <c r="H890" s="3" t="s">
        <v>33</v>
      </c>
      <c r="I890" s="3" t="s">
        <v>223</v>
      </c>
      <c r="J890" s="3" t="s">
        <v>38</v>
      </c>
      <c r="K890" s="3"/>
      <c r="L890" s="3"/>
      <c r="M890" s="3"/>
      <c r="N890" s="3"/>
      <c r="O890" s="3"/>
      <c r="P890" s="3"/>
      <c r="Q890" s="3"/>
    </row>
    <row r="891" spans="1:17" x14ac:dyDescent="0.25">
      <c r="A891" s="3" t="s">
        <v>1444</v>
      </c>
      <c r="B891" s="3" t="s">
        <v>1304</v>
      </c>
      <c r="C891" s="3"/>
      <c r="D891" s="3"/>
      <c r="E891" s="3"/>
      <c r="F891" s="3" t="s">
        <v>19</v>
      </c>
      <c r="G891" s="3"/>
      <c r="H891" s="3" t="s">
        <v>14</v>
      </c>
      <c r="I891" s="3" t="s">
        <v>223</v>
      </c>
      <c r="J891" s="3" t="s">
        <v>38</v>
      </c>
      <c r="K891" s="3"/>
      <c r="L891" s="3"/>
      <c r="M891" s="3"/>
      <c r="N891" s="3"/>
      <c r="O891" s="3"/>
      <c r="P891" s="3"/>
      <c r="Q891" s="3"/>
    </row>
    <row r="892" spans="1:17" x14ac:dyDescent="0.25">
      <c r="A892" s="3" t="s">
        <v>1444</v>
      </c>
      <c r="B892" s="3" t="s">
        <v>1305</v>
      </c>
      <c r="C892" s="3"/>
      <c r="D892" s="3"/>
      <c r="E892" s="3"/>
      <c r="F892" s="3" t="s">
        <v>19</v>
      </c>
      <c r="G892" s="3"/>
      <c r="H892" s="3" t="s">
        <v>14</v>
      </c>
      <c r="I892" s="3" t="s">
        <v>239</v>
      </c>
      <c r="J892" s="3" t="s">
        <v>16</v>
      </c>
      <c r="K892" s="3"/>
      <c r="L892" s="3"/>
      <c r="M892" s="3"/>
      <c r="N892" s="3"/>
      <c r="O892" s="3"/>
      <c r="P892" s="3"/>
      <c r="Q892" s="3" t="s">
        <v>1306</v>
      </c>
    </row>
    <row r="893" spans="1:17" x14ac:dyDescent="0.25">
      <c r="A893" s="3" t="s">
        <v>1444</v>
      </c>
      <c r="B893" s="3" t="s">
        <v>1307</v>
      </c>
      <c r="C893" s="3"/>
      <c r="D893" s="3"/>
      <c r="E893" s="3"/>
      <c r="F893" s="3" t="s">
        <v>19</v>
      </c>
      <c r="G893" s="3"/>
      <c r="H893" s="3" t="s">
        <v>33</v>
      </c>
      <c r="I893" s="3" t="s">
        <v>239</v>
      </c>
      <c r="J893" s="3" t="s">
        <v>16</v>
      </c>
      <c r="K893" s="3"/>
      <c r="L893" s="3"/>
      <c r="M893" s="3"/>
      <c r="N893" s="3"/>
      <c r="O893" s="3"/>
      <c r="P893" s="3"/>
      <c r="Q893" s="3" t="s">
        <v>1281</v>
      </c>
    </row>
    <row r="894" spans="1:17" x14ac:dyDescent="0.25">
      <c r="A894" s="3" t="s">
        <v>1444</v>
      </c>
      <c r="B894" s="3" t="s">
        <v>1308</v>
      </c>
      <c r="C894" s="3"/>
      <c r="D894" s="3"/>
      <c r="E894" s="3"/>
      <c r="F894" s="3" t="s">
        <v>19</v>
      </c>
      <c r="G894" s="3"/>
      <c r="H894" s="3" t="s">
        <v>33</v>
      </c>
      <c r="I894" s="3" t="s">
        <v>223</v>
      </c>
      <c r="J894" s="3" t="s">
        <v>38</v>
      </c>
      <c r="K894" s="3"/>
      <c r="L894" s="3"/>
      <c r="M894" s="3"/>
      <c r="N894" s="3"/>
      <c r="O894" s="3"/>
      <c r="P894" s="3"/>
      <c r="Q894" s="3"/>
    </row>
    <row r="895" spans="1:17" x14ac:dyDescent="0.25">
      <c r="A895" s="3" t="s">
        <v>1444</v>
      </c>
      <c r="B895" s="3" t="s">
        <v>1309</v>
      </c>
      <c r="C895" s="3"/>
      <c r="D895" s="3"/>
      <c r="E895" s="3"/>
      <c r="F895" s="3" t="s">
        <v>19</v>
      </c>
      <c r="G895" s="3"/>
      <c r="H895" s="3" t="s">
        <v>33</v>
      </c>
      <c r="I895" s="3" t="s">
        <v>223</v>
      </c>
      <c r="J895" s="3" t="s">
        <v>38</v>
      </c>
      <c r="K895" s="3"/>
      <c r="L895" s="3"/>
      <c r="M895" s="3"/>
      <c r="N895" s="3"/>
      <c r="O895" s="3"/>
      <c r="P895" s="3"/>
      <c r="Q895" s="3"/>
    </row>
    <row r="896" spans="1:17" x14ac:dyDescent="0.25">
      <c r="A896" s="3" t="s">
        <v>1444</v>
      </c>
      <c r="B896" s="3" t="s">
        <v>1310</v>
      </c>
      <c r="C896" s="3"/>
      <c r="D896" s="3"/>
      <c r="E896" s="3"/>
      <c r="F896" s="3" t="s">
        <v>19</v>
      </c>
      <c r="G896" s="3"/>
      <c r="H896" s="3" t="s">
        <v>33</v>
      </c>
      <c r="I896" s="3" t="s">
        <v>239</v>
      </c>
      <c r="J896" s="3" t="s">
        <v>16</v>
      </c>
      <c r="K896" s="3"/>
      <c r="L896" s="3"/>
      <c r="M896" s="3"/>
      <c r="N896" s="3"/>
      <c r="O896" s="3"/>
      <c r="P896" s="3"/>
      <c r="Q896" s="3" t="s">
        <v>1281</v>
      </c>
    </row>
    <row r="897" spans="1:17" x14ac:dyDescent="0.25">
      <c r="A897" s="3" t="s">
        <v>1444</v>
      </c>
      <c r="B897" s="3" t="s">
        <v>1311</v>
      </c>
      <c r="C897" s="3"/>
      <c r="D897" s="3"/>
      <c r="E897" s="3"/>
      <c r="F897" s="3" t="s">
        <v>12</v>
      </c>
      <c r="G897" s="3"/>
      <c r="H897" s="3" t="s">
        <v>33</v>
      </c>
      <c r="I897" s="3" t="s">
        <v>223</v>
      </c>
      <c r="J897" s="3" t="s">
        <v>38</v>
      </c>
      <c r="K897" s="3"/>
      <c r="L897" s="3"/>
      <c r="M897" s="3"/>
      <c r="N897" s="3"/>
      <c r="O897" s="3"/>
      <c r="P897" s="3"/>
      <c r="Q897" s="3"/>
    </row>
    <row r="898" spans="1:17" x14ac:dyDescent="0.25">
      <c r="A898" s="3" t="s">
        <v>1444</v>
      </c>
      <c r="B898" s="3" t="s">
        <v>1312</v>
      </c>
      <c r="C898" s="3"/>
      <c r="D898" s="3"/>
      <c r="E898" s="3"/>
      <c r="F898" s="3" t="s">
        <v>12</v>
      </c>
      <c r="G898" s="3"/>
      <c r="H898" s="3" t="s">
        <v>33</v>
      </c>
      <c r="I898" s="3" t="s">
        <v>239</v>
      </c>
      <c r="J898" s="3" t="s">
        <v>16</v>
      </c>
      <c r="K898" s="3"/>
      <c r="L898" s="3"/>
      <c r="M898" s="3"/>
      <c r="N898" s="3"/>
      <c r="O898" s="3"/>
      <c r="P898" s="3"/>
      <c r="Q898" s="3" t="s">
        <v>1281</v>
      </c>
    </row>
    <row r="899" spans="1:17" x14ac:dyDescent="0.25">
      <c r="A899" s="3" t="s">
        <v>1444</v>
      </c>
      <c r="B899" s="3" t="s">
        <v>1313</v>
      </c>
      <c r="C899" s="3"/>
      <c r="D899" s="3"/>
      <c r="E899" s="3"/>
      <c r="F899" s="3" t="s">
        <v>19</v>
      </c>
      <c r="G899" s="3"/>
      <c r="H899" s="3" t="s">
        <v>14</v>
      </c>
      <c r="I899" s="3" t="s">
        <v>239</v>
      </c>
      <c r="J899" s="3" t="s">
        <v>16</v>
      </c>
      <c r="K899" s="3"/>
      <c r="L899" s="3"/>
      <c r="M899" s="3"/>
      <c r="N899" s="3"/>
      <c r="O899" s="3"/>
      <c r="P899" s="3"/>
      <c r="Q899" s="3"/>
    </row>
    <row r="900" spans="1:17" x14ac:dyDescent="0.25">
      <c r="A900" s="3" t="s">
        <v>1444</v>
      </c>
      <c r="B900" s="3" t="s">
        <v>1314</v>
      </c>
      <c r="C900" s="3"/>
      <c r="D900" s="3"/>
      <c r="E900" s="3"/>
      <c r="F900" s="3" t="s">
        <v>19</v>
      </c>
      <c r="G900" s="3"/>
      <c r="H900" s="3" t="s">
        <v>14</v>
      </c>
      <c r="I900" s="3" t="s">
        <v>223</v>
      </c>
      <c r="J900" s="3" t="s">
        <v>38</v>
      </c>
      <c r="K900" s="3"/>
      <c r="L900" s="3"/>
      <c r="M900" s="3"/>
      <c r="N900" s="3"/>
      <c r="O900" s="3"/>
      <c r="P900" s="3"/>
      <c r="Q900" s="3"/>
    </row>
    <row r="901" spans="1:17" x14ac:dyDescent="0.25">
      <c r="A901" s="3" t="s">
        <v>1444</v>
      </c>
      <c r="B901" s="3" t="s">
        <v>1315</v>
      </c>
      <c r="C901" s="3"/>
      <c r="D901" s="3"/>
      <c r="E901" s="3"/>
      <c r="F901" s="3" t="s">
        <v>19</v>
      </c>
      <c r="G901" s="3"/>
      <c r="H901" s="3" t="s">
        <v>14</v>
      </c>
      <c r="I901" s="3" t="s">
        <v>239</v>
      </c>
      <c r="J901" s="3" t="s">
        <v>16</v>
      </c>
      <c r="K901" s="3"/>
      <c r="L901" s="3"/>
      <c r="M901" s="3"/>
      <c r="N901" s="3"/>
      <c r="O901" s="3"/>
      <c r="P901" s="3"/>
      <c r="Q901" s="3"/>
    </row>
    <row r="902" spans="1:17" x14ac:dyDescent="0.25">
      <c r="A902" s="3" t="s">
        <v>1444</v>
      </c>
      <c r="B902" s="3" t="s">
        <v>1316</v>
      </c>
      <c r="C902" s="3"/>
      <c r="D902" s="3"/>
      <c r="E902" s="3"/>
      <c r="F902" s="3" t="s">
        <v>19</v>
      </c>
      <c r="G902" s="3"/>
      <c r="H902" s="3" t="s">
        <v>14</v>
      </c>
      <c r="I902" s="3" t="s">
        <v>223</v>
      </c>
      <c r="J902" s="3" t="s">
        <v>38</v>
      </c>
      <c r="K902" s="3"/>
      <c r="L902" s="3"/>
      <c r="M902" s="3"/>
      <c r="N902" s="3"/>
      <c r="O902" s="3"/>
      <c r="P902" s="3"/>
      <c r="Q902" s="3"/>
    </row>
    <row r="903" spans="1:17" x14ac:dyDescent="0.25">
      <c r="A903" s="3" t="s">
        <v>1444</v>
      </c>
      <c r="B903" s="3" t="s">
        <v>1317</v>
      </c>
      <c r="C903" s="3"/>
      <c r="D903" s="3"/>
      <c r="E903" s="3"/>
      <c r="F903" s="3" t="s">
        <v>12</v>
      </c>
      <c r="G903" s="3"/>
      <c r="H903" s="3"/>
      <c r="I903" s="3" t="s">
        <v>223</v>
      </c>
      <c r="J903" s="3" t="s">
        <v>38</v>
      </c>
      <c r="K903" s="3"/>
      <c r="L903" s="3"/>
      <c r="M903" s="3"/>
      <c r="N903" s="3"/>
      <c r="O903" s="3"/>
      <c r="P903" s="3"/>
      <c r="Q903" s="3"/>
    </row>
    <row r="904" spans="1:17" x14ac:dyDescent="0.25">
      <c r="A904" s="3" t="s">
        <v>1444</v>
      </c>
      <c r="B904" s="3" t="s">
        <v>1318</v>
      </c>
      <c r="C904" s="3"/>
      <c r="D904" s="3"/>
      <c r="E904" s="3"/>
      <c r="F904" s="3" t="s">
        <v>12</v>
      </c>
      <c r="G904" s="3"/>
      <c r="H904" s="3"/>
      <c r="I904" s="3" t="s">
        <v>239</v>
      </c>
      <c r="J904" s="3" t="s">
        <v>16</v>
      </c>
      <c r="K904" s="3"/>
      <c r="L904" s="3"/>
      <c r="M904" s="3"/>
      <c r="N904" s="3"/>
      <c r="O904" s="3"/>
      <c r="P904" s="3"/>
      <c r="Q904" s="3" t="s">
        <v>1281</v>
      </c>
    </row>
    <row r="905" spans="1:17" x14ac:dyDescent="0.25">
      <c r="A905" s="3" t="s">
        <v>1444</v>
      </c>
      <c r="B905" s="3" t="s">
        <v>1319</v>
      </c>
      <c r="C905" s="3"/>
      <c r="D905" s="3"/>
      <c r="E905" s="3"/>
      <c r="F905" s="3" t="s">
        <v>19</v>
      </c>
      <c r="G905" s="3"/>
      <c r="H905" s="3" t="s">
        <v>33</v>
      </c>
      <c r="I905" s="3" t="s">
        <v>223</v>
      </c>
      <c r="J905" s="3" t="s">
        <v>38</v>
      </c>
      <c r="K905" s="3"/>
      <c r="L905" s="3"/>
      <c r="M905" s="3"/>
      <c r="N905" s="3"/>
      <c r="O905" s="3"/>
      <c r="P905" s="3"/>
      <c r="Q905" s="3"/>
    </row>
    <row r="906" spans="1:17" x14ac:dyDescent="0.25">
      <c r="A906" s="3" t="s">
        <v>1444</v>
      </c>
      <c r="B906" s="3" t="s">
        <v>1320</v>
      </c>
      <c r="C906" s="3"/>
      <c r="D906" s="3"/>
      <c r="E906" s="3"/>
      <c r="F906" s="3" t="s">
        <v>19</v>
      </c>
      <c r="G906" s="3"/>
      <c r="H906" s="3" t="s">
        <v>33</v>
      </c>
      <c r="I906" s="3" t="s">
        <v>239</v>
      </c>
      <c r="J906" s="3" t="s">
        <v>16</v>
      </c>
      <c r="K906" s="3"/>
      <c r="L906" s="3"/>
      <c r="M906" s="3"/>
      <c r="N906" s="3"/>
      <c r="O906" s="3"/>
      <c r="P906" s="3"/>
      <c r="Q906" s="3"/>
    </row>
    <row r="907" spans="1:17" x14ac:dyDescent="0.25">
      <c r="A907" s="3" t="s">
        <v>1444</v>
      </c>
      <c r="B907" s="3" t="s">
        <v>1321</v>
      </c>
      <c r="C907" s="3"/>
      <c r="D907" s="3"/>
      <c r="E907" s="3"/>
      <c r="F907" s="3" t="s">
        <v>12</v>
      </c>
      <c r="G907" s="3"/>
      <c r="H907" s="3" t="s">
        <v>33</v>
      </c>
      <c r="I907" s="3" t="s">
        <v>223</v>
      </c>
      <c r="J907" s="3" t="s">
        <v>38</v>
      </c>
      <c r="K907" s="3"/>
      <c r="L907" s="3"/>
      <c r="M907" s="3"/>
      <c r="N907" s="3"/>
      <c r="O907" s="3"/>
      <c r="P907" s="3"/>
      <c r="Q907" s="3"/>
    </row>
    <row r="908" spans="1:17" x14ac:dyDescent="0.25">
      <c r="A908" s="3" t="s">
        <v>1444</v>
      </c>
      <c r="B908" s="3" t="s">
        <v>1322</v>
      </c>
      <c r="C908" s="3"/>
      <c r="D908" s="3"/>
      <c r="E908" s="3"/>
      <c r="F908" s="3" t="s">
        <v>12</v>
      </c>
      <c r="G908" s="3"/>
      <c r="H908" s="3" t="s">
        <v>33</v>
      </c>
      <c r="I908" s="3" t="s">
        <v>239</v>
      </c>
      <c r="J908" s="3" t="s">
        <v>16</v>
      </c>
      <c r="K908" s="3"/>
      <c r="L908" s="3"/>
      <c r="M908" s="3"/>
      <c r="N908" s="3"/>
      <c r="O908" s="3"/>
      <c r="P908" s="3"/>
      <c r="Q908" s="3" t="s">
        <v>1281</v>
      </c>
    </row>
    <row r="909" spans="1:17" x14ac:dyDescent="0.25">
      <c r="A909" s="3" t="s">
        <v>1444</v>
      </c>
      <c r="B909" s="3" t="s">
        <v>1323</v>
      </c>
      <c r="C909" s="3"/>
      <c r="D909" s="3"/>
      <c r="E909" s="3"/>
      <c r="F909" s="3" t="s">
        <v>19</v>
      </c>
      <c r="G909" s="3"/>
      <c r="H909" s="3" t="s">
        <v>33</v>
      </c>
      <c r="I909" s="3" t="s">
        <v>239</v>
      </c>
      <c r="J909" s="3" t="s">
        <v>16</v>
      </c>
      <c r="K909" s="3"/>
      <c r="L909" s="3"/>
      <c r="M909" s="3"/>
      <c r="N909" s="3"/>
      <c r="O909" s="3"/>
      <c r="P909" s="3"/>
      <c r="Q909" s="3" t="s">
        <v>1281</v>
      </c>
    </row>
    <row r="910" spans="1:17" x14ac:dyDescent="0.25">
      <c r="A910" s="3" t="s">
        <v>1444</v>
      </c>
      <c r="B910" s="3" t="s">
        <v>1324</v>
      </c>
      <c r="C910" s="3"/>
      <c r="D910" s="3"/>
      <c r="E910" s="3"/>
      <c r="F910" s="3" t="s">
        <v>19</v>
      </c>
      <c r="G910" s="3"/>
      <c r="H910" s="3" t="s">
        <v>33</v>
      </c>
      <c r="I910" s="3" t="s">
        <v>223</v>
      </c>
      <c r="J910" s="3" t="s">
        <v>38</v>
      </c>
      <c r="K910" s="3"/>
      <c r="L910" s="3"/>
      <c r="M910" s="3"/>
      <c r="N910" s="3"/>
      <c r="O910" s="3"/>
      <c r="P910" s="3"/>
      <c r="Q910" s="3"/>
    </row>
    <row r="911" spans="1:17" x14ac:dyDescent="0.25">
      <c r="A911" s="3" t="s">
        <v>1444</v>
      </c>
      <c r="B911" s="3" t="s">
        <v>1325</v>
      </c>
      <c r="C911" s="3"/>
      <c r="D911" s="3"/>
      <c r="E911" s="3"/>
      <c r="F911" s="3" t="s">
        <v>19</v>
      </c>
      <c r="G911" s="3"/>
      <c r="H911" s="3" t="s">
        <v>33</v>
      </c>
      <c r="I911" s="3" t="s">
        <v>223</v>
      </c>
      <c r="J911" s="3" t="s">
        <v>38</v>
      </c>
      <c r="K911" s="3"/>
      <c r="L911" s="3"/>
      <c r="M911" s="3"/>
      <c r="N911" s="3"/>
      <c r="O911" s="3"/>
      <c r="P911" s="3"/>
      <c r="Q911" s="3"/>
    </row>
    <row r="912" spans="1:17" x14ac:dyDescent="0.25">
      <c r="A912" s="3" t="s">
        <v>1444</v>
      </c>
      <c r="B912" s="3" t="s">
        <v>1326</v>
      </c>
      <c r="C912" s="3"/>
      <c r="D912" s="3"/>
      <c r="E912" s="3"/>
      <c r="F912" s="3" t="s">
        <v>19</v>
      </c>
      <c r="G912" s="3"/>
      <c r="H912" s="3" t="s">
        <v>33</v>
      </c>
      <c r="I912" s="3" t="s">
        <v>239</v>
      </c>
      <c r="J912" s="3" t="s">
        <v>16</v>
      </c>
      <c r="K912" s="3"/>
      <c r="L912" s="3"/>
      <c r="M912" s="3"/>
      <c r="N912" s="3"/>
      <c r="O912" s="3"/>
      <c r="P912" s="3"/>
      <c r="Q912" s="3" t="s">
        <v>1281</v>
      </c>
    </row>
    <row r="913" spans="1:17" x14ac:dyDescent="0.25">
      <c r="A913" s="3" t="s">
        <v>1444</v>
      </c>
      <c r="B913" s="3" t="s">
        <v>1327</v>
      </c>
      <c r="C913" s="3"/>
      <c r="D913" s="3"/>
      <c r="E913" s="3"/>
      <c r="F913" s="3" t="s">
        <v>12</v>
      </c>
      <c r="G913" s="3"/>
      <c r="H913" s="3" t="s">
        <v>33</v>
      </c>
      <c r="I913" s="3" t="s">
        <v>223</v>
      </c>
      <c r="J913" s="3" t="s">
        <v>38</v>
      </c>
      <c r="K913" s="3"/>
      <c r="L913" s="3"/>
      <c r="M913" s="3"/>
      <c r="N913" s="3"/>
      <c r="O913" s="3"/>
      <c r="P913" s="3"/>
      <c r="Q913" s="3"/>
    </row>
    <row r="914" spans="1:17" x14ac:dyDescent="0.25">
      <c r="A914" s="3" t="s">
        <v>1444</v>
      </c>
      <c r="B914" s="3" t="s">
        <v>1328</v>
      </c>
      <c r="C914" s="3"/>
      <c r="D914" s="3"/>
      <c r="E914" s="3"/>
      <c r="F914" s="3" t="s">
        <v>12</v>
      </c>
      <c r="G914" s="3"/>
      <c r="H914" s="3" t="s">
        <v>33</v>
      </c>
      <c r="I914" s="3" t="s">
        <v>239</v>
      </c>
      <c r="J914" s="3" t="s">
        <v>16</v>
      </c>
      <c r="K914" s="3"/>
      <c r="L914" s="3"/>
      <c r="M914" s="3"/>
      <c r="N914" s="3"/>
      <c r="O914" s="3"/>
      <c r="P914" s="3"/>
      <c r="Q914" s="3"/>
    </row>
    <row r="915" spans="1:17" x14ac:dyDescent="0.25">
      <c r="A915" s="3" t="s">
        <v>1444</v>
      </c>
      <c r="B915" s="3" t="s">
        <v>1329</v>
      </c>
      <c r="C915" s="3"/>
      <c r="D915" s="3"/>
      <c r="E915" s="3"/>
      <c r="F915" s="3" t="s">
        <v>12</v>
      </c>
      <c r="G915" s="3"/>
      <c r="H915" s="3" t="s">
        <v>33</v>
      </c>
      <c r="I915" s="3" t="s">
        <v>223</v>
      </c>
      <c r="J915" s="3" t="s">
        <v>38</v>
      </c>
      <c r="K915" s="3"/>
      <c r="L915" s="3"/>
      <c r="M915" s="3"/>
      <c r="N915" s="3"/>
      <c r="O915" s="3"/>
      <c r="P915" s="3"/>
      <c r="Q915" s="3"/>
    </row>
    <row r="916" spans="1:17" x14ac:dyDescent="0.25">
      <c r="A916" s="3" t="s">
        <v>1444</v>
      </c>
      <c r="B916" s="3" t="s">
        <v>1330</v>
      </c>
      <c r="C916" s="3"/>
      <c r="D916" s="3"/>
      <c r="E916" s="3"/>
      <c r="F916" s="3" t="s">
        <v>12</v>
      </c>
      <c r="G916" s="3"/>
      <c r="H916" s="3" t="s">
        <v>33</v>
      </c>
      <c r="I916" s="3" t="s">
        <v>239</v>
      </c>
      <c r="J916" s="3" t="s">
        <v>16</v>
      </c>
      <c r="K916" s="3"/>
      <c r="L916" s="3"/>
      <c r="M916" s="3"/>
      <c r="N916" s="3"/>
      <c r="O916" s="3"/>
      <c r="P916" s="3"/>
      <c r="Q916" s="3" t="s">
        <v>1281</v>
      </c>
    </row>
    <row r="917" spans="1:17" x14ac:dyDescent="0.25">
      <c r="A917" s="3" t="s">
        <v>1444</v>
      </c>
      <c r="B917" s="3" t="s">
        <v>1331</v>
      </c>
      <c r="C917" s="3"/>
      <c r="D917" s="3"/>
      <c r="E917" s="3"/>
      <c r="F917" s="3" t="s">
        <v>19</v>
      </c>
      <c r="G917" s="3"/>
      <c r="H917" s="3" t="s">
        <v>14</v>
      </c>
      <c r="I917" s="3" t="s">
        <v>239</v>
      </c>
      <c r="J917" s="3" t="s">
        <v>16</v>
      </c>
      <c r="K917" s="3"/>
      <c r="L917" s="3"/>
      <c r="M917" s="3"/>
      <c r="N917" s="3"/>
      <c r="O917" s="3"/>
      <c r="P917" s="3"/>
      <c r="Q917" s="3"/>
    </row>
    <row r="918" spans="1:17" x14ac:dyDescent="0.25">
      <c r="A918" s="3" t="s">
        <v>1444</v>
      </c>
      <c r="B918" s="3" t="s">
        <v>1332</v>
      </c>
      <c r="C918" s="3"/>
      <c r="D918" s="3"/>
      <c r="E918" s="3"/>
      <c r="F918" s="3" t="s">
        <v>19</v>
      </c>
      <c r="G918" s="3"/>
      <c r="H918" s="3" t="s">
        <v>14</v>
      </c>
      <c r="I918" s="3" t="s">
        <v>223</v>
      </c>
      <c r="J918" s="3" t="s">
        <v>38</v>
      </c>
      <c r="K918" s="3"/>
      <c r="L918" s="3"/>
      <c r="M918" s="3"/>
      <c r="N918" s="3"/>
      <c r="O918" s="3"/>
      <c r="P918" s="3"/>
      <c r="Q918" s="3"/>
    </row>
    <row r="919" spans="1:17" x14ac:dyDescent="0.25">
      <c r="A919" s="3" t="s">
        <v>1444</v>
      </c>
      <c r="B919" s="3" t="s">
        <v>1333</v>
      </c>
      <c r="C919" s="3"/>
      <c r="D919" s="3"/>
      <c r="E919" s="3"/>
      <c r="F919" s="3" t="s">
        <v>19</v>
      </c>
      <c r="G919" s="3"/>
      <c r="H919" s="3" t="s">
        <v>14</v>
      </c>
      <c r="I919" s="3" t="s">
        <v>239</v>
      </c>
      <c r="J919" s="3" t="s">
        <v>16</v>
      </c>
      <c r="K919" s="3"/>
      <c r="L919" s="3"/>
      <c r="M919" s="3"/>
      <c r="N919" s="3"/>
      <c r="O919" s="3"/>
      <c r="P919" s="3"/>
      <c r="Q919" s="3"/>
    </row>
    <row r="920" spans="1:17" x14ac:dyDescent="0.25">
      <c r="A920" s="3" t="s">
        <v>1444</v>
      </c>
      <c r="B920" s="3" t="s">
        <v>1334</v>
      </c>
      <c r="C920" s="3"/>
      <c r="D920" s="3"/>
      <c r="E920" s="3"/>
      <c r="F920" s="3" t="s">
        <v>19</v>
      </c>
      <c r="G920" s="3"/>
      <c r="H920" s="3" t="s">
        <v>14</v>
      </c>
      <c r="I920" s="3" t="s">
        <v>223</v>
      </c>
      <c r="J920" s="3" t="s">
        <v>38</v>
      </c>
      <c r="K920" s="3"/>
      <c r="L920" s="3"/>
      <c r="M920" s="3"/>
      <c r="N920" s="3"/>
      <c r="O920" s="3"/>
      <c r="P920" s="3"/>
      <c r="Q920" s="3"/>
    </row>
    <row r="921" spans="1:17" x14ac:dyDescent="0.25">
      <c r="A921" s="3" t="s">
        <v>1444</v>
      </c>
      <c r="B921" s="3" t="s">
        <v>1335</v>
      </c>
      <c r="C921" s="3"/>
      <c r="D921" s="3"/>
      <c r="E921" s="3"/>
      <c r="F921" s="3" t="s">
        <v>19</v>
      </c>
      <c r="G921" s="3"/>
      <c r="H921" s="3" t="s">
        <v>33</v>
      </c>
      <c r="I921" s="3" t="s">
        <v>1121</v>
      </c>
      <c r="J921" s="3" t="s">
        <v>16</v>
      </c>
      <c r="K921" s="3"/>
      <c r="L921" s="3"/>
      <c r="M921" s="3"/>
      <c r="N921" s="3"/>
      <c r="O921" s="3"/>
      <c r="P921" s="3"/>
      <c r="Q921" s="3" t="s">
        <v>1281</v>
      </c>
    </row>
    <row r="922" spans="1:17" x14ac:dyDescent="0.25">
      <c r="A922" s="3" t="s">
        <v>1444</v>
      </c>
      <c r="B922" s="3" t="s">
        <v>1336</v>
      </c>
      <c r="C922" s="3"/>
      <c r="D922" s="3"/>
      <c r="E922" s="3"/>
      <c r="F922" s="3" t="s">
        <v>19</v>
      </c>
      <c r="G922" s="3"/>
      <c r="H922" s="3" t="s">
        <v>33</v>
      </c>
      <c r="I922" s="3" t="s">
        <v>223</v>
      </c>
      <c r="J922" s="3" t="s">
        <v>38</v>
      </c>
      <c r="K922" s="3"/>
      <c r="L922" s="3"/>
      <c r="M922" s="3"/>
      <c r="N922" s="3"/>
      <c r="O922" s="3"/>
      <c r="P922" s="3"/>
      <c r="Q922" s="3"/>
    </row>
    <row r="923" spans="1:17" x14ac:dyDescent="0.25">
      <c r="A923" s="3" t="s">
        <v>1444</v>
      </c>
      <c r="B923" s="3" t="s">
        <v>1337</v>
      </c>
      <c r="C923" s="3"/>
      <c r="D923" s="3"/>
      <c r="E923" s="3"/>
      <c r="F923" s="3" t="s">
        <v>19</v>
      </c>
      <c r="G923" s="3"/>
      <c r="H923" s="3" t="s">
        <v>33</v>
      </c>
      <c r="I923" s="3" t="s">
        <v>223</v>
      </c>
      <c r="J923" s="3" t="s">
        <v>38</v>
      </c>
      <c r="K923" s="3"/>
      <c r="L923" s="3"/>
      <c r="M923" s="3"/>
      <c r="N923" s="3"/>
      <c r="O923" s="3"/>
      <c r="P923" s="3"/>
      <c r="Q923" s="3"/>
    </row>
    <row r="924" spans="1:17" x14ac:dyDescent="0.25">
      <c r="A924" s="3" t="s">
        <v>1444</v>
      </c>
      <c r="B924" s="3" t="s">
        <v>1338</v>
      </c>
      <c r="C924" s="3"/>
      <c r="D924" s="3"/>
      <c r="E924" s="3"/>
      <c r="F924" s="3" t="s">
        <v>19</v>
      </c>
      <c r="G924" s="3"/>
      <c r="H924" s="3" t="s">
        <v>33</v>
      </c>
      <c r="I924" s="3" t="s">
        <v>239</v>
      </c>
      <c r="J924" s="3" t="s">
        <v>16</v>
      </c>
      <c r="K924" s="3"/>
      <c r="L924" s="3"/>
      <c r="M924" s="3"/>
      <c r="N924" s="3"/>
      <c r="O924" s="3"/>
      <c r="P924" s="3"/>
      <c r="Q924" s="3" t="s">
        <v>1277</v>
      </c>
    </row>
    <row r="925" spans="1:17" x14ac:dyDescent="0.25">
      <c r="A925" s="3" t="s">
        <v>1444</v>
      </c>
      <c r="B925" s="3" t="s">
        <v>1339</v>
      </c>
      <c r="C925" s="3"/>
      <c r="D925" s="3"/>
      <c r="E925" s="3"/>
      <c r="F925" s="3" t="s">
        <v>19</v>
      </c>
      <c r="G925" s="3"/>
      <c r="H925" s="3" t="s">
        <v>14</v>
      </c>
      <c r="I925" s="3" t="s">
        <v>239</v>
      </c>
      <c r="J925" s="3" t="s">
        <v>16</v>
      </c>
      <c r="K925" s="3"/>
      <c r="L925" s="3"/>
      <c r="M925" s="3"/>
      <c r="N925" s="3"/>
      <c r="O925" s="3"/>
      <c r="P925" s="3"/>
      <c r="Q925" s="3" t="s">
        <v>1277</v>
      </c>
    </row>
    <row r="926" spans="1:17" x14ac:dyDescent="0.25">
      <c r="A926" s="3" t="s">
        <v>1444</v>
      </c>
      <c r="B926" s="3" t="s">
        <v>1340</v>
      </c>
      <c r="C926" s="3"/>
      <c r="D926" s="3"/>
      <c r="E926" s="3"/>
      <c r="F926" s="3" t="s">
        <v>19</v>
      </c>
      <c r="G926" s="3"/>
      <c r="H926" s="3" t="s">
        <v>14</v>
      </c>
      <c r="I926" s="3" t="s">
        <v>223</v>
      </c>
      <c r="J926" s="3" t="s">
        <v>38</v>
      </c>
      <c r="K926" s="3"/>
      <c r="L926" s="3"/>
      <c r="M926" s="3"/>
      <c r="N926" s="3"/>
      <c r="O926" s="3"/>
      <c r="P926" s="3"/>
      <c r="Q926" s="3"/>
    </row>
    <row r="927" spans="1:17" x14ac:dyDescent="0.25">
      <c r="A927" s="3" t="s">
        <v>1444</v>
      </c>
      <c r="B927" s="3" t="s">
        <v>1341</v>
      </c>
      <c r="C927" s="3"/>
      <c r="D927" s="3"/>
      <c r="E927" s="3"/>
      <c r="F927" s="3" t="s">
        <v>19</v>
      </c>
      <c r="G927" s="3"/>
      <c r="H927" s="3" t="s">
        <v>14</v>
      </c>
      <c r="I927" s="3" t="s">
        <v>223</v>
      </c>
      <c r="J927" s="3" t="s">
        <v>38</v>
      </c>
      <c r="K927" s="3"/>
      <c r="L927" s="3"/>
      <c r="M927" s="3"/>
      <c r="N927" s="3"/>
      <c r="O927" s="3"/>
      <c r="P927" s="3"/>
      <c r="Q927" s="3"/>
    </row>
    <row r="928" spans="1:17" x14ac:dyDescent="0.25">
      <c r="A928" s="3" t="s">
        <v>1444</v>
      </c>
      <c r="B928" s="3" t="s">
        <v>1342</v>
      </c>
      <c r="C928" s="3"/>
      <c r="D928" s="3"/>
      <c r="E928" s="3"/>
      <c r="F928" s="3" t="s">
        <v>19</v>
      </c>
      <c r="G928" s="3"/>
      <c r="H928" s="3" t="s">
        <v>14</v>
      </c>
      <c r="I928" s="3" t="s">
        <v>239</v>
      </c>
      <c r="J928" s="3" t="s">
        <v>16</v>
      </c>
      <c r="K928" s="3"/>
      <c r="L928" s="3"/>
      <c r="M928" s="3"/>
      <c r="N928" s="3"/>
      <c r="O928" s="3"/>
      <c r="P928" s="3"/>
      <c r="Q928" s="3" t="s">
        <v>1281</v>
      </c>
    </row>
    <row r="929" spans="1:17" x14ac:dyDescent="0.25">
      <c r="A929" s="3" t="s">
        <v>1444</v>
      </c>
      <c r="B929" s="3" t="s">
        <v>1343</v>
      </c>
      <c r="C929" s="3"/>
      <c r="D929" s="3"/>
      <c r="E929" s="3"/>
      <c r="F929" s="3" t="s">
        <v>19</v>
      </c>
      <c r="G929" s="3"/>
      <c r="H929" s="3"/>
      <c r="I929" s="3" t="s">
        <v>223</v>
      </c>
      <c r="J929" s="3" t="s">
        <v>38</v>
      </c>
      <c r="K929" s="3"/>
      <c r="L929" s="3"/>
      <c r="M929" s="3"/>
      <c r="N929" s="3"/>
      <c r="O929" s="3"/>
      <c r="P929" s="3"/>
      <c r="Q929" s="3"/>
    </row>
    <row r="930" spans="1:17" x14ac:dyDescent="0.25">
      <c r="A930" s="3" t="s">
        <v>1444</v>
      </c>
      <c r="B930" s="3" t="s">
        <v>1344</v>
      </c>
      <c r="C930" s="3"/>
      <c r="D930" s="3"/>
      <c r="E930" s="3"/>
      <c r="F930" s="3" t="s">
        <v>19</v>
      </c>
      <c r="G930" s="3"/>
      <c r="H930" s="3"/>
      <c r="I930" s="3" t="s">
        <v>239</v>
      </c>
      <c r="J930" s="3" t="s">
        <v>16</v>
      </c>
      <c r="K930" s="3"/>
      <c r="L930" s="3"/>
      <c r="M930" s="3"/>
      <c r="N930" s="3"/>
      <c r="O930" s="3"/>
      <c r="P930" s="3"/>
      <c r="Q930" s="3" t="s">
        <v>1306</v>
      </c>
    </row>
    <row r="931" spans="1:17" x14ac:dyDescent="0.25">
      <c r="A931" s="3" t="s">
        <v>1444</v>
      </c>
      <c r="B931" s="3" t="s">
        <v>1345</v>
      </c>
      <c r="C931" s="3"/>
      <c r="D931" s="3"/>
      <c r="E931" s="3"/>
      <c r="F931" s="3" t="s">
        <v>19</v>
      </c>
      <c r="G931" s="3"/>
      <c r="H931" s="3" t="s">
        <v>33</v>
      </c>
      <c r="I931" s="3" t="s">
        <v>223</v>
      </c>
      <c r="J931" s="3" t="s">
        <v>38</v>
      </c>
      <c r="K931" s="3"/>
      <c r="L931" s="3"/>
      <c r="M931" s="3"/>
      <c r="N931" s="3"/>
      <c r="O931" s="3"/>
      <c r="P931" s="3"/>
      <c r="Q931" s="3"/>
    </row>
    <row r="932" spans="1:17" x14ac:dyDescent="0.25">
      <c r="A932" s="3" t="s">
        <v>1444</v>
      </c>
      <c r="B932" s="3" t="s">
        <v>1346</v>
      </c>
      <c r="C932" s="3"/>
      <c r="D932" s="3"/>
      <c r="E932" s="3"/>
      <c r="F932" s="3" t="s">
        <v>19</v>
      </c>
      <c r="G932" s="3"/>
      <c r="H932" s="3" t="s">
        <v>33</v>
      </c>
      <c r="I932" s="3" t="s">
        <v>239</v>
      </c>
      <c r="J932" s="3" t="s">
        <v>16</v>
      </c>
      <c r="K932" s="3"/>
      <c r="L932" s="3"/>
      <c r="M932" s="3"/>
      <c r="N932" s="3"/>
      <c r="O932" s="3"/>
      <c r="P932" s="3"/>
      <c r="Q932" s="3" t="s">
        <v>1277</v>
      </c>
    </row>
    <row r="933" spans="1:17" x14ac:dyDescent="0.25">
      <c r="A933" s="3" t="s">
        <v>1444</v>
      </c>
      <c r="B933" s="3" t="s">
        <v>1347</v>
      </c>
      <c r="C933" s="3"/>
      <c r="D933" s="3"/>
      <c r="E933" s="3"/>
      <c r="F933" s="3" t="s">
        <v>12</v>
      </c>
      <c r="G933" s="3"/>
      <c r="H933" s="3"/>
      <c r="I933" s="3" t="s">
        <v>239</v>
      </c>
      <c r="J933" s="3" t="s">
        <v>16</v>
      </c>
      <c r="K933" s="3"/>
      <c r="L933" s="3"/>
      <c r="M933" s="3"/>
      <c r="N933" s="3"/>
      <c r="O933" s="3"/>
      <c r="P933" s="3"/>
      <c r="Q933" s="3" t="s">
        <v>1281</v>
      </c>
    </row>
    <row r="934" spans="1:17" x14ac:dyDescent="0.25">
      <c r="A934" s="3" t="s">
        <v>1444</v>
      </c>
      <c r="B934" s="3" t="s">
        <v>1348</v>
      </c>
      <c r="C934" s="3"/>
      <c r="D934" s="3"/>
      <c r="E934" s="3"/>
      <c r="F934" s="3" t="s">
        <v>12</v>
      </c>
      <c r="G934" s="3"/>
      <c r="H934" s="3"/>
      <c r="I934" s="3" t="s">
        <v>223</v>
      </c>
      <c r="J934" s="3" t="s">
        <v>38</v>
      </c>
      <c r="K934" s="3"/>
      <c r="L934" s="3"/>
      <c r="M934" s="3"/>
      <c r="N934" s="3"/>
      <c r="O934" s="3"/>
      <c r="P934" s="3"/>
      <c r="Q934" s="3"/>
    </row>
    <row r="935" spans="1:17" x14ac:dyDescent="0.25">
      <c r="A935" s="3" t="s">
        <v>1444</v>
      </c>
      <c r="B935" s="3" t="s">
        <v>1349</v>
      </c>
      <c r="C935" s="3"/>
      <c r="D935" s="3"/>
      <c r="E935" s="3"/>
      <c r="F935" s="3" t="s">
        <v>12</v>
      </c>
      <c r="G935" s="3"/>
      <c r="H935" s="3" t="s">
        <v>33</v>
      </c>
      <c r="I935" s="3" t="s">
        <v>239</v>
      </c>
      <c r="J935" s="3" t="s">
        <v>16</v>
      </c>
      <c r="K935" s="3"/>
      <c r="L935" s="3"/>
      <c r="M935" s="3"/>
      <c r="N935" s="3"/>
      <c r="O935" s="3"/>
      <c r="P935" s="3"/>
      <c r="Q935" s="3" t="s">
        <v>1277</v>
      </c>
    </row>
    <row r="936" spans="1:17" x14ac:dyDescent="0.25">
      <c r="A936" s="3" t="s">
        <v>1444</v>
      </c>
      <c r="B936" s="3" t="s">
        <v>1350</v>
      </c>
      <c r="C936" s="3"/>
      <c r="D936" s="3"/>
      <c r="E936" s="3"/>
      <c r="F936" s="3" t="s">
        <v>12</v>
      </c>
      <c r="G936" s="3"/>
      <c r="H936" s="3" t="s">
        <v>33</v>
      </c>
      <c r="I936" s="3" t="s">
        <v>223</v>
      </c>
      <c r="J936" s="3" t="s">
        <v>38</v>
      </c>
      <c r="K936" s="3"/>
      <c r="L936" s="3"/>
      <c r="M936" s="3"/>
      <c r="N936" s="3"/>
      <c r="O936" s="3"/>
      <c r="P936" s="3"/>
      <c r="Q936" s="3"/>
    </row>
    <row r="937" spans="1:17" x14ac:dyDescent="0.25">
      <c r="A937" s="3" t="s">
        <v>1444</v>
      </c>
      <c r="B937" s="3" t="s">
        <v>1351</v>
      </c>
      <c r="C937" s="3"/>
      <c r="D937" s="3"/>
      <c r="E937" s="3"/>
      <c r="F937" s="3" t="s">
        <v>19</v>
      </c>
      <c r="G937" s="3"/>
      <c r="H937" s="3" t="s">
        <v>14</v>
      </c>
      <c r="I937" s="3" t="s">
        <v>223</v>
      </c>
      <c r="J937" s="3" t="s">
        <v>38</v>
      </c>
      <c r="K937" s="3"/>
      <c r="L937" s="3"/>
      <c r="M937" s="3"/>
      <c r="N937" s="3"/>
      <c r="O937" s="3"/>
      <c r="P937" s="3"/>
      <c r="Q937" s="3"/>
    </row>
    <row r="938" spans="1:17" x14ac:dyDescent="0.25">
      <c r="A938" s="3" t="s">
        <v>1444</v>
      </c>
      <c r="B938" s="3" t="s">
        <v>1352</v>
      </c>
      <c r="C938" s="3"/>
      <c r="D938" s="3"/>
      <c r="E938" s="3"/>
      <c r="F938" s="3" t="s">
        <v>19</v>
      </c>
      <c r="G938" s="3"/>
      <c r="H938" s="3" t="s">
        <v>14</v>
      </c>
      <c r="I938" s="3" t="s">
        <v>239</v>
      </c>
      <c r="J938" s="3" t="s">
        <v>16</v>
      </c>
      <c r="K938" s="3"/>
      <c r="L938" s="3"/>
      <c r="M938" s="3"/>
      <c r="N938" s="3"/>
      <c r="O938" s="3"/>
      <c r="P938" s="3"/>
      <c r="Q938" s="3"/>
    </row>
    <row r="939" spans="1:17" x14ac:dyDescent="0.25">
      <c r="A939" s="3" t="s">
        <v>1444</v>
      </c>
      <c r="B939" s="3" t="s">
        <v>1353</v>
      </c>
      <c r="C939" s="3"/>
      <c r="D939" s="3"/>
      <c r="E939" s="3"/>
      <c r="F939" s="3" t="s">
        <v>19</v>
      </c>
      <c r="G939" s="3"/>
      <c r="H939" s="3" t="s">
        <v>14</v>
      </c>
      <c r="I939" s="3" t="s">
        <v>223</v>
      </c>
      <c r="J939" s="3" t="s">
        <v>38</v>
      </c>
      <c r="K939" s="3"/>
      <c r="L939" s="3"/>
      <c r="M939" s="3"/>
      <c r="N939" s="3"/>
      <c r="O939" s="3"/>
      <c r="P939" s="3"/>
      <c r="Q939" s="3"/>
    </row>
    <row r="940" spans="1:17" x14ac:dyDescent="0.25">
      <c r="A940" s="3" t="s">
        <v>1444</v>
      </c>
      <c r="B940" s="3" t="s">
        <v>1354</v>
      </c>
      <c r="C940" s="3"/>
      <c r="D940" s="3"/>
      <c r="E940" s="3"/>
      <c r="F940" s="3" t="s">
        <v>19</v>
      </c>
      <c r="G940" s="3"/>
      <c r="H940" s="3" t="s">
        <v>14</v>
      </c>
      <c r="I940" s="3" t="s">
        <v>239</v>
      </c>
      <c r="J940" s="3" t="s">
        <v>16</v>
      </c>
      <c r="K940" s="3"/>
      <c r="L940" s="3"/>
      <c r="M940" s="3"/>
      <c r="N940" s="3"/>
      <c r="O940" s="3"/>
      <c r="P940" s="3"/>
      <c r="Q940" s="3"/>
    </row>
    <row r="941" spans="1:17" x14ac:dyDescent="0.25">
      <c r="A941" s="3" t="s">
        <v>1444</v>
      </c>
      <c r="B941" s="3" t="s">
        <v>1355</v>
      </c>
      <c r="C941" s="3"/>
      <c r="D941" s="3"/>
      <c r="E941" s="3"/>
      <c r="F941" s="3" t="s">
        <v>12</v>
      </c>
      <c r="G941" s="3"/>
      <c r="H941" s="3" t="s">
        <v>33</v>
      </c>
      <c r="I941" s="3" t="s">
        <v>223</v>
      </c>
      <c r="J941" s="3" t="s">
        <v>38</v>
      </c>
      <c r="K941" s="3"/>
      <c r="L941" s="3"/>
      <c r="M941" s="3"/>
      <c r="N941" s="3"/>
      <c r="O941" s="3"/>
      <c r="P941" s="3"/>
      <c r="Q941" s="3"/>
    </row>
    <row r="942" spans="1:17" x14ac:dyDescent="0.25">
      <c r="A942" s="3" t="s">
        <v>1444</v>
      </c>
      <c r="B942" s="3" t="s">
        <v>1356</v>
      </c>
      <c r="C942" s="3"/>
      <c r="D942" s="3"/>
      <c r="E942" s="3"/>
      <c r="F942" s="3" t="s">
        <v>12</v>
      </c>
      <c r="G942" s="3"/>
      <c r="H942" s="3" t="s">
        <v>33</v>
      </c>
      <c r="I942" s="3" t="s">
        <v>239</v>
      </c>
      <c r="J942" s="3" t="s">
        <v>16</v>
      </c>
      <c r="K942" s="3"/>
      <c r="L942" s="3"/>
      <c r="M942" s="3"/>
      <c r="N942" s="3"/>
      <c r="O942" s="3"/>
      <c r="P942" s="3"/>
      <c r="Q942" s="3" t="s">
        <v>1277</v>
      </c>
    </row>
    <row r="943" spans="1:17" x14ac:dyDescent="0.25">
      <c r="A943" s="3" t="s">
        <v>1444</v>
      </c>
      <c r="B943" s="3" t="s">
        <v>1357</v>
      </c>
      <c r="C943" s="3"/>
      <c r="D943" s="3"/>
      <c r="E943" s="3"/>
      <c r="F943" s="3" t="s">
        <v>12</v>
      </c>
      <c r="G943" s="3"/>
      <c r="H943" s="3" t="s">
        <v>33</v>
      </c>
      <c r="I943" s="3" t="s">
        <v>223</v>
      </c>
      <c r="J943" s="3" t="s">
        <v>38</v>
      </c>
      <c r="K943" s="3"/>
      <c r="L943" s="3"/>
      <c r="M943" s="3"/>
      <c r="N943" s="3"/>
      <c r="O943" s="3"/>
      <c r="P943" s="3"/>
      <c r="Q943" s="3"/>
    </row>
    <row r="944" spans="1:17" x14ac:dyDescent="0.25">
      <c r="A944" s="3" t="s">
        <v>1444</v>
      </c>
      <c r="B944" s="3" t="s">
        <v>1358</v>
      </c>
      <c r="C944" s="3"/>
      <c r="D944" s="3"/>
      <c r="E944" s="3"/>
      <c r="F944" s="3" t="s">
        <v>12</v>
      </c>
      <c r="G944" s="3"/>
      <c r="H944" s="3" t="s">
        <v>33</v>
      </c>
      <c r="I944" s="3" t="s">
        <v>239</v>
      </c>
      <c r="J944" s="3" t="s">
        <v>16</v>
      </c>
      <c r="K944" s="3"/>
      <c r="L944" s="3"/>
      <c r="M944" s="3"/>
      <c r="N944" s="3"/>
      <c r="O944" s="3"/>
      <c r="P944" s="3"/>
      <c r="Q944" s="3" t="s">
        <v>1281</v>
      </c>
    </row>
    <row r="945" spans="1:17" x14ac:dyDescent="0.25">
      <c r="A945" s="3" t="s">
        <v>1444</v>
      </c>
      <c r="B945" s="3" t="s">
        <v>1359</v>
      </c>
      <c r="C945" s="3"/>
      <c r="D945" s="3"/>
      <c r="E945" s="3"/>
      <c r="F945" s="3" t="s">
        <v>19</v>
      </c>
      <c r="G945" s="3"/>
      <c r="H945" s="3" t="s">
        <v>33</v>
      </c>
      <c r="I945" s="3" t="s">
        <v>239</v>
      </c>
      <c r="J945" s="3" t="s">
        <v>16</v>
      </c>
      <c r="K945" s="3"/>
      <c r="L945" s="3"/>
      <c r="M945" s="3"/>
      <c r="N945" s="3"/>
      <c r="O945" s="3"/>
      <c r="P945" s="3"/>
      <c r="Q945" s="3" t="s">
        <v>1281</v>
      </c>
    </row>
    <row r="946" spans="1:17" x14ac:dyDescent="0.25">
      <c r="A946" s="3" t="s">
        <v>1444</v>
      </c>
      <c r="B946" s="3" t="s">
        <v>1360</v>
      </c>
      <c r="C946" s="3"/>
      <c r="D946" s="3"/>
      <c r="E946" s="3"/>
      <c r="F946" s="3" t="s">
        <v>19</v>
      </c>
      <c r="G946" s="3"/>
      <c r="H946" s="3" t="s">
        <v>33</v>
      </c>
      <c r="I946" s="3" t="s">
        <v>223</v>
      </c>
      <c r="J946" s="3" t="s">
        <v>38</v>
      </c>
      <c r="K946" s="3"/>
      <c r="L946" s="3"/>
      <c r="M946" s="3"/>
      <c r="N946" s="3"/>
      <c r="O946" s="3"/>
      <c r="P946" s="3"/>
      <c r="Q946" s="3"/>
    </row>
    <row r="947" spans="1:17" x14ac:dyDescent="0.25">
      <c r="A947" s="3" t="s">
        <v>1444</v>
      </c>
      <c r="B947" s="3" t="s">
        <v>1361</v>
      </c>
      <c r="C947" s="3"/>
      <c r="D947" s="3"/>
      <c r="E947" s="3"/>
      <c r="F947" s="3" t="s">
        <v>19</v>
      </c>
      <c r="G947" s="3"/>
      <c r="H947" s="3" t="s">
        <v>33</v>
      </c>
      <c r="I947" s="3" t="s">
        <v>223</v>
      </c>
      <c r="J947" s="3" t="s">
        <v>38</v>
      </c>
      <c r="K947" s="3"/>
      <c r="L947" s="3"/>
      <c r="M947" s="3"/>
      <c r="N947" s="3"/>
      <c r="O947" s="3"/>
      <c r="P947" s="3"/>
      <c r="Q947" s="3"/>
    </row>
    <row r="948" spans="1:17" x14ac:dyDescent="0.25">
      <c r="A948" s="3" t="s">
        <v>1444</v>
      </c>
      <c r="B948" s="3" t="s">
        <v>1362</v>
      </c>
      <c r="C948" s="3"/>
      <c r="D948" s="3"/>
      <c r="E948" s="3"/>
      <c r="F948" s="3" t="s">
        <v>19</v>
      </c>
      <c r="G948" s="3"/>
      <c r="H948" s="3" t="s">
        <v>33</v>
      </c>
      <c r="I948" s="3" t="s">
        <v>1121</v>
      </c>
      <c r="J948" s="3" t="s">
        <v>16</v>
      </c>
      <c r="K948" s="3"/>
      <c r="L948" s="3"/>
      <c r="M948" s="3"/>
      <c r="N948" s="3"/>
      <c r="O948" s="3"/>
      <c r="P948" s="3"/>
      <c r="Q948" s="3" t="s">
        <v>1277</v>
      </c>
    </row>
    <row r="949" spans="1:17" x14ac:dyDescent="0.25">
      <c r="A949" s="3" t="s">
        <v>1444</v>
      </c>
      <c r="B949" s="3" t="s">
        <v>1363</v>
      </c>
      <c r="C949" s="3"/>
      <c r="D949" s="3"/>
      <c r="E949" s="3"/>
      <c r="F949" s="3" t="s">
        <v>19</v>
      </c>
      <c r="G949" s="3"/>
      <c r="H949" s="3" t="s">
        <v>33</v>
      </c>
      <c r="I949" s="3" t="s">
        <v>223</v>
      </c>
      <c r="J949" s="3" t="s">
        <v>38</v>
      </c>
      <c r="K949" s="3"/>
      <c r="L949" s="3"/>
      <c r="M949" s="3"/>
      <c r="N949" s="3"/>
      <c r="O949" s="3"/>
      <c r="P949" s="3"/>
      <c r="Q949" s="3"/>
    </row>
    <row r="950" spans="1:17" x14ac:dyDescent="0.25">
      <c r="A950" s="3" t="s">
        <v>1444</v>
      </c>
      <c r="B950" s="3" t="s">
        <v>1364</v>
      </c>
      <c r="C950" s="3"/>
      <c r="D950" s="3"/>
      <c r="E950" s="3"/>
      <c r="F950" s="3" t="s">
        <v>19</v>
      </c>
      <c r="G950" s="3"/>
      <c r="H950" s="3" t="s">
        <v>33</v>
      </c>
      <c r="I950" s="3" t="s">
        <v>239</v>
      </c>
      <c r="J950" s="3" t="s">
        <v>16</v>
      </c>
      <c r="K950" s="3"/>
      <c r="L950" s="3"/>
      <c r="M950" s="3"/>
      <c r="N950" s="3"/>
      <c r="O950" s="3"/>
      <c r="P950" s="3"/>
      <c r="Q950" s="3" t="s">
        <v>1281</v>
      </c>
    </row>
    <row r="951" spans="1:17" x14ac:dyDescent="0.25">
      <c r="A951" s="3" t="s">
        <v>1444</v>
      </c>
      <c r="B951" s="3" t="s">
        <v>1365</v>
      </c>
      <c r="C951" s="3"/>
      <c r="D951" s="3"/>
      <c r="E951" s="3"/>
      <c r="F951" s="3" t="s">
        <v>19</v>
      </c>
      <c r="G951" s="3"/>
      <c r="H951" s="3" t="s">
        <v>33</v>
      </c>
      <c r="I951" s="3" t="s">
        <v>223</v>
      </c>
      <c r="J951" s="3" t="s">
        <v>38</v>
      </c>
      <c r="K951" s="3"/>
      <c r="L951" s="3"/>
      <c r="M951" s="3"/>
      <c r="N951" s="3"/>
      <c r="O951" s="3"/>
      <c r="P951" s="3"/>
      <c r="Q951" s="3"/>
    </row>
    <row r="952" spans="1:17" x14ac:dyDescent="0.25">
      <c r="A952" s="3" t="s">
        <v>1444</v>
      </c>
      <c r="B952" s="3" t="s">
        <v>1366</v>
      </c>
      <c r="C952" s="3"/>
      <c r="D952" s="3"/>
      <c r="E952" s="3"/>
      <c r="F952" s="3" t="s">
        <v>19</v>
      </c>
      <c r="G952" s="3"/>
      <c r="H952" s="3" t="s">
        <v>33</v>
      </c>
      <c r="I952" s="3" t="s">
        <v>239</v>
      </c>
      <c r="J952" s="3" t="s">
        <v>16</v>
      </c>
      <c r="K952" s="3"/>
      <c r="L952" s="3"/>
      <c r="M952" s="3"/>
      <c r="N952" s="3"/>
      <c r="O952" s="3"/>
      <c r="P952" s="3"/>
      <c r="Q952" s="3" t="s">
        <v>1281</v>
      </c>
    </row>
    <row r="953" spans="1:17" x14ac:dyDescent="0.25">
      <c r="A953" s="3" t="s">
        <v>1444</v>
      </c>
      <c r="B953" s="3" t="s">
        <v>1367</v>
      </c>
      <c r="C953" s="3"/>
      <c r="D953" s="3"/>
      <c r="E953" s="3"/>
      <c r="F953" s="3"/>
      <c r="G953" s="3"/>
      <c r="H953" s="3"/>
      <c r="I953" s="3" t="s">
        <v>223</v>
      </c>
      <c r="J953" s="3" t="s">
        <v>38</v>
      </c>
      <c r="K953" s="3"/>
      <c r="L953" s="3"/>
      <c r="M953" s="3"/>
      <c r="N953" s="3"/>
      <c r="O953" s="3"/>
      <c r="P953" s="3"/>
      <c r="Q953" s="3"/>
    </row>
    <row r="954" spans="1:17" x14ac:dyDescent="0.25">
      <c r="A954" s="3" t="s">
        <v>1444</v>
      </c>
      <c r="B954" s="3" t="s">
        <v>1368</v>
      </c>
      <c r="C954" s="3"/>
      <c r="D954" s="3"/>
      <c r="E954" s="3"/>
      <c r="F954" s="3"/>
      <c r="G954" s="3"/>
      <c r="H954" s="3"/>
      <c r="I954" s="3" t="s">
        <v>239</v>
      </c>
      <c r="J954" s="3" t="s">
        <v>16</v>
      </c>
      <c r="K954" s="3"/>
      <c r="L954" s="3"/>
      <c r="M954" s="3"/>
      <c r="N954" s="3"/>
      <c r="O954" s="3"/>
      <c r="P954" s="3"/>
      <c r="Q954" s="3"/>
    </row>
    <row r="955" spans="1:17" x14ac:dyDescent="0.25">
      <c r="A955" s="3" t="s">
        <v>1444</v>
      </c>
      <c r="B955" s="3" t="s">
        <v>1369</v>
      </c>
      <c r="C955" s="3"/>
      <c r="D955" s="3"/>
      <c r="E955" s="3"/>
      <c r="F955" s="3" t="s">
        <v>19</v>
      </c>
      <c r="G955" s="3"/>
      <c r="H955" s="3" t="s">
        <v>14</v>
      </c>
      <c r="I955" s="3" t="s">
        <v>239</v>
      </c>
      <c r="J955" s="3" t="s">
        <v>16</v>
      </c>
      <c r="K955" s="3"/>
      <c r="L955" s="3"/>
      <c r="M955" s="3"/>
      <c r="N955" s="3"/>
      <c r="O955" s="3"/>
      <c r="P955" s="3"/>
      <c r="Q955" s="3"/>
    </row>
    <row r="956" spans="1:17" x14ac:dyDescent="0.25">
      <c r="A956" s="3" t="s">
        <v>1444</v>
      </c>
      <c r="B956" s="3" t="s">
        <v>1370</v>
      </c>
      <c r="C956" s="3"/>
      <c r="D956" s="3"/>
      <c r="E956" s="3"/>
      <c r="F956" s="3" t="s">
        <v>19</v>
      </c>
      <c r="G956" s="3"/>
      <c r="H956" s="3" t="s">
        <v>14</v>
      </c>
      <c r="I956" s="3" t="s">
        <v>223</v>
      </c>
      <c r="J956" s="3" t="s">
        <v>38</v>
      </c>
      <c r="K956" s="3"/>
      <c r="L956" s="3"/>
      <c r="M956" s="3"/>
      <c r="N956" s="3"/>
      <c r="O956" s="3"/>
      <c r="P956" s="3"/>
      <c r="Q956" s="3"/>
    </row>
    <row r="957" spans="1:17" x14ac:dyDescent="0.25">
      <c r="A957" s="3" t="s">
        <v>1444</v>
      </c>
      <c r="B957" s="3" t="s">
        <v>1371</v>
      </c>
      <c r="C957" s="3"/>
      <c r="D957" s="3"/>
      <c r="E957" s="3"/>
      <c r="F957" s="3" t="s">
        <v>19</v>
      </c>
      <c r="G957" s="3"/>
      <c r="H957" s="3" t="s">
        <v>14</v>
      </c>
      <c r="I957" s="3" t="s">
        <v>239</v>
      </c>
      <c r="J957" s="3" t="s">
        <v>16</v>
      </c>
      <c r="K957" s="3"/>
      <c r="L957" s="3"/>
      <c r="M957" s="3"/>
      <c r="N957" s="3"/>
      <c r="O957" s="3"/>
      <c r="P957" s="3"/>
      <c r="Q957" s="3"/>
    </row>
    <row r="958" spans="1:17" x14ac:dyDescent="0.25">
      <c r="A958" s="3" t="s">
        <v>1444</v>
      </c>
      <c r="B958" s="3" t="s">
        <v>1372</v>
      </c>
      <c r="C958" s="3"/>
      <c r="D958" s="3"/>
      <c r="E958" s="3"/>
      <c r="F958" s="3" t="s">
        <v>19</v>
      </c>
      <c r="G958" s="3"/>
      <c r="H958" s="3" t="s">
        <v>14</v>
      </c>
      <c r="I958" s="3" t="s">
        <v>223</v>
      </c>
      <c r="J958" s="3" t="s">
        <v>38</v>
      </c>
      <c r="K958" s="3"/>
      <c r="L958" s="3"/>
      <c r="M958" s="3"/>
      <c r="N958" s="3"/>
      <c r="O958" s="3"/>
      <c r="P958" s="3"/>
      <c r="Q958" s="3"/>
    </row>
    <row r="959" spans="1:17" x14ac:dyDescent="0.25">
      <c r="A959" s="3" t="s">
        <v>1444</v>
      </c>
      <c r="B959" s="3" t="s">
        <v>1373</v>
      </c>
      <c r="C959" s="3"/>
      <c r="D959" s="3"/>
      <c r="E959" s="3"/>
      <c r="F959" s="3" t="s">
        <v>19</v>
      </c>
      <c r="G959" s="3"/>
      <c r="H959" s="3" t="s">
        <v>33</v>
      </c>
      <c r="I959" s="3" t="s">
        <v>239</v>
      </c>
      <c r="J959" s="3" t="s">
        <v>16</v>
      </c>
      <c r="K959" s="3"/>
      <c r="L959" s="3"/>
      <c r="M959" s="3"/>
      <c r="N959" s="3"/>
      <c r="O959" s="3"/>
      <c r="P959" s="3"/>
      <c r="Q959" s="3" t="s">
        <v>1281</v>
      </c>
    </row>
    <row r="960" spans="1:17" x14ac:dyDescent="0.25">
      <c r="A960" s="3" t="s">
        <v>1444</v>
      </c>
      <c r="B960" s="3" t="s">
        <v>1374</v>
      </c>
      <c r="C960" s="3"/>
      <c r="D960" s="3"/>
      <c r="E960" s="3"/>
      <c r="F960" s="3" t="s">
        <v>19</v>
      </c>
      <c r="G960" s="3"/>
      <c r="H960" s="3" t="s">
        <v>33</v>
      </c>
      <c r="I960" s="3" t="s">
        <v>223</v>
      </c>
      <c r="J960" s="3" t="s">
        <v>38</v>
      </c>
      <c r="K960" s="3"/>
      <c r="L960" s="3"/>
      <c r="M960" s="3"/>
      <c r="N960" s="3"/>
      <c r="O960" s="3"/>
      <c r="P960" s="3"/>
      <c r="Q960" s="3"/>
    </row>
    <row r="961" spans="1:17" x14ac:dyDescent="0.25">
      <c r="A961" s="3" t="s">
        <v>1444</v>
      </c>
      <c r="B961" s="3" t="s">
        <v>1375</v>
      </c>
      <c r="C961" s="3"/>
      <c r="D961" s="3"/>
      <c r="E961" s="3"/>
      <c r="F961" s="3" t="s">
        <v>12</v>
      </c>
      <c r="G961" s="3"/>
      <c r="H961" s="3" t="s">
        <v>33</v>
      </c>
      <c r="I961" s="3" t="s">
        <v>65</v>
      </c>
      <c r="J961" s="3" t="s">
        <v>38</v>
      </c>
      <c r="K961" s="3"/>
      <c r="L961" s="3"/>
      <c r="M961" s="3"/>
      <c r="N961" s="3"/>
      <c r="O961" s="3"/>
      <c r="P961" s="3"/>
      <c r="Q961" s="3"/>
    </row>
    <row r="962" spans="1:17" x14ac:dyDescent="0.25">
      <c r="A962" s="3" t="s">
        <v>1444</v>
      </c>
      <c r="B962" s="3" t="s">
        <v>1376</v>
      </c>
      <c r="C962" s="3"/>
      <c r="D962" s="3"/>
      <c r="E962" s="3"/>
      <c r="F962" s="3" t="s">
        <v>12</v>
      </c>
      <c r="G962" s="3"/>
      <c r="H962" s="3" t="s">
        <v>33</v>
      </c>
      <c r="I962" s="3" t="s">
        <v>239</v>
      </c>
      <c r="J962" s="3" t="s">
        <v>16</v>
      </c>
      <c r="K962" s="3"/>
      <c r="L962" s="3"/>
      <c r="M962" s="3"/>
      <c r="N962" s="3"/>
      <c r="O962" s="3"/>
      <c r="P962" s="3"/>
      <c r="Q962" s="3" t="s">
        <v>1277</v>
      </c>
    </row>
    <row r="963" spans="1:17" x14ac:dyDescent="0.25">
      <c r="A963" s="3" t="s">
        <v>1444</v>
      </c>
      <c r="B963" s="3" t="s">
        <v>1377</v>
      </c>
      <c r="C963" s="3"/>
      <c r="D963" s="3"/>
      <c r="E963" s="3"/>
      <c r="F963" s="3"/>
      <c r="G963" s="3"/>
      <c r="H963" s="3" t="s">
        <v>33</v>
      </c>
      <c r="I963" s="3" t="s">
        <v>223</v>
      </c>
      <c r="J963" s="3" t="s">
        <v>38</v>
      </c>
      <c r="K963" s="3"/>
      <c r="L963" s="3"/>
      <c r="M963" s="3"/>
      <c r="N963" s="3"/>
      <c r="O963" s="3"/>
      <c r="P963" s="3"/>
      <c r="Q963" s="3"/>
    </row>
    <row r="964" spans="1:17" x14ac:dyDescent="0.25">
      <c r="A964" s="3" t="s">
        <v>1444</v>
      </c>
      <c r="B964" s="3" t="s">
        <v>1378</v>
      </c>
      <c r="C964" s="3"/>
      <c r="D964" s="3"/>
      <c r="E964" s="3"/>
      <c r="F964" s="3"/>
      <c r="G964" s="3"/>
      <c r="H964" s="3" t="s">
        <v>33</v>
      </c>
      <c r="I964" s="3" t="s">
        <v>239</v>
      </c>
      <c r="J964" s="3" t="s">
        <v>16</v>
      </c>
      <c r="K964" s="3"/>
      <c r="L964" s="3"/>
      <c r="M964" s="3"/>
      <c r="N964" s="3"/>
      <c r="O964" s="3"/>
      <c r="P964" s="3"/>
      <c r="Q964" s="3" t="s">
        <v>1306</v>
      </c>
    </row>
    <row r="965" spans="1:17" x14ac:dyDescent="0.25">
      <c r="A965" s="3" t="s">
        <v>1444</v>
      </c>
      <c r="B965" s="3" t="s">
        <v>1379</v>
      </c>
      <c r="C965" s="3"/>
      <c r="D965" s="3"/>
      <c r="E965" s="3"/>
      <c r="F965" s="3" t="s">
        <v>12</v>
      </c>
      <c r="G965" s="3"/>
      <c r="H965" s="3" t="s">
        <v>33</v>
      </c>
      <c r="I965" s="3" t="s">
        <v>239</v>
      </c>
      <c r="J965" s="3" t="s">
        <v>16</v>
      </c>
      <c r="K965" s="3"/>
      <c r="L965" s="3"/>
      <c r="M965" s="3"/>
      <c r="N965" s="3"/>
      <c r="O965" s="3"/>
      <c r="P965" s="3"/>
      <c r="Q965" s="3"/>
    </row>
    <row r="966" spans="1:17" x14ac:dyDescent="0.25">
      <c r="A966" s="3" t="s">
        <v>1444</v>
      </c>
      <c r="B966" s="3" t="s">
        <v>1380</v>
      </c>
      <c r="C966" s="3"/>
      <c r="D966" s="3"/>
      <c r="E966" s="3"/>
      <c r="F966" s="3" t="s">
        <v>12</v>
      </c>
      <c r="G966" s="3"/>
      <c r="H966" s="3" t="s">
        <v>33</v>
      </c>
      <c r="I966" s="3" t="s">
        <v>223</v>
      </c>
      <c r="J966" s="3" t="s">
        <v>38</v>
      </c>
      <c r="K966" s="3"/>
      <c r="L966" s="3"/>
      <c r="M966" s="3"/>
      <c r="N966" s="3"/>
      <c r="O966" s="3"/>
      <c r="P966" s="3"/>
      <c r="Q966" s="3"/>
    </row>
    <row r="967" spans="1:17" x14ac:dyDescent="0.25">
      <c r="A967" s="3" t="s">
        <v>1444</v>
      </c>
      <c r="B967" s="3" t="s">
        <v>1381</v>
      </c>
      <c r="C967" s="3"/>
      <c r="D967" s="3"/>
      <c r="E967" s="3"/>
      <c r="F967" s="3" t="s">
        <v>12</v>
      </c>
      <c r="G967" s="3"/>
      <c r="H967" s="3" t="s">
        <v>33</v>
      </c>
      <c r="I967" s="3" t="s">
        <v>223</v>
      </c>
      <c r="J967" s="3" t="s">
        <v>38</v>
      </c>
      <c r="K967" s="3"/>
      <c r="L967" s="3"/>
      <c r="M967" s="3"/>
      <c r="N967" s="3"/>
      <c r="O967" s="3"/>
      <c r="P967" s="3"/>
      <c r="Q967" s="3"/>
    </row>
    <row r="968" spans="1:17" x14ac:dyDescent="0.25">
      <c r="A968" s="3" t="s">
        <v>1444</v>
      </c>
      <c r="B968" s="3" t="s">
        <v>1382</v>
      </c>
      <c r="C968" s="3"/>
      <c r="D968" s="3"/>
      <c r="E968" s="3"/>
      <c r="F968" s="3" t="s">
        <v>12</v>
      </c>
      <c r="G968" s="3"/>
      <c r="H968" s="3" t="s">
        <v>33</v>
      </c>
      <c r="I968" s="3" t="s">
        <v>239</v>
      </c>
      <c r="J968" s="3" t="s">
        <v>16</v>
      </c>
      <c r="K968" s="3"/>
      <c r="L968" s="3"/>
      <c r="M968" s="3"/>
      <c r="N968" s="3"/>
      <c r="O968" s="3"/>
      <c r="P968" s="3"/>
      <c r="Q968" s="3" t="s">
        <v>1277</v>
      </c>
    </row>
    <row r="969" spans="1:17" x14ac:dyDescent="0.25">
      <c r="A969" s="3" t="s">
        <v>1444</v>
      </c>
      <c r="B969" s="3" t="s">
        <v>1383</v>
      </c>
      <c r="C969" s="3"/>
      <c r="D969" s="3"/>
      <c r="E969" s="3"/>
      <c r="F969" s="3" t="s">
        <v>12</v>
      </c>
      <c r="G969" s="3"/>
      <c r="H969" s="3"/>
      <c r="I969" s="3" t="s">
        <v>223</v>
      </c>
      <c r="J969" s="3" t="s">
        <v>38</v>
      </c>
      <c r="K969" s="3"/>
      <c r="L969" s="3"/>
      <c r="M969" s="3"/>
      <c r="N969" s="3"/>
      <c r="O969" s="3"/>
      <c r="P969" s="3"/>
      <c r="Q969" s="3"/>
    </row>
    <row r="970" spans="1:17" x14ac:dyDescent="0.25">
      <c r="A970" s="3" t="s">
        <v>1444</v>
      </c>
      <c r="B970" s="3" t="s">
        <v>1384</v>
      </c>
      <c r="C970" s="3"/>
      <c r="D970" s="3"/>
      <c r="E970" s="3"/>
      <c r="F970" s="3" t="s">
        <v>12</v>
      </c>
      <c r="G970" s="3"/>
      <c r="H970" s="3"/>
      <c r="I970" s="3" t="s">
        <v>239</v>
      </c>
      <c r="J970" s="3" t="s">
        <v>16</v>
      </c>
      <c r="K970" s="3"/>
      <c r="L970" s="3"/>
      <c r="M970" s="3"/>
      <c r="N970" s="3"/>
      <c r="O970" s="3"/>
      <c r="P970" s="3"/>
      <c r="Q970" s="3" t="s">
        <v>1277</v>
      </c>
    </row>
    <row r="971" spans="1:17" x14ac:dyDescent="0.25">
      <c r="A971" s="3" t="s">
        <v>1444</v>
      </c>
      <c r="B971" s="3" t="s">
        <v>1385</v>
      </c>
      <c r="C971" s="3"/>
      <c r="D971" s="3"/>
      <c r="E971" s="3"/>
      <c r="F971" s="3" t="s">
        <v>19</v>
      </c>
      <c r="G971" s="3"/>
      <c r="H971" s="3" t="s">
        <v>14</v>
      </c>
      <c r="I971" s="3" t="s">
        <v>223</v>
      </c>
      <c r="J971" s="3" t="s">
        <v>38</v>
      </c>
      <c r="K971" s="3"/>
      <c r="L971" s="3"/>
      <c r="M971" s="3"/>
      <c r="N971" s="3"/>
      <c r="O971" s="3"/>
      <c r="P971" s="3"/>
      <c r="Q971" s="3"/>
    </row>
    <row r="972" spans="1:17" x14ac:dyDescent="0.25">
      <c r="A972" s="3" t="s">
        <v>1444</v>
      </c>
      <c r="B972" s="3" t="s">
        <v>1386</v>
      </c>
      <c r="C972" s="3"/>
      <c r="D972" s="3"/>
      <c r="E972" s="3"/>
      <c r="F972" s="3" t="s">
        <v>19</v>
      </c>
      <c r="G972" s="3"/>
      <c r="H972" s="3" t="s">
        <v>14</v>
      </c>
      <c r="I972" s="3" t="s">
        <v>239</v>
      </c>
      <c r="J972" s="3" t="s">
        <v>16</v>
      </c>
      <c r="K972" s="3"/>
      <c r="L972" s="3"/>
      <c r="M972" s="3"/>
      <c r="N972" s="3"/>
      <c r="O972" s="3"/>
      <c r="P972" s="3"/>
      <c r="Q972" s="3" t="s">
        <v>1281</v>
      </c>
    </row>
    <row r="973" spans="1:17" x14ac:dyDescent="0.25">
      <c r="A973" s="3" t="s">
        <v>1444</v>
      </c>
      <c r="B973" s="3" t="s">
        <v>1387</v>
      </c>
      <c r="C973" s="3"/>
      <c r="D973" s="3"/>
      <c r="E973" s="3"/>
      <c r="F973" s="3" t="s">
        <v>19</v>
      </c>
      <c r="G973" s="3"/>
      <c r="H973" s="3" t="s">
        <v>33</v>
      </c>
      <c r="I973" s="3" t="s">
        <v>223</v>
      </c>
      <c r="J973" s="3" t="s">
        <v>38</v>
      </c>
      <c r="K973" s="3"/>
      <c r="L973" s="3"/>
      <c r="M973" s="3"/>
      <c r="N973" s="3"/>
      <c r="O973" s="3"/>
      <c r="P973" s="3"/>
      <c r="Q973" s="3"/>
    </row>
    <row r="974" spans="1:17" x14ac:dyDescent="0.25">
      <c r="A974" s="3" t="s">
        <v>1444</v>
      </c>
      <c r="B974" s="3" t="s">
        <v>1388</v>
      </c>
      <c r="C974" s="3"/>
      <c r="D974" s="3"/>
      <c r="E974" s="3"/>
      <c r="F974" s="3" t="s">
        <v>19</v>
      </c>
      <c r="G974" s="3"/>
      <c r="H974" s="3" t="s">
        <v>33</v>
      </c>
      <c r="I974" s="3" t="s">
        <v>239</v>
      </c>
      <c r="J974" s="3" t="s">
        <v>16</v>
      </c>
      <c r="K974" s="3"/>
      <c r="L974" s="3"/>
      <c r="M974" s="3"/>
      <c r="N974" s="3"/>
      <c r="O974" s="3"/>
      <c r="P974" s="3"/>
      <c r="Q974" s="3"/>
    </row>
    <row r="975" spans="1:17" x14ac:dyDescent="0.25">
      <c r="A975" s="3" t="s">
        <v>1444</v>
      </c>
      <c r="B975" s="3" t="s">
        <v>1389</v>
      </c>
      <c r="C975" s="3"/>
      <c r="D975" s="3"/>
      <c r="E975" s="3"/>
      <c r="F975" s="3" t="s">
        <v>19</v>
      </c>
      <c r="G975" s="3"/>
      <c r="H975" s="3" t="s">
        <v>33</v>
      </c>
      <c r="I975" s="3" t="s">
        <v>223</v>
      </c>
      <c r="J975" s="3" t="s">
        <v>38</v>
      </c>
      <c r="K975" s="3"/>
      <c r="L975" s="3"/>
      <c r="M975" s="3"/>
      <c r="N975" s="3"/>
      <c r="O975" s="3"/>
      <c r="P975" s="3"/>
      <c r="Q975" s="3"/>
    </row>
    <row r="976" spans="1:17" x14ac:dyDescent="0.25">
      <c r="A976" s="3" t="s">
        <v>1444</v>
      </c>
      <c r="B976" s="3" t="s">
        <v>1390</v>
      </c>
      <c r="C976" s="3"/>
      <c r="D976" s="3"/>
      <c r="E976" s="3"/>
      <c r="F976" s="3" t="s">
        <v>19</v>
      </c>
      <c r="G976" s="3"/>
      <c r="H976" s="3" t="s">
        <v>33</v>
      </c>
      <c r="I976" s="3" t="s">
        <v>239</v>
      </c>
      <c r="J976" s="3" t="s">
        <v>16</v>
      </c>
      <c r="K976" s="3"/>
      <c r="L976" s="3"/>
      <c r="M976" s="3"/>
      <c r="N976" s="3"/>
      <c r="O976" s="3"/>
      <c r="P976" s="3"/>
      <c r="Q976" s="3" t="s">
        <v>1277</v>
      </c>
    </row>
    <row r="977" spans="1:17" x14ac:dyDescent="0.25">
      <c r="A977" s="3" t="s">
        <v>1444</v>
      </c>
      <c r="B977" s="3" t="s">
        <v>1391</v>
      </c>
      <c r="C977" s="3"/>
      <c r="D977" s="3"/>
      <c r="E977" s="3"/>
      <c r="F977" s="3" t="s">
        <v>19</v>
      </c>
      <c r="G977" s="3"/>
      <c r="H977" s="3" t="s">
        <v>33</v>
      </c>
      <c r="I977" s="3" t="s">
        <v>223</v>
      </c>
      <c r="J977" s="3" t="s">
        <v>38</v>
      </c>
      <c r="K977" s="3"/>
      <c r="L977" s="3"/>
      <c r="M977" s="3"/>
      <c r="N977" s="3"/>
      <c r="O977" s="3"/>
      <c r="P977" s="3"/>
      <c r="Q977" s="3"/>
    </row>
    <row r="978" spans="1:17" x14ac:dyDescent="0.25">
      <c r="A978" s="3" t="s">
        <v>1444</v>
      </c>
      <c r="B978" s="3" t="s">
        <v>1392</v>
      </c>
      <c r="C978" s="3"/>
      <c r="D978" s="3"/>
      <c r="E978" s="3"/>
      <c r="F978" s="3" t="s">
        <v>19</v>
      </c>
      <c r="G978" s="3"/>
      <c r="H978" s="3" t="s">
        <v>33</v>
      </c>
      <c r="I978" s="3" t="s">
        <v>239</v>
      </c>
      <c r="J978" s="3" t="s">
        <v>16</v>
      </c>
      <c r="K978" s="3"/>
      <c r="L978" s="3"/>
      <c r="M978" s="3"/>
      <c r="N978" s="3"/>
      <c r="O978" s="3"/>
      <c r="P978" s="3"/>
      <c r="Q978" s="3" t="s">
        <v>1281</v>
      </c>
    </row>
    <row r="979" spans="1:17" x14ac:dyDescent="0.25">
      <c r="A979" s="3" t="s">
        <v>1444</v>
      </c>
      <c r="B979" s="3" t="s">
        <v>1393</v>
      </c>
      <c r="C979" s="3"/>
      <c r="D979" s="3"/>
      <c r="E979" s="3"/>
      <c r="F979" s="3" t="s">
        <v>19</v>
      </c>
      <c r="G979" s="3"/>
      <c r="H979" s="3" t="s">
        <v>14</v>
      </c>
      <c r="I979" s="3" t="s">
        <v>223</v>
      </c>
      <c r="J979" s="3" t="s">
        <v>38</v>
      </c>
      <c r="K979" s="3"/>
      <c r="L979" s="3"/>
      <c r="M979" s="3"/>
      <c r="N979" s="3"/>
      <c r="O979" s="3"/>
      <c r="P979" s="3"/>
      <c r="Q979" s="3"/>
    </row>
    <row r="980" spans="1:17" x14ac:dyDescent="0.25">
      <c r="A980" s="3" t="s">
        <v>1444</v>
      </c>
      <c r="B980" s="3" t="s">
        <v>1394</v>
      </c>
      <c r="C980" s="3"/>
      <c r="D980" s="3"/>
      <c r="E980" s="3"/>
      <c r="F980" s="3" t="s">
        <v>19</v>
      </c>
      <c r="G980" s="3"/>
      <c r="H980" s="3" t="s">
        <v>14</v>
      </c>
      <c r="I980" s="3" t="s">
        <v>239</v>
      </c>
      <c r="J980" s="3" t="s">
        <v>16</v>
      </c>
      <c r="K980" s="3"/>
      <c r="L980" s="3"/>
      <c r="M980" s="3"/>
      <c r="N980" s="3"/>
      <c r="O980" s="3"/>
      <c r="P980" s="3"/>
      <c r="Q980" s="3" t="s">
        <v>1281</v>
      </c>
    </row>
    <row r="981" spans="1:17" x14ac:dyDescent="0.25">
      <c r="A981" s="3" t="s">
        <v>1444</v>
      </c>
      <c r="B981" s="3" t="s">
        <v>1395</v>
      </c>
      <c r="C981" s="3"/>
      <c r="D981" s="3"/>
      <c r="E981" s="3"/>
      <c r="F981" s="3" t="s">
        <v>19</v>
      </c>
      <c r="G981" s="3"/>
      <c r="H981" s="3" t="s">
        <v>33</v>
      </c>
      <c r="I981" s="3" t="s">
        <v>239</v>
      </c>
      <c r="J981" s="3" t="s">
        <v>16</v>
      </c>
      <c r="K981" s="3"/>
      <c r="L981" s="3"/>
      <c r="M981" s="3"/>
      <c r="N981" s="3"/>
      <c r="O981" s="3"/>
      <c r="P981" s="3"/>
      <c r="Q981" s="3" t="s">
        <v>1281</v>
      </c>
    </row>
    <row r="982" spans="1:17" x14ac:dyDescent="0.25">
      <c r="A982" s="3" t="s">
        <v>1444</v>
      </c>
      <c r="B982" s="3" t="s">
        <v>1396</v>
      </c>
      <c r="C982" s="3"/>
      <c r="D982" s="3"/>
      <c r="E982" s="3"/>
      <c r="F982" s="3" t="s">
        <v>19</v>
      </c>
      <c r="G982" s="3"/>
      <c r="H982" s="3" t="s">
        <v>33</v>
      </c>
      <c r="I982" s="3" t="s">
        <v>223</v>
      </c>
      <c r="J982" s="3" t="s">
        <v>38</v>
      </c>
      <c r="K982" s="3"/>
      <c r="L982" s="3"/>
      <c r="M982" s="3"/>
      <c r="N982" s="3"/>
      <c r="O982" s="3"/>
      <c r="P982" s="3"/>
      <c r="Q982" s="3"/>
    </row>
    <row r="983" spans="1:17" x14ac:dyDescent="0.25">
      <c r="A983" s="3" t="s">
        <v>1444</v>
      </c>
      <c r="B983" s="3" t="s">
        <v>1397</v>
      </c>
      <c r="C983" s="3"/>
      <c r="D983" s="3"/>
      <c r="E983" s="3"/>
      <c r="F983" s="3" t="s">
        <v>19</v>
      </c>
      <c r="G983" s="3"/>
      <c r="H983" s="3" t="s">
        <v>33</v>
      </c>
      <c r="I983" s="3" t="s">
        <v>239</v>
      </c>
      <c r="J983" s="3" t="s">
        <v>16</v>
      </c>
      <c r="K983" s="3"/>
      <c r="L983" s="3"/>
      <c r="M983" s="3"/>
      <c r="N983" s="3"/>
      <c r="O983" s="3"/>
      <c r="P983" s="3"/>
      <c r="Q983" s="3" t="s">
        <v>1277</v>
      </c>
    </row>
    <row r="984" spans="1:17" x14ac:dyDescent="0.25">
      <c r="A984" s="3" t="s">
        <v>1444</v>
      </c>
      <c r="B984" s="3" t="s">
        <v>1398</v>
      </c>
      <c r="C984" s="3"/>
      <c r="D984" s="3"/>
      <c r="E984" s="3"/>
      <c r="F984" s="3" t="s">
        <v>19</v>
      </c>
      <c r="G984" s="3"/>
      <c r="H984" s="3" t="s">
        <v>33</v>
      </c>
      <c r="I984" s="3" t="s">
        <v>223</v>
      </c>
      <c r="J984" s="3" t="s">
        <v>38</v>
      </c>
      <c r="K984" s="3"/>
      <c r="L984" s="3"/>
      <c r="M984" s="3"/>
      <c r="N984" s="3"/>
      <c r="O984" s="3"/>
      <c r="P984" s="3"/>
      <c r="Q984" s="3"/>
    </row>
    <row r="985" spans="1:17" x14ac:dyDescent="0.25">
      <c r="A985" s="3" t="s">
        <v>1444</v>
      </c>
      <c r="B985" s="3" t="s">
        <v>1399</v>
      </c>
      <c r="C985" s="3"/>
      <c r="D985" s="3"/>
      <c r="E985" s="3"/>
      <c r="F985" s="3" t="s">
        <v>19</v>
      </c>
      <c r="G985" s="3"/>
      <c r="H985" s="3" t="s">
        <v>33</v>
      </c>
      <c r="I985" s="3" t="s">
        <v>223</v>
      </c>
      <c r="J985" s="3" t="s">
        <v>38</v>
      </c>
      <c r="K985" s="3"/>
      <c r="L985" s="3"/>
      <c r="M985" s="3"/>
      <c r="N985" s="3"/>
      <c r="O985" s="3"/>
      <c r="P985" s="3"/>
      <c r="Q985" s="3"/>
    </row>
    <row r="986" spans="1:17" x14ac:dyDescent="0.25">
      <c r="A986" s="3" t="s">
        <v>1444</v>
      </c>
      <c r="B986" s="3" t="s">
        <v>1400</v>
      </c>
      <c r="C986" s="3"/>
      <c r="D986" s="3"/>
      <c r="E986" s="3"/>
      <c r="F986" s="3" t="s">
        <v>19</v>
      </c>
      <c r="G986" s="3"/>
      <c r="H986" s="3" t="s">
        <v>33</v>
      </c>
      <c r="I986" s="3" t="s">
        <v>1121</v>
      </c>
      <c r="J986" s="3" t="s">
        <v>16</v>
      </c>
      <c r="K986" s="3"/>
      <c r="L986" s="3"/>
      <c r="M986" s="3"/>
      <c r="N986" s="3"/>
      <c r="O986" s="3"/>
      <c r="P986" s="3"/>
      <c r="Q986" s="3" t="s">
        <v>1306</v>
      </c>
    </row>
    <row r="987" spans="1:17" x14ac:dyDescent="0.25">
      <c r="A987" s="3" t="s">
        <v>1444</v>
      </c>
      <c r="B987" s="3" t="s">
        <v>1401</v>
      </c>
      <c r="C987" s="3"/>
      <c r="D987" s="3"/>
      <c r="E987" s="3"/>
      <c r="F987" s="3" t="s">
        <v>12</v>
      </c>
      <c r="G987" s="3"/>
      <c r="H987" s="3" t="s">
        <v>33</v>
      </c>
      <c r="I987" s="3" t="s">
        <v>223</v>
      </c>
      <c r="J987" s="3" t="s">
        <v>38</v>
      </c>
      <c r="K987" s="3"/>
      <c r="L987" s="3"/>
      <c r="M987" s="3"/>
      <c r="N987" s="3"/>
      <c r="O987" s="3"/>
      <c r="P987" s="3"/>
      <c r="Q987" s="3"/>
    </row>
    <row r="988" spans="1:17" x14ac:dyDescent="0.25">
      <c r="A988" s="3" t="s">
        <v>1444</v>
      </c>
      <c r="B988" s="3" t="s">
        <v>1402</v>
      </c>
      <c r="C988" s="3"/>
      <c r="D988" s="3"/>
      <c r="E988" s="3"/>
      <c r="F988" s="3" t="s">
        <v>12</v>
      </c>
      <c r="G988" s="3"/>
      <c r="H988" s="3" t="s">
        <v>33</v>
      </c>
      <c r="I988" s="3" t="s">
        <v>1121</v>
      </c>
      <c r="J988" s="3" t="s">
        <v>16</v>
      </c>
      <c r="K988" s="3"/>
      <c r="L988" s="3"/>
      <c r="M988" s="3"/>
      <c r="N988" s="3"/>
      <c r="O988" s="3"/>
      <c r="P988" s="3"/>
      <c r="Q988" s="3" t="s">
        <v>1281</v>
      </c>
    </row>
    <row r="989" spans="1:17" x14ac:dyDescent="0.25">
      <c r="A989" s="3" t="s">
        <v>1444</v>
      </c>
      <c r="B989" s="3" t="s">
        <v>1403</v>
      </c>
      <c r="C989" s="3"/>
      <c r="D989" s="3"/>
      <c r="E989" s="3"/>
      <c r="F989" s="3" t="s">
        <v>12</v>
      </c>
      <c r="G989" s="3"/>
      <c r="H989" s="3" t="s">
        <v>33</v>
      </c>
      <c r="I989" s="3" t="s">
        <v>223</v>
      </c>
      <c r="J989" s="3" t="s">
        <v>38</v>
      </c>
      <c r="K989" s="3"/>
      <c r="L989" s="3"/>
      <c r="M989" s="3"/>
      <c r="N989" s="3"/>
      <c r="O989" s="3"/>
      <c r="P989" s="3"/>
      <c r="Q989" s="3"/>
    </row>
    <row r="990" spans="1:17" x14ac:dyDescent="0.25">
      <c r="A990" s="3" t="s">
        <v>1444</v>
      </c>
      <c r="B990" s="3" t="s">
        <v>1404</v>
      </c>
      <c r="C990" s="3"/>
      <c r="D990" s="3"/>
      <c r="E990" s="3"/>
      <c r="F990" s="3" t="s">
        <v>12</v>
      </c>
      <c r="G990" s="3"/>
      <c r="H990" s="3" t="s">
        <v>33</v>
      </c>
      <c r="I990" s="3" t="s">
        <v>1121</v>
      </c>
      <c r="J990" s="3" t="s">
        <v>16</v>
      </c>
      <c r="K990" s="3"/>
      <c r="L990" s="3"/>
      <c r="M990" s="3"/>
      <c r="N990" s="3"/>
      <c r="O990" s="3"/>
      <c r="P990" s="3"/>
      <c r="Q990" s="3" t="s">
        <v>1306</v>
      </c>
    </row>
    <row r="991" spans="1:17" x14ac:dyDescent="0.25">
      <c r="A991" s="3" t="s">
        <v>1444</v>
      </c>
      <c r="B991" s="3" t="s">
        <v>1405</v>
      </c>
      <c r="C991" s="3"/>
      <c r="D991" s="3"/>
      <c r="E991" s="3"/>
      <c r="F991" s="3" t="s">
        <v>19</v>
      </c>
      <c r="G991" s="3"/>
      <c r="H991" s="3" t="s">
        <v>33</v>
      </c>
      <c r="I991" s="3" t="s">
        <v>239</v>
      </c>
      <c r="J991" s="3" t="s">
        <v>16</v>
      </c>
      <c r="K991" s="3"/>
      <c r="L991" s="3"/>
      <c r="M991" s="3"/>
      <c r="N991" s="3"/>
      <c r="O991" s="3"/>
      <c r="P991" s="3"/>
      <c r="Q991" s="3" t="s">
        <v>1281</v>
      </c>
    </row>
    <row r="992" spans="1:17" x14ac:dyDescent="0.25">
      <c r="A992" s="3" t="s">
        <v>1444</v>
      </c>
      <c r="B992" s="3" t="s">
        <v>1406</v>
      </c>
      <c r="C992" s="3"/>
      <c r="D992" s="3"/>
      <c r="E992" s="3"/>
      <c r="F992" s="3" t="s">
        <v>19</v>
      </c>
      <c r="G992" s="3"/>
      <c r="H992" s="3" t="s">
        <v>33</v>
      </c>
      <c r="I992" s="3" t="s">
        <v>223</v>
      </c>
      <c r="J992" s="3" t="s">
        <v>38</v>
      </c>
      <c r="K992" s="3"/>
      <c r="L992" s="3"/>
      <c r="M992" s="3"/>
      <c r="N992" s="3"/>
      <c r="O992" s="3"/>
      <c r="P992" s="3"/>
      <c r="Q992" s="3"/>
    </row>
    <row r="993" spans="1:17" x14ac:dyDescent="0.25">
      <c r="A993" s="3" t="s">
        <v>1444</v>
      </c>
      <c r="B993" s="3" t="s">
        <v>1407</v>
      </c>
      <c r="C993" s="3"/>
      <c r="D993" s="3"/>
      <c r="E993" s="3"/>
      <c r="F993" s="3" t="s">
        <v>12</v>
      </c>
      <c r="G993" s="3"/>
      <c r="H993" s="3" t="s">
        <v>33</v>
      </c>
      <c r="I993" s="3" t="s">
        <v>223</v>
      </c>
      <c r="J993" s="3" t="s">
        <v>38</v>
      </c>
      <c r="K993" s="3"/>
      <c r="L993" s="3"/>
      <c r="M993" s="3"/>
      <c r="N993" s="3"/>
      <c r="O993" s="3"/>
      <c r="P993" s="3"/>
      <c r="Q993" s="3"/>
    </row>
    <row r="994" spans="1:17" x14ac:dyDescent="0.25">
      <c r="A994" s="3" t="s">
        <v>1444</v>
      </c>
      <c r="B994" s="3" t="s">
        <v>1408</v>
      </c>
      <c r="C994" s="3"/>
      <c r="D994" s="3"/>
      <c r="E994" s="3"/>
      <c r="F994" s="3" t="s">
        <v>12</v>
      </c>
      <c r="G994" s="3"/>
      <c r="H994" s="3" t="s">
        <v>33</v>
      </c>
      <c r="I994" s="3" t="s">
        <v>239</v>
      </c>
      <c r="J994" s="3" t="s">
        <v>16</v>
      </c>
      <c r="K994" s="3"/>
      <c r="L994" s="3"/>
      <c r="M994" s="3"/>
      <c r="N994" s="3"/>
      <c r="O994" s="3"/>
      <c r="P994" s="3"/>
      <c r="Q994" s="3" t="s">
        <v>1277</v>
      </c>
    </row>
    <row r="995" spans="1:17" x14ac:dyDescent="0.25">
      <c r="A995" s="3" t="s">
        <v>1444</v>
      </c>
      <c r="B995" s="3" t="s">
        <v>1409</v>
      </c>
      <c r="C995" s="3"/>
      <c r="D995" s="3"/>
      <c r="E995" s="3"/>
      <c r="F995" s="3" t="s">
        <v>19</v>
      </c>
      <c r="G995" s="3"/>
      <c r="H995" s="3" t="s">
        <v>33</v>
      </c>
      <c r="I995" s="3" t="s">
        <v>223</v>
      </c>
      <c r="J995" s="3" t="s">
        <v>38</v>
      </c>
      <c r="K995" s="3"/>
      <c r="L995" s="3"/>
      <c r="M995" s="3"/>
      <c r="N995" s="3"/>
      <c r="O995" s="3"/>
      <c r="P995" s="3"/>
      <c r="Q995" s="3"/>
    </row>
    <row r="996" spans="1:17" x14ac:dyDescent="0.25">
      <c r="A996" s="3" t="s">
        <v>1444</v>
      </c>
      <c r="B996" s="3" t="s">
        <v>1410</v>
      </c>
      <c r="C996" s="3"/>
      <c r="D996" s="3"/>
      <c r="E996" s="3"/>
      <c r="F996" s="3" t="s">
        <v>19</v>
      </c>
      <c r="G996" s="3"/>
      <c r="H996" s="3" t="s">
        <v>33</v>
      </c>
      <c r="I996" s="3" t="s">
        <v>239</v>
      </c>
      <c r="J996" s="3" t="s">
        <v>16</v>
      </c>
      <c r="K996" s="3"/>
      <c r="L996" s="3"/>
      <c r="M996" s="3"/>
      <c r="N996" s="3"/>
      <c r="O996" s="3"/>
      <c r="P996" s="3"/>
      <c r="Q996" s="3" t="s">
        <v>1277</v>
      </c>
    </row>
    <row r="997" spans="1:17" x14ac:dyDescent="0.25">
      <c r="A997" s="3" t="s">
        <v>1444</v>
      </c>
      <c r="B997" s="3" t="s">
        <v>1411</v>
      </c>
      <c r="C997" s="3"/>
      <c r="D997" s="3"/>
      <c r="E997" s="3"/>
      <c r="F997" s="3" t="s">
        <v>19</v>
      </c>
      <c r="G997" s="3"/>
      <c r="H997" s="3" t="s">
        <v>33</v>
      </c>
      <c r="I997" s="3" t="s">
        <v>239</v>
      </c>
      <c r="J997" s="3" t="s">
        <v>16</v>
      </c>
      <c r="K997" s="3"/>
      <c r="L997" s="3"/>
      <c r="M997" s="3"/>
      <c r="N997" s="3"/>
      <c r="O997" s="3"/>
      <c r="P997" s="3"/>
      <c r="Q997" s="3" t="s">
        <v>1281</v>
      </c>
    </row>
    <row r="998" spans="1:17" x14ac:dyDescent="0.25">
      <c r="A998" s="3" t="s">
        <v>1444</v>
      </c>
      <c r="B998" s="3" t="s">
        <v>1412</v>
      </c>
      <c r="C998" s="3"/>
      <c r="D998" s="3"/>
      <c r="E998" s="3"/>
      <c r="F998" s="3" t="s">
        <v>19</v>
      </c>
      <c r="G998" s="3"/>
      <c r="H998" s="3" t="s">
        <v>33</v>
      </c>
      <c r="I998" s="3" t="s">
        <v>223</v>
      </c>
      <c r="J998" s="3" t="s">
        <v>38</v>
      </c>
      <c r="K998" s="3"/>
      <c r="L998" s="3"/>
      <c r="M998" s="3"/>
      <c r="N998" s="3"/>
      <c r="O998" s="3"/>
      <c r="P998" s="3"/>
      <c r="Q998" s="3"/>
    </row>
    <row r="999" spans="1:17" x14ac:dyDescent="0.25">
      <c r="A999" s="3" t="s">
        <v>1444</v>
      </c>
      <c r="B999" s="3" t="s">
        <v>1413</v>
      </c>
      <c r="C999" s="3"/>
      <c r="D999" s="3"/>
      <c r="E999" s="3"/>
      <c r="F999" s="3" t="s">
        <v>19</v>
      </c>
      <c r="G999" s="3"/>
      <c r="H999" s="3"/>
      <c r="I999" s="3" t="s">
        <v>65</v>
      </c>
      <c r="J999" s="3" t="s">
        <v>38</v>
      </c>
      <c r="K999" s="3"/>
      <c r="L999" s="3" t="s">
        <v>1414</v>
      </c>
      <c r="M999" s="3" t="s">
        <v>556</v>
      </c>
      <c r="N999" s="3"/>
      <c r="O999" s="3"/>
      <c r="P999" s="3"/>
      <c r="Q999" s="3"/>
    </row>
    <row r="1000" spans="1:17" x14ac:dyDescent="0.25">
      <c r="A1000" s="3" t="s">
        <v>1444</v>
      </c>
      <c r="B1000" s="3" t="s">
        <v>1415</v>
      </c>
      <c r="C1000" s="3"/>
      <c r="D1000" s="3"/>
      <c r="E1000" s="3"/>
      <c r="F1000" s="3" t="s">
        <v>19</v>
      </c>
      <c r="G1000" s="3"/>
      <c r="H1000" s="3"/>
      <c r="I1000" s="3" t="s">
        <v>239</v>
      </c>
      <c r="J1000" s="3" t="s">
        <v>16</v>
      </c>
      <c r="K1000" s="3"/>
      <c r="L1000" s="3" t="s">
        <v>1414</v>
      </c>
      <c r="M1000" s="3" t="s">
        <v>556</v>
      </c>
      <c r="N1000" s="3" t="s">
        <v>1414</v>
      </c>
      <c r="O1000" s="3" t="s">
        <v>556</v>
      </c>
      <c r="P1000" s="3"/>
      <c r="Q1000" s="3"/>
    </row>
    <row r="1001" spans="1:17" x14ac:dyDescent="0.25">
      <c r="A1001" s="3" t="s">
        <v>1444</v>
      </c>
      <c r="B1001" s="3" t="s">
        <v>1416</v>
      </c>
      <c r="C1001" s="3"/>
      <c r="D1001" s="3"/>
      <c r="E1001" s="3"/>
      <c r="F1001" s="3" t="s">
        <v>19</v>
      </c>
      <c r="G1001" s="3"/>
      <c r="H1001" s="3"/>
      <c r="I1001" s="3" t="s">
        <v>65</v>
      </c>
      <c r="J1001" s="3" t="s">
        <v>38</v>
      </c>
      <c r="K1001" s="3"/>
      <c r="L1001" s="3" t="s">
        <v>1414</v>
      </c>
      <c r="M1001" s="3" t="s">
        <v>612</v>
      </c>
      <c r="N1001" s="3"/>
      <c r="O1001" s="3"/>
      <c r="P1001" s="3"/>
      <c r="Q1001" s="3"/>
    </row>
    <row r="1002" spans="1:17" x14ac:dyDescent="0.25">
      <c r="A1002" s="3" t="s">
        <v>1444</v>
      </c>
      <c r="B1002" s="3" t="s">
        <v>1417</v>
      </c>
      <c r="C1002" s="3"/>
      <c r="D1002" s="3"/>
      <c r="E1002" s="3"/>
      <c r="F1002" s="3" t="s">
        <v>19</v>
      </c>
      <c r="G1002" s="3"/>
      <c r="H1002" s="3"/>
      <c r="I1002" s="3" t="s">
        <v>239</v>
      </c>
      <c r="J1002" s="3" t="s">
        <v>16</v>
      </c>
      <c r="K1002" s="3"/>
      <c r="L1002" s="3" t="s">
        <v>1414</v>
      </c>
      <c r="M1002" s="3" t="s">
        <v>612</v>
      </c>
      <c r="N1002" s="3" t="s">
        <v>1414</v>
      </c>
      <c r="O1002" s="3" t="s">
        <v>612</v>
      </c>
      <c r="P1002" s="3"/>
      <c r="Q1002" s="3"/>
    </row>
    <row r="1003" spans="1:17" x14ac:dyDescent="0.25">
      <c r="A1003" s="3" t="s">
        <v>1444</v>
      </c>
      <c r="B1003" s="3" t="s">
        <v>1418</v>
      </c>
      <c r="C1003" s="3"/>
      <c r="D1003" s="3"/>
      <c r="E1003" s="3"/>
      <c r="F1003" s="3" t="s">
        <v>19</v>
      </c>
      <c r="G1003" s="3"/>
      <c r="H1003" s="3"/>
      <c r="I1003" s="3" t="s">
        <v>65</v>
      </c>
      <c r="J1003" s="3" t="s">
        <v>38</v>
      </c>
      <c r="K1003" s="3"/>
      <c r="L1003" s="3" t="s">
        <v>1414</v>
      </c>
      <c r="M1003" s="3" t="s">
        <v>556</v>
      </c>
      <c r="N1003" s="3"/>
      <c r="O1003" s="3"/>
      <c r="P1003" s="3"/>
      <c r="Q1003" s="3"/>
    </row>
    <row r="1004" spans="1:17" x14ac:dyDescent="0.25">
      <c r="A1004" s="3" t="s">
        <v>1444</v>
      </c>
      <c r="B1004" s="3" t="s">
        <v>1419</v>
      </c>
      <c r="C1004" s="3"/>
      <c r="D1004" s="3"/>
      <c r="E1004" s="3"/>
      <c r="F1004" s="3" t="s">
        <v>19</v>
      </c>
      <c r="G1004" s="3"/>
      <c r="H1004" s="3"/>
      <c r="I1004" s="3" t="s">
        <v>239</v>
      </c>
      <c r="J1004" s="3" t="s">
        <v>16</v>
      </c>
      <c r="K1004" s="3"/>
      <c r="L1004" s="3" t="s">
        <v>1414</v>
      </c>
      <c r="M1004" s="3" t="s">
        <v>556</v>
      </c>
      <c r="N1004" s="3" t="s">
        <v>1414</v>
      </c>
      <c r="O1004" s="3" t="s">
        <v>556</v>
      </c>
    </row>
    <row r="1005" spans="1:17" x14ac:dyDescent="0.25">
      <c r="A1005" s="3" t="s">
        <v>1444</v>
      </c>
      <c r="B1005" s="3" t="s">
        <v>1420</v>
      </c>
      <c r="C1005" s="3"/>
      <c r="D1005" s="3"/>
      <c r="E1005" s="3"/>
      <c r="F1005" s="3" t="s">
        <v>12</v>
      </c>
      <c r="G1005" s="3"/>
      <c r="H1005" s="3"/>
      <c r="I1005" s="3" t="s">
        <v>239</v>
      </c>
      <c r="J1005" s="3" t="s">
        <v>16</v>
      </c>
      <c r="K1005" s="3"/>
      <c r="L1005" s="3" t="s">
        <v>1414</v>
      </c>
      <c r="M1005" s="3" t="s">
        <v>612</v>
      </c>
      <c r="N1005" s="3" t="s">
        <v>1414</v>
      </c>
      <c r="O1005" s="3" t="s">
        <v>612</v>
      </c>
    </row>
    <row r="1006" spans="1:17" x14ac:dyDescent="0.25">
      <c r="A1006" s="3" t="s">
        <v>1444</v>
      </c>
      <c r="B1006" s="3" t="s">
        <v>1421</v>
      </c>
      <c r="C1006" s="3"/>
      <c r="D1006" s="3"/>
      <c r="E1006" s="3"/>
      <c r="F1006" s="3" t="s">
        <v>12</v>
      </c>
      <c r="G1006" s="3"/>
      <c r="H1006" s="3"/>
      <c r="I1006" s="3" t="s">
        <v>65</v>
      </c>
      <c r="J1006" s="3" t="s">
        <v>38</v>
      </c>
      <c r="K1006" s="3"/>
      <c r="L1006" s="3" t="s">
        <v>1414</v>
      </c>
      <c r="M1006" s="3" t="s">
        <v>612</v>
      </c>
      <c r="N1006" s="3"/>
      <c r="O1006" s="3"/>
    </row>
    <row r="1007" spans="1:17" x14ac:dyDescent="0.25">
      <c r="A1007" s="3" t="s">
        <v>1444</v>
      </c>
      <c r="B1007" s="3" t="s">
        <v>1422</v>
      </c>
      <c r="C1007" s="3"/>
      <c r="D1007" s="3"/>
      <c r="E1007" s="3"/>
      <c r="F1007" s="3" t="s">
        <v>19</v>
      </c>
      <c r="G1007" s="3"/>
      <c r="H1007" s="3"/>
      <c r="I1007" s="3" t="s">
        <v>65</v>
      </c>
      <c r="J1007" s="3" t="s">
        <v>38</v>
      </c>
      <c r="K1007" s="3"/>
      <c r="L1007" s="3" t="s">
        <v>1414</v>
      </c>
      <c r="M1007" s="3" t="s">
        <v>556</v>
      </c>
      <c r="N1007" s="3"/>
      <c r="O1007" s="3"/>
    </row>
    <row r="1008" spans="1:17" x14ac:dyDescent="0.25">
      <c r="A1008" s="3" t="s">
        <v>1444</v>
      </c>
      <c r="B1008" s="3" t="s">
        <v>1423</v>
      </c>
      <c r="C1008" s="3"/>
      <c r="D1008" s="3"/>
      <c r="E1008" s="3"/>
      <c r="F1008" s="3" t="s">
        <v>19</v>
      </c>
      <c r="G1008" s="3"/>
      <c r="H1008" s="3"/>
      <c r="I1008" s="3" t="s">
        <v>239</v>
      </c>
      <c r="J1008" s="3" t="s">
        <v>16</v>
      </c>
      <c r="K1008" s="3"/>
      <c r="L1008" s="3" t="s">
        <v>1414</v>
      </c>
      <c r="M1008" s="3" t="s">
        <v>556</v>
      </c>
      <c r="N1008" s="3" t="s">
        <v>1414</v>
      </c>
      <c r="O1008" s="3" t="s">
        <v>556</v>
      </c>
    </row>
    <row r="1009" spans="1:15" x14ac:dyDescent="0.25">
      <c r="A1009" s="3" t="s">
        <v>1444</v>
      </c>
      <c r="B1009" s="3" t="s">
        <v>1424</v>
      </c>
      <c r="C1009" s="3"/>
      <c r="D1009" s="3"/>
      <c r="E1009" s="3"/>
      <c r="F1009" s="3" t="s">
        <v>19</v>
      </c>
      <c r="G1009" s="3"/>
      <c r="H1009" s="3"/>
      <c r="I1009" s="3" t="s">
        <v>239</v>
      </c>
      <c r="J1009" s="3" t="s">
        <v>16</v>
      </c>
      <c r="K1009" s="3"/>
      <c r="L1009" s="3" t="s">
        <v>1414</v>
      </c>
      <c r="M1009" s="3" t="s">
        <v>612</v>
      </c>
      <c r="N1009" s="3" t="s">
        <v>1414</v>
      </c>
      <c r="O1009" s="3" t="s">
        <v>612</v>
      </c>
    </row>
    <row r="1010" spans="1:15" x14ac:dyDescent="0.25">
      <c r="A1010" s="3" t="s">
        <v>1444</v>
      </c>
      <c r="B1010" s="3" t="s">
        <v>1425</v>
      </c>
      <c r="C1010" s="3"/>
      <c r="D1010" s="3"/>
      <c r="E1010" s="3"/>
      <c r="F1010" s="3" t="s">
        <v>19</v>
      </c>
      <c r="G1010" s="3"/>
      <c r="H1010" s="3"/>
      <c r="I1010" s="3" t="s">
        <v>65</v>
      </c>
      <c r="J1010" s="3" t="s">
        <v>38</v>
      </c>
      <c r="K1010" s="3"/>
      <c r="L1010" s="3" t="s">
        <v>1414</v>
      </c>
      <c r="M1010" s="3" t="s">
        <v>612</v>
      </c>
      <c r="N1010" s="3"/>
      <c r="O1010" s="3"/>
    </row>
    <row r="1011" spans="1:15" x14ac:dyDescent="0.25">
      <c r="A1011" s="3" t="s">
        <v>1444</v>
      </c>
      <c r="B1011" s="3" t="s">
        <v>1426</v>
      </c>
      <c r="C1011" s="3"/>
      <c r="D1011" s="3"/>
      <c r="E1011" s="3"/>
      <c r="F1011" s="3" t="s">
        <v>12</v>
      </c>
      <c r="G1011" s="3"/>
      <c r="H1011" s="3"/>
      <c r="I1011" s="3" t="s">
        <v>239</v>
      </c>
      <c r="J1011" s="3" t="s">
        <v>16</v>
      </c>
      <c r="K1011" s="3"/>
      <c r="L1011" s="3" t="s">
        <v>1414</v>
      </c>
      <c r="M1011" s="3" t="s">
        <v>556</v>
      </c>
      <c r="N1011" s="3" t="s">
        <v>1414</v>
      </c>
      <c r="O1011" s="3" t="s">
        <v>556</v>
      </c>
    </row>
    <row r="1012" spans="1:15" x14ac:dyDescent="0.25">
      <c r="A1012" s="3" t="s">
        <v>1444</v>
      </c>
      <c r="B1012" s="3" t="s">
        <v>1427</v>
      </c>
      <c r="C1012" s="3"/>
      <c r="D1012" s="3"/>
      <c r="E1012" s="3"/>
      <c r="F1012" s="3" t="s">
        <v>12</v>
      </c>
      <c r="G1012" s="3"/>
      <c r="H1012" s="3"/>
      <c r="I1012" s="3" t="s">
        <v>65</v>
      </c>
      <c r="J1012" s="3" t="s">
        <v>38</v>
      </c>
      <c r="K1012" s="3"/>
      <c r="L1012" s="3" t="s">
        <v>1414</v>
      </c>
      <c r="M1012" s="3" t="s">
        <v>556</v>
      </c>
      <c r="N1012" s="3"/>
      <c r="O1012" s="3"/>
    </row>
    <row r="1013" spans="1:15" x14ac:dyDescent="0.25">
      <c r="A1013" s="3" t="s">
        <v>1444</v>
      </c>
      <c r="B1013" s="3" t="s">
        <v>1428</v>
      </c>
      <c r="C1013" s="3"/>
      <c r="D1013" s="3"/>
      <c r="E1013" s="3"/>
      <c r="F1013" s="3" t="s">
        <v>12</v>
      </c>
      <c r="G1013" s="3"/>
      <c r="H1013" s="3"/>
      <c r="I1013" s="3" t="s">
        <v>239</v>
      </c>
      <c r="J1013" s="3" t="s">
        <v>16</v>
      </c>
      <c r="K1013" s="3"/>
      <c r="L1013" s="3" t="s">
        <v>1414</v>
      </c>
      <c r="M1013" s="3" t="s">
        <v>556</v>
      </c>
      <c r="N1013" s="3" t="s">
        <v>1414</v>
      </c>
      <c r="O1013" s="3" t="s">
        <v>556</v>
      </c>
    </row>
    <row r="1014" spans="1:15" x14ac:dyDescent="0.25">
      <c r="A1014" s="3" t="s">
        <v>1444</v>
      </c>
      <c r="B1014" s="3" t="s">
        <v>1429</v>
      </c>
      <c r="C1014" s="3"/>
      <c r="D1014" s="3"/>
      <c r="E1014" s="3"/>
      <c r="F1014" s="3" t="s">
        <v>12</v>
      </c>
      <c r="G1014" s="3"/>
      <c r="H1014" s="3"/>
      <c r="I1014" s="3" t="s">
        <v>65</v>
      </c>
      <c r="J1014" s="3" t="s">
        <v>38</v>
      </c>
      <c r="K1014" s="3"/>
      <c r="L1014" s="3" t="s">
        <v>1414</v>
      </c>
      <c r="M1014" s="3" t="s">
        <v>556</v>
      </c>
      <c r="N1014" s="3"/>
      <c r="O1014" s="3"/>
    </row>
    <row r="1015" spans="1:15" x14ac:dyDescent="0.25">
      <c r="A1015" s="3" t="s">
        <v>1444</v>
      </c>
      <c r="B1015" s="3" t="s">
        <v>1430</v>
      </c>
      <c r="C1015" s="3"/>
      <c r="D1015" s="3"/>
      <c r="E1015" s="3"/>
      <c r="F1015" s="3" t="s">
        <v>12</v>
      </c>
      <c r="G1015" s="3"/>
      <c r="H1015" s="3"/>
      <c r="I1015" s="3" t="s">
        <v>65</v>
      </c>
      <c r="J1015" s="3" t="s">
        <v>38</v>
      </c>
      <c r="K1015" s="3"/>
      <c r="L1015" s="3" t="s">
        <v>1414</v>
      </c>
      <c r="M1015" s="3" t="s">
        <v>612</v>
      </c>
      <c r="N1015" s="3"/>
      <c r="O1015" s="3"/>
    </row>
    <row r="1016" spans="1:15" x14ac:dyDescent="0.25">
      <c r="A1016" s="3" t="s">
        <v>1444</v>
      </c>
      <c r="B1016" s="3" t="s">
        <v>1431</v>
      </c>
      <c r="C1016" s="3"/>
      <c r="D1016" s="3"/>
      <c r="E1016" s="3"/>
      <c r="F1016" s="3" t="s">
        <v>12</v>
      </c>
      <c r="G1016" s="3"/>
      <c r="H1016" s="3"/>
      <c r="I1016" s="3" t="s">
        <v>239</v>
      </c>
      <c r="J1016" s="3" t="s">
        <v>16</v>
      </c>
      <c r="K1016" s="3"/>
      <c r="L1016" s="3" t="s">
        <v>1414</v>
      </c>
      <c r="M1016" s="3" t="s">
        <v>612</v>
      </c>
      <c r="N1016" s="3" t="s">
        <v>1414</v>
      </c>
      <c r="O1016" s="3" t="s">
        <v>612</v>
      </c>
    </row>
    <row r="1017" spans="1:15" x14ac:dyDescent="0.25">
      <c r="A1017" s="3" t="s">
        <v>1444</v>
      </c>
      <c r="B1017" s="3" t="s">
        <v>1432</v>
      </c>
      <c r="C1017" s="3"/>
      <c r="D1017" s="3"/>
      <c r="E1017" s="3"/>
      <c r="F1017" s="3" t="s">
        <v>12</v>
      </c>
      <c r="G1017" s="3"/>
      <c r="H1017" s="3"/>
      <c r="I1017" s="3" t="s">
        <v>65</v>
      </c>
      <c r="J1017" s="3" t="s">
        <v>38</v>
      </c>
      <c r="K1017" s="3"/>
      <c r="L1017" s="3" t="s">
        <v>1414</v>
      </c>
      <c r="M1017" s="3" t="s">
        <v>612</v>
      </c>
      <c r="N1017" s="3"/>
      <c r="O1017" s="3"/>
    </row>
    <row r="1018" spans="1:15" x14ac:dyDescent="0.25">
      <c r="A1018" s="3" t="s">
        <v>1444</v>
      </c>
      <c r="B1018" s="3" t="s">
        <v>1433</v>
      </c>
      <c r="C1018" s="3"/>
      <c r="D1018" s="3"/>
      <c r="E1018" s="3"/>
      <c r="F1018" s="3" t="s">
        <v>12</v>
      </c>
      <c r="G1018" s="3"/>
      <c r="H1018" s="3"/>
      <c r="I1018" s="3" t="s">
        <v>239</v>
      </c>
      <c r="J1018" s="3" t="s">
        <v>16</v>
      </c>
      <c r="K1018" s="3"/>
      <c r="L1018" s="3" t="s">
        <v>1414</v>
      </c>
      <c r="M1018" s="3" t="s">
        <v>612</v>
      </c>
      <c r="N1018" s="3" t="s">
        <v>1414</v>
      </c>
      <c r="O1018" s="3" t="s">
        <v>612</v>
      </c>
    </row>
    <row r="1019" spans="1:15" x14ac:dyDescent="0.25">
      <c r="A1019" s="3" t="s">
        <v>1444</v>
      </c>
      <c r="B1019" s="3" t="s">
        <v>1434</v>
      </c>
      <c r="C1019" s="3"/>
      <c r="D1019" s="3" t="s">
        <v>1018</v>
      </c>
      <c r="E1019" s="3"/>
      <c r="F1019" s="3" t="s">
        <v>19</v>
      </c>
      <c r="G1019" s="3"/>
      <c r="H1019" s="3"/>
      <c r="I1019" s="3" t="s">
        <v>239</v>
      </c>
      <c r="J1019" s="3" t="s">
        <v>16</v>
      </c>
      <c r="K1019" s="3"/>
      <c r="L1019" s="3"/>
      <c r="M1019" s="3"/>
      <c r="N1019" s="3"/>
      <c r="O1019" s="3"/>
    </row>
    <row r="1020" spans="1:15" x14ac:dyDescent="0.25">
      <c r="A1020" s="3" t="s">
        <v>1444</v>
      </c>
      <c r="B1020" s="3" t="s">
        <v>1435</v>
      </c>
      <c r="C1020" s="3"/>
      <c r="D1020" s="3" t="s">
        <v>1018</v>
      </c>
      <c r="E1020" s="3"/>
      <c r="F1020" s="3" t="s">
        <v>19</v>
      </c>
      <c r="G1020" s="3"/>
      <c r="H1020" s="3"/>
      <c r="I1020" s="3" t="s">
        <v>65</v>
      </c>
      <c r="J1020" s="3" t="s">
        <v>38</v>
      </c>
    </row>
    <row r="1021" spans="1:15" x14ac:dyDescent="0.25">
      <c r="A1021" s="3" t="s">
        <v>1444</v>
      </c>
      <c r="B1021" s="3" t="s">
        <v>1436</v>
      </c>
      <c r="C1021" s="3" t="s">
        <v>1436</v>
      </c>
      <c r="D1021" s="3" t="s">
        <v>1021</v>
      </c>
      <c r="E1021" s="3"/>
      <c r="F1021" s="3" t="s">
        <v>19</v>
      </c>
      <c r="G1021" s="3"/>
      <c r="H1021" s="3"/>
      <c r="I1021" s="3"/>
      <c r="J1021" s="3" t="s">
        <v>38</v>
      </c>
    </row>
    <row r="1022" spans="1:15" x14ac:dyDescent="0.25">
      <c r="A1022" s="3" t="s">
        <v>1444</v>
      </c>
      <c r="B1022" s="3" t="s">
        <v>1437</v>
      </c>
      <c r="C1022" s="3" t="s">
        <v>1437</v>
      </c>
      <c r="D1022" s="3" t="s">
        <v>1021</v>
      </c>
      <c r="E1022" s="3"/>
      <c r="F1022" s="3" t="s">
        <v>19</v>
      </c>
      <c r="G1022" s="3"/>
      <c r="H1022" s="3"/>
      <c r="I1022" s="3"/>
      <c r="J1022" s="3" t="s">
        <v>38</v>
      </c>
    </row>
    <row r="1023" spans="1:15" x14ac:dyDescent="0.25">
      <c r="A1023" s="3" t="s">
        <v>1444</v>
      </c>
      <c r="B1023" s="3" t="s">
        <v>1438</v>
      </c>
      <c r="C1023" s="3" t="s">
        <v>1438</v>
      </c>
      <c r="D1023" s="3" t="s">
        <v>1021</v>
      </c>
      <c r="E1023" s="3"/>
      <c r="F1023" s="3" t="s">
        <v>19</v>
      </c>
      <c r="G1023" s="3"/>
      <c r="H1023" s="3"/>
      <c r="I1023" s="3"/>
      <c r="J1023" s="3" t="s">
        <v>38</v>
      </c>
    </row>
    <row r="1024" spans="1:15" x14ac:dyDescent="0.25">
      <c r="A1024" s="3" t="s">
        <v>1444</v>
      </c>
      <c r="B1024" s="3" t="s">
        <v>1439</v>
      </c>
      <c r="C1024" s="3" t="s">
        <v>1439</v>
      </c>
      <c r="D1024" s="3" t="s">
        <v>1021</v>
      </c>
      <c r="E1024" s="3"/>
      <c r="F1024" s="3" t="s">
        <v>19</v>
      </c>
      <c r="G1024" s="3"/>
      <c r="H1024" s="3"/>
      <c r="I1024" s="3"/>
      <c r="J1024" s="3" t="s">
        <v>38</v>
      </c>
    </row>
    <row r="1025" spans="1:10" x14ac:dyDescent="0.25">
      <c r="A1025" s="3" t="s">
        <v>1444</v>
      </c>
      <c r="B1025" s="3" t="s">
        <v>1440</v>
      </c>
      <c r="C1025" s="3" t="s">
        <v>1440</v>
      </c>
      <c r="D1025" s="3" t="s">
        <v>1021</v>
      </c>
      <c r="E1025" s="3"/>
      <c r="F1025" s="3" t="s">
        <v>19</v>
      </c>
      <c r="G1025" s="3"/>
      <c r="H1025" s="3"/>
      <c r="I1025" s="3"/>
      <c r="J1025" s="3" t="s">
        <v>38</v>
      </c>
    </row>
    <row r="1026" spans="1:10" x14ac:dyDescent="0.25">
      <c r="A1026" s="3" t="s">
        <v>1444</v>
      </c>
      <c r="B1026" s="3" t="s">
        <v>1441</v>
      </c>
      <c r="C1026" s="3" t="s">
        <v>1441</v>
      </c>
      <c r="D1026" s="3" t="s">
        <v>1021</v>
      </c>
      <c r="E1026" s="3"/>
      <c r="F1026" s="3" t="s">
        <v>19</v>
      </c>
      <c r="G1026" s="3"/>
      <c r="H1026" s="3"/>
      <c r="I1026" s="3"/>
      <c r="J1026" s="3" t="s">
        <v>38</v>
      </c>
    </row>
    <row r="1027" spans="1:10" x14ac:dyDescent="0.25">
      <c r="A1027" s="3" t="s">
        <v>1444</v>
      </c>
      <c r="B1027" s="3" t="s">
        <v>1442</v>
      </c>
      <c r="C1027" s="3" t="s">
        <v>1442</v>
      </c>
      <c r="D1027" s="3" t="s">
        <v>1021</v>
      </c>
      <c r="E1027" s="3"/>
      <c r="F1027" s="3" t="s">
        <v>19</v>
      </c>
      <c r="G1027" s="3"/>
      <c r="H1027" s="3"/>
      <c r="I1027" s="3"/>
      <c r="J1027" s="3" t="s">
        <v>38</v>
      </c>
    </row>
    <row r="1028" spans="1:10" x14ac:dyDescent="0.25">
      <c r="A1028" s="3" t="s">
        <v>1444</v>
      </c>
      <c r="B1028" s="3" t="s">
        <v>1443</v>
      </c>
      <c r="C1028" s="3" t="s">
        <v>1443</v>
      </c>
      <c r="D1028" s="3" t="s">
        <v>1021</v>
      </c>
      <c r="E1028" s="3"/>
      <c r="F1028" s="3" t="s">
        <v>19</v>
      </c>
      <c r="G1028" s="3"/>
      <c r="H1028" s="3"/>
      <c r="I1028" s="3"/>
      <c r="J1028" s="3" t="s">
        <v>38</v>
      </c>
    </row>
    <row r="1029" spans="1:10" x14ac:dyDescent="0.25">
      <c r="A1029" s="3" t="s">
        <v>1444</v>
      </c>
      <c r="B1029" s="3" t="s">
        <v>1074</v>
      </c>
      <c r="C1029" s="3" t="s">
        <v>1075</v>
      </c>
      <c r="D1029" s="3" t="s">
        <v>1031</v>
      </c>
      <c r="E1029" s="3"/>
      <c r="F1029" s="3" t="s">
        <v>1032</v>
      </c>
      <c r="G1029" s="3"/>
      <c r="H1029" s="3"/>
      <c r="I1029" s="3" t="s">
        <v>1033</v>
      </c>
      <c r="J1029" s="3" t="s">
        <v>16</v>
      </c>
    </row>
    <row r="1030" spans="1:10" x14ac:dyDescent="0.25">
      <c r="A1030" s="3" t="s">
        <v>1444</v>
      </c>
      <c r="B1030" s="3" t="s">
        <v>1076</v>
      </c>
      <c r="C1030" s="3" t="s">
        <v>1075</v>
      </c>
      <c r="D1030" s="3" t="s">
        <v>1031</v>
      </c>
      <c r="E1030" s="3"/>
      <c r="F1030" s="3" t="s">
        <v>1032</v>
      </c>
      <c r="G1030" s="3"/>
      <c r="H1030" s="3"/>
      <c r="I1030" s="3" t="s">
        <v>1033</v>
      </c>
      <c r="J1030" s="3" t="s">
        <v>16</v>
      </c>
    </row>
    <row r="1031" spans="1:10" x14ac:dyDescent="0.25">
      <c r="A1031" s="3" t="s">
        <v>1444</v>
      </c>
      <c r="B1031" s="3" t="s">
        <v>1077</v>
      </c>
      <c r="C1031" s="3" t="s">
        <v>1075</v>
      </c>
      <c r="D1031" s="3" t="s">
        <v>1031</v>
      </c>
      <c r="E1031" s="3"/>
      <c r="F1031" s="3" t="s">
        <v>1032</v>
      </c>
      <c r="G1031" s="3"/>
      <c r="H1031" s="3"/>
      <c r="I1031" s="3" t="s">
        <v>1033</v>
      </c>
      <c r="J1031" s="3" t="s">
        <v>16</v>
      </c>
    </row>
    <row r="1032" spans="1:10" x14ac:dyDescent="0.25">
      <c r="A1032" s="3" t="s">
        <v>1444</v>
      </c>
      <c r="B1032" s="3" t="s">
        <v>1078</v>
      </c>
      <c r="C1032" s="3" t="s">
        <v>1075</v>
      </c>
      <c r="D1032" s="3" t="s">
        <v>1031</v>
      </c>
      <c r="E1032" s="3"/>
      <c r="F1032" s="3" t="s">
        <v>1032</v>
      </c>
      <c r="G1032" s="3"/>
      <c r="H1032" s="3"/>
      <c r="I1032" s="3" t="s">
        <v>1040</v>
      </c>
      <c r="J1032" s="3" t="s">
        <v>38</v>
      </c>
    </row>
    <row r="1033" spans="1:10" x14ac:dyDescent="0.25">
      <c r="A1033" s="3" t="s">
        <v>1444</v>
      </c>
      <c r="B1033" s="3" t="s">
        <v>1079</v>
      </c>
      <c r="C1033" s="3" t="s">
        <v>1080</v>
      </c>
      <c r="D1033" s="3" t="s">
        <v>1031</v>
      </c>
      <c r="E1033" s="3"/>
      <c r="F1033" s="3" t="s">
        <v>1032</v>
      </c>
      <c r="G1033" s="3"/>
      <c r="H1033" s="3"/>
      <c r="I1033" s="3" t="s">
        <v>1033</v>
      </c>
      <c r="J1033" s="3" t="s">
        <v>16</v>
      </c>
    </row>
    <row r="1034" spans="1:10" x14ac:dyDescent="0.25">
      <c r="A1034" s="3" t="s">
        <v>1444</v>
      </c>
      <c r="B1034" s="3" t="s">
        <v>1081</v>
      </c>
      <c r="C1034" s="3" t="s">
        <v>1080</v>
      </c>
      <c r="D1034" s="3" t="s">
        <v>1031</v>
      </c>
      <c r="E1034" s="3"/>
      <c r="F1034" s="3" t="s">
        <v>1032</v>
      </c>
      <c r="G1034" s="3"/>
      <c r="H1034" s="3"/>
      <c r="I1034" s="3" t="s">
        <v>1040</v>
      </c>
      <c r="J1034" s="3" t="s">
        <v>38</v>
      </c>
    </row>
    <row r="1035" spans="1:10" x14ac:dyDescent="0.25">
      <c r="A1035" s="3" t="s">
        <v>1444</v>
      </c>
      <c r="B1035" s="3" t="s">
        <v>1082</v>
      </c>
      <c r="C1035" s="3" t="s">
        <v>1083</v>
      </c>
      <c r="D1035" s="3" t="s">
        <v>1043</v>
      </c>
      <c r="E1035" s="3"/>
      <c r="F1035" s="3" t="s">
        <v>1032</v>
      </c>
      <c r="G1035" s="3"/>
      <c r="H1035" s="3"/>
      <c r="I1035" s="3" t="s">
        <v>1044</v>
      </c>
      <c r="J1035" s="3" t="s">
        <v>16</v>
      </c>
    </row>
    <row r="1036" spans="1:10" x14ac:dyDescent="0.25">
      <c r="A1036" s="3" t="s">
        <v>1444</v>
      </c>
      <c r="B1036" s="3" t="s">
        <v>1084</v>
      </c>
      <c r="C1036" s="3" t="s">
        <v>1083</v>
      </c>
      <c r="D1036" s="3" t="s">
        <v>1043</v>
      </c>
      <c r="E1036" s="3"/>
      <c r="F1036" s="3" t="s">
        <v>1032</v>
      </c>
      <c r="G1036" s="3"/>
      <c r="H1036" s="3"/>
      <c r="I1036" s="3" t="s">
        <v>1046</v>
      </c>
      <c r="J1036" s="3" t="s">
        <v>38</v>
      </c>
    </row>
    <row r="1037" spans="1:10" x14ac:dyDescent="0.25">
      <c r="A1037" s="3" t="s">
        <v>1444</v>
      </c>
      <c r="B1037" s="3" t="s">
        <v>1085</v>
      </c>
      <c r="C1037" s="3" t="s">
        <v>1086</v>
      </c>
      <c r="D1037" s="3" t="s">
        <v>1043</v>
      </c>
      <c r="E1037" s="3"/>
      <c r="F1037" s="3" t="s">
        <v>1032</v>
      </c>
      <c r="G1037" s="3"/>
      <c r="H1037" s="3"/>
      <c r="I1037" s="3" t="s">
        <v>1044</v>
      </c>
      <c r="J1037" s="3" t="s">
        <v>16</v>
      </c>
    </row>
    <row r="1038" spans="1:10" x14ac:dyDescent="0.25">
      <c r="A1038" s="3" t="s">
        <v>1444</v>
      </c>
      <c r="B1038" s="3" t="s">
        <v>1087</v>
      </c>
      <c r="C1038" s="3" t="s">
        <v>1086</v>
      </c>
      <c r="D1038" s="3" t="s">
        <v>1043</v>
      </c>
      <c r="E1038" s="3"/>
      <c r="F1038" s="3" t="s">
        <v>1032</v>
      </c>
      <c r="G1038" s="3"/>
      <c r="H1038" s="3"/>
      <c r="I1038" s="3" t="s">
        <v>1046</v>
      </c>
      <c r="J1038" s="3" t="s">
        <v>38</v>
      </c>
    </row>
    <row r="1039" spans="1:10" x14ac:dyDescent="0.25">
      <c r="A1039" s="3" t="s">
        <v>1444</v>
      </c>
      <c r="B1039" s="3" t="s">
        <v>1088</v>
      </c>
      <c r="C1039" s="3" t="s">
        <v>1089</v>
      </c>
      <c r="D1039" s="3" t="s">
        <v>1043</v>
      </c>
      <c r="E1039" s="3"/>
      <c r="F1039" s="3" t="s">
        <v>1032</v>
      </c>
      <c r="G1039" s="3"/>
      <c r="H1039" s="3"/>
      <c r="I1039" s="3" t="s">
        <v>1044</v>
      </c>
      <c r="J1039" s="3" t="s">
        <v>16</v>
      </c>
    </row>
    <row r="1040" spans="1:10" x14ac:dyDescent="0.25">
      <c r="A1040" s="3" t="s">
        <v>1444</v>
      </c>
      <c r="B1040" s="3" t="s">
        <v>1090</v>
      </c>
      <c r="C1040" s="3" t="s">
        <v>1089</v>
      </c>
      <c r="D1040" s="3" t="s">
        <v>1043</v>
      </c>
      <c r="E1040" s="3"/>
      <c r="F1040" s="3" t="s">
        <v>1032</v>
      </c>
      <c r="G1040" s="3"/>
      <c r="H1040" s="3"/>
      <c r="I1040" s="3" t="s">
        <v>1046</v>
      </c>
      <c r="J1040" s="3" t="s">
        <v>38</v>
      </c>
    </row>
    <row r="1041" spans="1:11" x14ac:dyDescent="0.25">
      <c r="A1041" s="3" t="s">
        <v>1444</v>
      </c>
      <c r="B1041" s="3" t="s">
        <v>1091</v>
      </c>
      <c r="C1041" s="3" t="s">
        <v>1092</v>
      </c>
      <c r="D1041" s="3" t="s">
        <v>1043</v>
      </c>
      <c r="E1041" s="3"/>
      <c r="F1041" s="3" t="s">
        <v>1032</v>
      </c>
      <c r="G1041" s="3"/>
      <c r="H1041" s="3"/>
      <c r="I1041" s="3" t="s">
        <v>1046</v>
      </c>
      <c r="J1041" s="3" t="s">
        <v>38</v>
      </c>
    </row>
    <row r="1042" spans="1:11" x14ac:dyDescent="0.25">
      <c r="A1042" s="3" t="s">
        <v>1444</v>
      </c>
      <c r="B1042" s="3" t="s">
        <v>1093</v>
      </c>
      <c r="C1042" s="3" t="s">
        <v>1094</v>
      </c>
      <c r="D1042" s="3" t="s">
        <v>1043</v>
      </c>
      <c r="E1042" s="3"/>
      <c r="F1042" s="3" t="s">
        <v>1032</v>
      </c>
      <c r="G1042" s="3"/>
      <c r="H1042" s="3"/>
      <c r="I1042" s="3" t="s">
        <v>1044</v>
      </c>
      <c r="J1042" s="3" t="s">
        <v>16</v>
      </c>
    </row>
    <row r="1043" spans="1:11" x14ac:dyDescent="0.25">
      <c r="A1043" s="3" t="s">
        <v>1444</v>
      </c>
      <c r="B1043" s="3" t="s">
        <v>1095</v>
      </c>
      <c r="C1043" s="3" t="s">
        <v>1094</v>
      </c>
      <c r="D1043" s="3" t="s">
        <v>1043</v>
      </c>
      <c r="E1043" s="3"/>
      <c r="F1043" s="3" t="s">
        <v>1032</v>
      </c>
      <c r="G1043" s="3"/>
      <c r="H1043" s="3"/>
      <c r="I1043" s="3" t="s">
        <v>1046</v>
      </c>
      <c r="J1043" s="3" t="s">
        <v>38</v>
      </c>
    </row>
    <row r="1044" spans="1:11" x14ac:dyDescent="0.25">
      <c r="A1044" s="3" t="s">
        <v>1444</v>
      </c>
      <c r="B1044" s="3" t="s">
        <v>1096</v>
      </c>
      <c r="C1044" s="3" t="s">
        <v>1097</v>
      </c>
      <c r="D1044" s="3" t="s">
        <v>1043</v>
      </c>
      <c r="E1044" s="3"/>
      <c r="F1044" s="3" t="s">
        <v>1032</v>
      </c>
      <c r="G1044" s="3"/>
      <c r="H1044" s="3"/>
      <c r="I1044" s="3" t="s">
        <v>1044</v>
      </c>
      <c r="J1044" s="3" t="s">
        <v>16</v>
      </c>
    </row>
    <row r="1045" spans="1:11" x14ac:dyDescent="0.25">
      <c r="A1045" s="3" t="s">
        <v>1444</v>
      </c>
      <c r="B1045" s="3" t="s">
        <v>1098</v>
      </c>
      <c r="C1045" s="3" t="s">
        <v>1097</v>
      </c>
      <c r="D1045" s="3" t="s">
        <v>1043</v>
      </c>
      <c r="E1045" s="3"/>
      <c r="F1045" s="3" t="s">
        <v>1032</v>
      </c>
      <c r="G1045" s="3"/>
      <c r="H1045" s="3"/>
      <c r="I1045" s="3" t="s">
        <v>1046</v>
      </c>
      <c r="J1045" s="3" t="s">
        <v>38</v>
      </c>
    </row>
    <row r="1046" spans="1:11" x14ac:dyDescent="0.25">
      <c r="A1046" s="3" t="s">
        <v>1444</v>
      </c>
      <c r="B1046" s="3" t="s">
        <v>1099</v>
      </c>
      <c r="C1046" s="3" t="s">
        <v>1100</v>
      </c>
      <c r="D1046" s="3" t="s">
        <v>1043</v>
      </c>
      <c r="E1046" s="3"/>
      <c r="F1046" s="3" t="s">
        <v>1032</v>
      </c>
      <c r="G1046" s="3"/>
      <c r="H1046" s="3"/>
      <c r="I1046" s="3" t="s">
        <v>1044</v>
      </c>
      <c r="J1046" s="3" t="s">
        <v>16</v>
      </c>
    </row>
    <row r="1047" spans="1:11" x14ac:dyDescent="0.25">
      <c r="A1047" s="3" t="s">
        <v>1444</v>
      </c>
      <c r="B1047" s="3" t="s">
        <v>1101</v>
      </c>
      <c r="C1047" s="3" t="s">
        <v>1102</v>
      </c>
      <c r="D1047" s="3" t="s">
        <v>1043</v>
      </c>
      <c r="E1047" s="3"/>
      <c r="F1047" s="3" t="s">
        <v>1032</v>
      </c>
      <c r="G1047" s="3"/>
      <c r="H1047" s="3"/>
      <c r="I1047" s="3" t="s">
        <v>1044</v>
      </c>
      <c r="J1047" s="3" t="s">
        <v>16</v>
      </c>
    </row>
    <row r="1048" spans="1:11" x14ac:dyDescent="0.25">
      <c r="A1048" s="3" t="s">
        <v>1444</v>
      </c>
      <c r="B1048" s="3" t="s">
        <v>1103</v>
      </c>
      <c r="C1048" s="3" t="s">
        <v>1104</v>
      </c>
      <c r="D1048" s="3" t="s">
        <v>1043</v>
      </c>
      <c r="E1048" s="3"/>
      <c r="F1048" s="3" t="s">
        <v>1032</v>
      </c>
      <c r="G1048" s="3"/>
      <c r="H1048" s="3"/>
      <c r="I1048" s="3" t="s">
        <v>1044</v>
      </c>
      <c r="J1048" s="3" t="s">
        <v>16</v>
      </c>
    </row>
    <row r="1049" spans="1:11" x14ac:dyDescent="0.25">
      <c r="A1049" s="3" t="s">
        <v>1444</v>
      </c>
      <c r="B1049" s="3" t="s">
        <v>1105</v>
      </c>
      <c r="C1049" s="3" t="s">
        <v>1104</v>
      </c>
      <c r="D1049" s="3" t="s">
        <v>1043</v>
      </c>
      <c r="E1049" s="3"/>
      <c r="F1049" s="3" t="s">
        <v>1032</v>
      </c>
      <c r="G1049" s="3"/>
      <c r="H1049" s="3"/>
      <c r="I1049" s="3" t="s">
        <v>1046</v>
      </c>
      <c r="J1049" s="3" t="s">
        <v>38</v>
      </c>
    </row>
    <row r="1050" spans="1:11" x14ac:dyDescent="0.25">
      <c r="A1050" t="s">
        <v>1464</v>
      </c>
      <c r="B1050" t="s">
        <v>1452</v>
      </c>
      <c r="C1050" t="s">
        <v>1452</v>
      </c>
      <c r="D1050" t="s">
        <v>10</v>
      </c>
      <c r="E1050" t="s">
        <v>11</v>
      </c>
      <c r="F1050" t="s">
        <v>12</v>
      </c>
      <c r="G1050" t="s">
        <v>13</v>
      </c>
      <c r="I1050" t="s">
        <v>27</v>
      </c>
      <c r="J1050" t="s">
        <v>16</v>
      </c>
      <c r="K1050" t="s">
        <v>17</v>
      </c>
    </row>
    <row r="1051" spans="1:11" x14ac:dyDescent="0.25">
      <c r="A1051" s="3" t="s">
        <v>1464</v>
      </c>
      <c r="B1051" t="s">
        <v>1453</v>
      </c>
      <c r="C1051" t="s">
        <v>1453</v>
      </c>
      <c r="D1051" t="s">
        <v>10</v>
      </c>
      <c r="E1051" t="s">
        <v>11</v>
      </c>
      <c r="F1051" t="s">
        <v>19</v>
      </c>
      <c r="G1051" t="s">
        <v>13</v>
      </c>
      <c r="H1051" t="s">
        <v>14</v>
      </c>
      <c r="I1051" t="s">
        <v>15</v>
      </c>
      <c r="J1051" t="s">
        <v>16</v>
      </c>
      <c r="K1051" t="s">
        <v>25</v>
      </c>
    </row>
    <row r="1052" spans="1:11" x14ac:dyDescent="0.25">
      <c r="A1052" s="3" t="s">
        <v>1464</v>
      </c>
      <c r="B1052" t="s">
        <v>1454</v>
      </c>
      <c r="C1052" t="s">
        <v>1454</v>
      </c>
      <c r="D1052" t="s">
        <v>10</v>
      </c>
      <c r="I1052" t="s">
        <v>27</v>
      </c>
      <c r="J1052" t="s">
        <v>16</v>
      </c>
    </row>
    <row r="1053" spans="1:11" x14ac:dyDescent="0.25">
      <c r="A1053" s="3" t="s">
        <v>1464</v>
      </c>
      <c r="B1053" t="s">
        <v>1455</v>
      </c>
      <c r="C1053" t="s">
        <v>1455</v>
      </c>
      <c r="D1053" t="s">
        <v>10</v>
      </c>
      <c r="I1053" t="s">
        <v>27</v>
      </c>
      <c r="J1053" t="s">
        <v>16</v>
      </c>
    </row>
    <row r="1054" spans="1:11" x14ac:dyDescent="0.25">
      <c r="A1054" s="3" t="s">
        <v>1464</v>
      </c>
      <c r="B1054" t="s">
        <v>1456</v>
      </c>
      <c r="C1054" t="s">
        <v>1456</v>
      </c>
      <c r="D1054" t="s">
        <v>10</v>
      </c>
      <c r="I1054" t="s">
        <v>27</v>
      </c>
      <c r="J1054" t="s">
        <v>16</v>
      </c>
      <c r="K1054" t="s">
        <v>17</v>
      </c>
    </row>
    <row r="1055" spans="1:11" x14ac:dyDescent="0.25">
      <c r="A1055" s="3" t="s">
        <v>1464</v>
      </c>
      <c r="B1055" t="s">
        <v>1457</v>
      </c>
      <c r="C1055" t="s">
        <v>1457</v>
      </c>
      <c r="D1055" t="s">
        <v>10</v>
      </c>
      <c r="E1055" t="s">
        <v>11</v>
      </c>
      <c r="F1055" t="s">
        <v>12</v>
      </c>
      <c r="G1055" t="s">
        <v>13</v>
      </c>
      <c r="H1055" t="s">
        <v>33</v>
      </c>
      <c r="I1055" t="s">
        <v>15</v>
      </c>
      <c r="J1055" t="s">
        <v>16</v>
      </c>
      <c r="K1055" t="s">
        <v>1458</v>
      </c>
    </row>
    <row r="1056" spans="1:11" x14ac:dyDescent="0.25">
      <c r="A1056" s="3" t="s">
        <v>1464</v>
      </c>
      <c r="B1056" t="s">
        <v>1459</v>
      </c>
      <c r="C1056" t="s">
        <v>1459</v>
      </c>
      <c r="D1056" t="s">
        <v>10</v>
      </c>
      <c r="F1056" t="s">
        <v>12</v>
      </c>
      <c r="I1056" t="s">
        <v>27</v>
      </c>
      <c r="J1056" t="s">
        <v>16</v>
      </c>
    </row>
    <row r="1057" spans="1:11" x14ac:dyDescent="0.25">
      <c r="A1057" s="3" t="s">
        <v>1464</v>
      </c>
      <c r="B1057" t="s">
        <v>1460</v>
      </c>
      <c r="C1057" t="s">
        <v>1460</v>
      </c>
      <c r="D1057" t="s">
        <v>10</v>
      </c>
      <c r="E1057" t="s">
        <v>11</v>
      </c>
      <c r="F1057" t="s">
        <v>12</v>
      </c>
      <c r="G1057" t="s">
        <v>13</v>
      </c>
      <c r="H1057" t="s">
        <v>33</v>
      </c>
      <c r="I1057" t="s">
        <v>15</v>
      </c>
      <c r="J1057" t="s">
        <v>16</v>
      </c>
      <c r="K1057" t="s">
        <v>1461</v>
      </c>
    </row>
    <row r="1058" spans="1:11" x14ac:dyDescent="0.25">
      <c r="A1058" s="3" t="s">
        <v>1464</v>
      </c>
      <c r="B1058" t="s">
        <v>1462</v>
      </c>
      <c r="C1058" t="s">
        <v>1462</v>
      </c>
      <c r="D1058" t="s">
        <v>10</v>
      </c>
      <c r="I1058" t="s">
        <v>27</v>
      </c>
      <c r="J1058" t="s">
        <v>16</v>
      </c>
    </row>
    <row r="1059" spans="1:11" x14ac:dyDescent="0.25">
      <c r="A1059" s="3" t="s">
        <v>1464</v>
      </c>
      <c r="B1059" t="s">
        <v>1463</v>
      </c>
      <c r="C1059" t="s">
        <v>1463</v>
      </c>
      <c r="D1059" t="s">
        <v>10</v>
      </c>
      <c r="E1059" t="s">
        <v>11</v>
      </c>
      <c r="F1059" t="s">
        <v>19</v>
      </c>
      <c r="G1059" t="s">
        <v>13</v>
      </c>
      <c r="H1059" t="s">
        <v>14</v>
      </c>
      <c r="I1059" t="s">
        <v>23</v>
      </c>
      <c r="J105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9"/>
  <sheetViews>
    <sheetView tabSelected="1" workbookViewId="0">
      <pane ySplit="1" topLeftCell="A283" activePane="bottomLeft" state="frozen"/>
      <selection pane="bottomLeft" activeCell="J319" sqref="J319"/>
    </sheetView>
  </sheetViews>
  <sheetFormatPr defaultRowHeight="15" x14ac:dyDescent="0.25"/>
  <cols>
    <col min="2" max="2" width="38.140625" bestFit="1" customWidth="1"/>
    <col min="3" max="3" width="38.42578125" bestFit="1" customWidth="1"/>
    <col min="4" max="4" width="12.28515625" bestFit="1" customWidth="1"/>
    <col min="5" max="5" width="10.85546875" bestFit="1" customWidth="1"/>
    <col min="15" max="15" width="31.7109375" bestFit="1" customWidth="1"/>
  </cols>
  <sheetData>
    <row r="1" spans="1:21" x14ac:dyDescent="0.25">
      <c r="A1" t="s">
        <v>2107</v>
      </c>
      <c r="B1" t="s">
        <v>1465</v>
      </c>
      <c r="C1" t="s">
        <v>1466</v>
      </c>
      <c r="D1" t="s">
        <v>1448</v>
      </c>
      <c r="E1" t="s">
        <v>1810</v>
      </c>
      <c r="F1" s="3" t="s">
        <v>1448</v>
      </c>
      <c r="G1" s="3" t="s">
        <v>1447</v>
      </c>
      <c r="H1" s="3" t="s">
        <v>0</v>
      </c>
      <c r="I1" s="3" t="s">
        <v>1446</v>
      </c>
      <c r="J1" s="3" t="s">
        <v>1445</v>
      </c>
      <c r="K1" s="3" t="s">
        <v>1449</v>
      </c>
      <c r="L1" s="3" t="s">
        <v>1450</v>
      </c>
      <c r="M1" s="3" t="s">
        <v>1451</v>
      </c>
      <c r="N1" s="3" t="s">
        <v>1</v>
      </c>
      <c r="O1" s="3" t="s">
        <v>2</v>
      </c>
      <c r="P1" s="3" t="s">
        <v>3</v>
      </c>
      <c r="Q1" s="3" t="s">
        <v>4</v>
      </c>
      <c r="R1" s="3" t="s">
        <v>5</v>
      </c>
      <c r="S1" s="3" t="s">
        <v>6</v>
      </c>
      <c r="T1" s="3" t="s">
        <v>7</v>
      </c>
      <c r="U1" s="3" t="s">
        <v>8</v>
      </c>
    </row>
    <row r="2" spans="1:21" x14ac:dyDescent="0.25">
      <c r="A2" t="s">
        <v>1107</v>
      </c>
      <c r="B2" t="s">
        <v>1467</v>
      </c>
      <c r="C2" t="s">
        <v>1468</v>
      </c>
      <c r="D2" t="s">
        <v>9</v>
      </c>
      <c r="E2" t="s">
        <v>1469</v>
      </c>
      <c r="F2" t="str">
        <f>VLOOKUP($D2,specimens!$B$1:$Q$1059,1,TRUE)</f>
        <v>11-00466</v>
      </c>
      <c r="G2" s="2" t="str">
        <f>VLOOKUP($D2,specimens!$B$1:$Q$1059,2,TRUE)</f>
        <v>11-00466</v>
      </c>
      <c r="H2" s="2" t="str">
        <f>VLOOKUP($D2,specimens!$B$1:$Q$1059,3,TRUE)</f>
        <v>BEAT-AML</v>
      </c>
      <c r="I2" s="2" t="str">
        <f>VLOOKUP($D2,specimens!$B$1:$Q$1059,4,TRUE)</f>
        <v>NON-HISPANIC</v>
      </c>
      <c r="J2" s="2" t="str">
        <f>VLOOKUP($D2,specimens!$B$1:$Q$1059,5,TRUE)</f>
        <v>Female</v>
      </c>
      <c r="K2" s="2" t="str">
        <f>VLOOKUP($D2,specimens!$B$1:$Q$1059,6,TRUE)</f>
        <v>White</v>
      </c>
      <c r="L2" s="2" t="str">
        <f>VLOOKUP($D2,specimens!$B$1:$Q$1059,7,TRUE)</f>
        <v>Deceased</v>
      </c>
      <c r="M2" s="2" t="str">
        <f>VLOOKUP($D2,specimens!$B$1:$Q$1059,8,TRUE)</f>
        <v>Bone Marrow Aspirate</v>
      </c>
      <c r="N2" s="2" t="str">
        <f>VLOOKUP($D2,specimens!$B$1:$Q$1059,9,TRUE)</f>
        <v>tumor</v>
      </c>
      <c r="O2" s="2" t="str">
        <f>VLOOKUP($D2,specimens!$B$1:$Q$1059,10,TRUE)</f>
        <v>Acute myeloid leukaemia, NOS</v>
      </c>
      <c r="P2" s="2">
        <f>VLOOKUP($D2,specimens!$B$1:$Q$1059,11,TRUE)</f>
        <v>0</v>
      </c>
      <c r="Q2" s="2">
        <f>VLOOKUP($D2,specimens!$B$1:$Q$1059,12,TRUE)</f>
        <v>0</v>
      </c>
      <c r="R2" s="2">
        <f>VLOOKUP($D2,specimens!$B$1:$Q$1059,13,TRUE)</f>
        <v>0</v>
      </c>
      <c r="S2" s="2">
        <f>VLOOKUP($D2,specimens!$B$1:$Q$1059,14,TRUE)</f>
        <v>0</v>
      </c>
      <c r="T2" s="2">
        <f>VLOOKUP($D2,specimens!$B$1:$Q$1059,15,TRUE)</f>
        <v>0</v>
      </c>
      <c r="U2" s="2">
        <f>VLOOKUP($D2,specimens!$B$1:$Q$1059,16,TRUE)</f>
        <v>0</v>
      </c>
    </row>
    <row r="3" spans="1:21" x14ac:dyDescent="0.25">
      <c r="A3" s="3" t="s">
        <v>1107</v>
      </c>
      <c r="B3" t="s">
        <v>1470</v>
      </c>
      <c r="C3" t="s">
        <v>1471</v>
      </c>
      <c r="D3" t="s">
        <v>9</v>
      </c>
      <c r="E3" t="s">
        <v>1469</v>
      </c>
      <c r="F3" s="3" t="str">
        <f>VLOOKUP(D3,specimens!$B$1:$Q$1059,1,TRUE)</f>
        <v>11-00466</v>
      </c>
      <c r="G3" s="2" t="str">
        <f>VLOOKUP($D3,specimens!$B$1:$Q$1059,2,TRUE)</f>
        <v>11-00466</v>
      </c>
      <c r="H3" s="2" t="str">
        <f>VLOOKUP($D3,specimens!$B$1:$Q$1059,3,TRUE)</f>
        <v>BEAT-AML</v>
      </c>
      <c r="I3" s="2" t="str">
        <f>VLOOKUP($D3,specimens!$B$1:$Q$1059,4,TRUE)</f>
        <v>NON-HISPANIC</v>
      </c>
      <c r="J3" s="2" t="str">
        <f>VLOOKUP($D3,specimens!$B$1:$Q$1059,5,TRUE)</f>
        <v>Female</v>
      </c>
      <c r="K3" s="2" t="str">
        <f>VLOOKUP($D3,specimens!$B$1:$Q$1059,6,TRUE)</f>
        <v>White</v>
      </c>
      <c r="L3" s="2" t="str">
        <f>VLOOKUP($D3,specimens!$B$1:$Q$1059,7,TRUE)</f>
        <v>Deceased</v>
      </c>
      <c r="M3" s="2" t="str">
        <f>VLOOKUP($D3,specimens!$B$1:$Q$1059,8,TRUE)</f>
        <v>Bone Marrow Aspirate</v>
      </c>
      <c r="N3" s="2" t="str">
        <f>VLOOKUP($D3,specimens!$B$1:$Q$1059,9,TRUE)</f>
        <v>tumor</v>
      </c>
      <c r="O3" s="2" t="str">
        <f>VLOOKUP($D3,specimens!$B$1:$Q$1059,10,TRUE)</f>
        <v>Acute myeloid leukaemia, NOS</v>
      </c>
      <c r="P3" s="2">
        <f>VLOOKUP($D3,specimens!$B$1:$Q$1059,11,TRUE)</f>
        <v>0</v>
      </c>
      <c r="Q3" s="2">
        <f>VLOOKUP($D3,specimens!$B$1:$Q$1059,12,TRUE)</f>
        <v>0</v>
      </c>
      <c r="R3" s="2">
        <f>VLOOKUP($D3,specimens!$B$1:$Q$1059,13,TRUE)</f>
        <v>0</v>
      </c>
      <c r="S3" s="2">
        <f>VLOOKUP($D3,specimens!$B$1:$Q$1059,14,TRUE)</f>
        <v>0</v>
      </c>
      <c r="T3" s="2">
        <f>VLOOKUP($D3,specimens!$B$1:$Q$1059,15,TRUE)</f>
        <v>0</v>
      </c>
      <c r="U3" s="2">
        <f>VLOOKUP($D3,specimens!$B$1:$Q$1059,16,TRUE)</f>
        <v>0</v>
      </c>
    </row>
    <row r="4" spans="1:21" x14ac:dyDescent="0.25">
      <c r="A4" s="3" t="s">
        <v>1107</v>
      </c>
      <c r="B4" t="s">
        <v>1472</v>
      </c>
      <c r="C4" t="s">
        <v>1473</v>
      </c>
      <c r="D4" t="s">
        <v>9</v>
      </c>
      <c r="E4" t="s">
        <v>1469</v>
      </c>
      <c r="F4" s="3" t="str">
        <f>VLOOKUP(D4,specimens!$B$1:$Q$1059,1,TRUE)</f>
        <v>11-00466</v>
      </c>
      <c r="G4" s="2" t="str">
        <f>VLOOKUP($D4,specimens!$B$1:$Q$1059,2,TRUE)</f>
        <v>11-00466</v>
      </c>
      <c r="H4" s="2" t="str">
        <f>VLOOKUP($D4,specimens!$B$1:$Q$1059,3,TRUE)</f>
        <v>BEAT-AML</v>
      </c>
      <c r="I4" s="2" t="str">
        <f>VLOOKUP($D4,specimens!$B$1:$Q$1059,4,TRUE)</f>
        <v>NON-HISPANIC</v>
      </c>
      <c r="J4" s="2" t="str">
        <f>VLOOKUP($D4,specimens!$B$1:$Q$1059,5,TRUE)</f>
        <v>Female</v>
      </c>
      <c r="K4" s="2" t="str">
        <f>VLOOKUP($D4,specimens!$B$1:$Q$1059,6,TRUE)</f>
        <v>White</v>
      </c>
      <c r="L4" s="2" t="str">
        <f>VLOOKUP($D4,specimens!$B$1:$Q$1059,7,TRUE)</f>
        <v>Deceased</v>
      </c>
      <c r="M4" s="2" t="str">
        <f>VLOOKUP($D4,specimens!$B$1:$Q$1059,8,TRUE)</f>
        <v>Bone Marrow Aspirate</v>
      </c>
      <c r="N4" s="2" t="str">
        <f>VLOOKUP($D4,specimens!$B$1:$Q$1059,9,TRUE)</f>
        <v>tumor</v>
      </c>
      <c r="O4" s="2" t="str">
        <f>VLOOKUP($D4,specimens!$B$1:$Q$1059,10,TRUE)</f>
        <v>Acute myeloid leukaemia, NOS</v>
      </c>
      <c r="P4" s="2">
        <f>VLOOKUP($D4,specimens!$B$1:$Q$1059,11,TRUE)</f>
        <v>0</v>
      </c>
      <c r="Q4" s="2">
        <f>VLOOKUP($D4,specimens!$B$1:$Q$1059,12,TRUE)</f>
        <v>0</v>
      </c>
      <c r="R4" s="2">
        <f>VLOOKUP($D4,specimens!$B$1:$Q$1059,13,TRUE)</f>
        <v>0</v>
      </c>
      <c r="S4" s="2">
        <f>VLOOKUP($D4,specimens!$B$1:$Q$1059,14,TRUE)</f>
        <v>0</v>
      </c>
      <c r="T4" s="2">
        <f>VLOOKUP($D4,specimens!$B$1:$Q$1059,15,TRUE)</f>
        <v>0</v>
      </c>
      <c r="U4" s="2">
        <f>VLOOKUP($D4,specimens!$B$1:$Q$1059,16,TRUE)</f>
        <v>0</v>
      </c>
    </row>
    <row r="5" spans="1:21" x14ac:dyDescent="0.25">
      <c r="A5" s="3" t="s">
        <v>1107</v>
      </c>
      <c r="B5" t="s">
        <v>1474</v>
      </c>
      <c r="C5" t="s">
        <v>1475</v>
      </c>
      <c r="D5" t="s">
        <v>9</v>
      </c>
      <c r="E5" t="s">
        <v>1469</v>
      </c>
      <c r="F5" s="3" t="str">
        <f>VLOOKUP(D5,specimens!$B$1:$Q$1059,1,TRUE)</f>
        <v>11-00466</v>
      </c>
      <c r="G5" s="2" t="str">
        <f>VLOOKUP($D5,specimens!$B$1:$Q$1059,2,TRUE)</f>
        <v>11-00466</v>
      </c>
      <c r="H5" s="2" t="str">
        <f>VLOOKUP($D5,specimens!$B$1:$Q$1059,3,TRUE)</f>
        <v>BEAT-AML</v>
      </c>
      <c r="I5" s="2" t="str">
        <f>VLOOKUP($D5,specimens!$B$1:$Q$1059,4,TRUE)</f>
        <v>NON-HISPANIC</v>
      </c>
      <c r="J5" s="2" t="str">
        <f>VLOOKUP($D5,specimens!$B$1:$Q$1059,5,TRUE)</f>
        <v>Female</v>
      </c>
      <c r="K5" s="2" t="str">
        <f>VLOOKUP($D5,specimens!$B$1:$Q$1059,6,TRUE)</f>
        <v>White</v>
      </c>
      <c r="L5" s="2" t="str">
        <f>VLOOKUP($D5,specimens!$B$1:$Q$1059,7,TRUE)</f>
        <v>Deceased</v>
      </c>
      <c r="M5" s="2" t="str">
        <f>VLOOKUP($D5,specimens!$B$1:$Q$1059,8,TRUE)</f>
        <v>Bone Marrow Aspirate</v>
      </c>
      <c r="N5" s="2" t="str">
        <f>VLOOKUP($D5,specimens!$B$1:$Q$1059,9,TRUE)</f>
        <v>tumor</v>
      </c>
      <c r="O5" s="2" t="str">
        <f>VLOOKUP($D5,specimens!$B$1:$Q$1059,10,TRUE)</f>
        <v>Acute myeloid leukaemia, NOS</v>
      </c>
      <c r="P5" s="2">
        <f>VLOOKUP($D5,specimens!$B$1:$Q$1059,11,TRUE)</f>
        <v>0</v>
      </c>
      <c r="Q5" s="2">
        <f>VLOOKUP($D5,specimens!$B$1:$Q$1059,12,TRUE)</f>
        <v>0</v>
      </c>
      <c r="R5" s="2">
        <f>VLOOKUP($D5,specimens!$B$1:$Q$1059,13,TRUE)</f>
        <v>0</v>
      </c>
      <c r="S5" s="2">
        <f>VLOOKUP($D5,specimens!$B$1:$Q$1059,14,TRUE)</f>
        <v>0</v>
      </c>
      <c r="T5" s="2">
        <f>VLOOKUP($D5,specimens!$B$1:$Q$1059,15,TRUE)</f>
        <v>0</v>
      </c>
      <c r="U5" s="2">
        <f>VLOOKUP($D5,specimens!$B$1:$Q$1059,16,TRUE)</f>
        <v>0</v>
      </c>
    </row>
    <row r="6" spans="1:21" x14ac:dyDescent="0.25">
      <c r="A6" s="3" t="s">
        <v>1107</v>
      </c>
      <c r="B6" t="s">
        <v>1476</v>
      </c>
      <c r="C6" t="s">
        <v>1477</v>
      </c>
      <c r="D6" t="s">
        <v>9</v>
      </c>
      <c r="E6" t="s">
        <v>1469</v>
      </c>
      <c r="F6" s="3" t="str">
        <f>VLOOKUP(D6,specimens!$B$1:$Q$1059,1,TRUE)</f>
        <v>11-00466</v>
      </c>
      <c r="G6" s="2" t="str">
        <f>VLOOKUP($D6,specimens!$B$1:$Q$1059,2,TRUE)</f>
        <v>11-00466</v>
      </c>
      <c r="H6" s="2" t="str">
        <f>VLOOKUP($D6,specimens!$B$1:$Q$1059,3,TRUE)</f>
        <v>BEAT-AML</v>
      </c>
      <c r="I6" s="2" t="str">
        <f>VLOOKUP($D6,specimens!$B$1:$Q$1059,4,TRUE)</f>
        <v>NON-HISPANIC</v>
      </c>
      <c r="J6" s="2" t="str">
        <f>VLOOKUP($D6,specimens!$B$1:$Q$1059,5,TRUE)</f>
        <v>Female</v>
      </c>
      <c r="K6" s="2" t="str">
        <f>VLOOKUP($D6,specimens!$B$1:$Q$1059,6,TRUE)</f>
        <v>White</v>
      </c>
      <c r="L6" s="2" t="str">
        <f>VLOOKUP($D6,specimens!$B$1:$Q$1059,7,TRUE)</f>
        <v>Deceased</v>
      </c>
      <c r="M6" s="2" t="str">
        <f>VLOOKUP($D6,specimens!$B$1:$Q$1059,8,TRUE)</f>
        <v>Bone Marrow Aspirate</v>
      </c>
      <c r="N6" s="2" t="str">
        <f>VLOOKUP($D6,specimens!$B$1:$Q$1059,9,TRUE)</f>
        <v>tumor</v>
      </c>
      <c r="O6" s="2" t="str">
        <f>VLOOKUP($D6,specimens!$B$1:$Q$1059,10,TRUE)</f>
        <v>Acute myeloid leukaemia, NOS</v>
      </c>
      <c r="P6" s="2">
        <f>VLOOKUP($D6,specimens!$B$1:$Q$1059,11,TRUE)</f>
        <v>0</v>
      </c>
      <c r="Q6" s="2">
        <f>VLOOKUP($D6,specimens!$B$1:$Q$1059,12,TRUE)</f>
        <v>0</v>
      </c>
      <c r="R6" s="2">
        <f>VLOOKUP($D6,specimens!$B$1:$Q$1059,13,TRUE)</f>
        <v>0</v>
      </c>
      <c r="S6" s="2">
        <f>VLOOKUP($D6,specimens!$B$1:$Q$1059,14,TRUE)</f>
        <v>0</v>
      </c>
      <c r="T6" s="2">
        <f>VLOOKUP($D6,specimens!$B$1:$Q$1059,15,TRUE)</f>
        <v>0</v>
      </c>
      <c r="U6" s="2">
        <f>VLOOKUP($D6,specimens!$B$1:$Q$1059,16,TRUE)</f>
        <v>0</v>
      </c>
    </row>
    <row r="7" spans="1:21" x14ac:dyDescent="0.25">
      <c r="A7" s="3" t="s">
        <v>1107</v>
      </c>
      <c r="B7" t="s">
        <v>1478</v>
      </c>
      <c r="C7" t="s">
        <v>1479</v>
      </c>
      <c r="D7" t="s">
        <v>9</v>
      </c>
      <c r="E7" t="s">
        <v>1469</v>
      </c>
      <c r="F7" s="3" t="str">
        <f>VLOOKUP(D7,specimens!$B$1:$Q$1059,1,TRUE)</f>
        <v>11-00466</v>
      </c>
      <c r="G7" s="2" t="str">
        <f>VLOOKUP($D7,specimens!$B$1:$Q$1059,2,TRUE)</f>
        <v>11-00466</v>
      </c>
      <c r="H7" s="2" t="str">
        <f>VLOOKUP($D7,specimens!$B$1:$Q$1059,3,TRUE)</f>
        <v>BEAT-AML</v>
      </c>
      <c r="I7" s="2" t="str">
        <f>VLOOKUP($D7,specimens!$B$1:$Q$1059,4,TRUE)</f>
        <v>NON-HISPANIC</v>
      </c>
      <c r="J7" s="2" t="str">
        <f>VLOOKUP($D7,specimens!$B$1:$Q$1059,5,TRUE)</f>
        <v>Female</v>
      </c>
      <c r="K7" s="2" t="str">
        <f>VLOOKUP($D7,specimens!$B$1:$Q$1059,6,TRUE)</f>
        <v>White</v>
      </c>
      <c r="L7" s="2" t="str">
        <f>VLOOKUP($D7,specimens!$B$1:$Q$1059,7,TRUE)</f>
        <v>Deceased</v>
      </c>
      <c r="M7" s="2" t="str">
        <f>VLOOKUP($D7,specimens!$B$1:$Q$1059,8,TRUE)</f>
        <v>Bone Marrow Aspirate</v>
      </c>
      <c r="N7" s="2" t="str">
        <f>VLOOKUP($D7,specimens!$B$1:$Q$1059,9,TRUE)</f>
        <v>tumor</v>
      </c>
      <c r="O7" s="2" t="str">
        <f>VLOOKUP($D7,specimens!$B$1:$Q$1059,10,TRUE)</f>
        <v>Acute myeloid leukaemia, NOS</v>
      </c>
      <c r="P7" s="2">
        <f>VLOOKUP($D7,specimens!$B$1:$Q$1059,11,TRUE)</f>
        <v>0</v>
      </c>
      <c r="Q7" s="2">
        <f>VLOOKUP($D7,specimens!$B$1:$Q$1059,12,TRUE)</f>
        <v>0</v>
      </c>
      <c r="R7" s="2">
        <f>VLOOKUP($D7,specimens!$B$1:$Q$1059,13,TRUE)</f>
        <v>0</v>
      </c>
      <c r="S7" s="2">
        <f>VLOOKUP($D7,specimens!$B$1:$Q$1059,14,TRUE)</f>
        <v>0</v>
      </c>
      <c r="T7" s="2">
        <f>VLOOKUP($D7,specimens!$B$1:$Q$1059,15,TRUE)</f>
        <v>0</v>
      </c>
      <c r="U7" s="2">
        <f>VLOOKUP($D7,specimens!$B$1:$Q$1059,16,TRUE)</f>
        <v>0</v>
      </c>
    </row>
    <row r="8" spans="1:21" x14ac:dyDescent="0.25">
      <c r="A8" s="3" t="s">
        <v>1107</v>
      </c>
      <c r="B8" t="s">
        <v>1480</v>
      </c>
      <c r="C8" t="s">
        <v>1481</v>
      </c>
      <c r="D8" t="s">
        <v>9</v>
      </c>
      <c r="E8" t="s">
        <v>1469</v>
      </c>
      <c r="F8" s="3" t="str">
        <f>VLOOKUP(D8,specimens!$B$1:$Q$1059,1,TRUE)</f>
        <v>11-00466</v>
      </c>
      <c r="G8" s="2" t="str">
        <f>VLOOKUP($D8,specimens!$B$1:$Q$1059,2,TRUE)</f>
        <v>11-00466</v>
      </c>
      <c r="H8" s="2" t="str">
        <f>VLOOKUP($D8,specimens!$B$1:$Q$1059,3,TRUE)</f>
        <v>BEAT-AML</v>
      </c>
      <c r="I8" s="2" t="str">
        <f>VLOOKUP($D8,specimens!$B$1:$Q$1059,4,TRUE)</f>
        <v>NON-HISPANIC</v>
      </c>
      <c r="J8" s="2" t="str">
        <f>VLOOKUP($D8,specimens!$B$1:$Q$1059,5,TRUE)</f>
        <v>Female</v>
      </c>
      <c r="K8" s="2" t="str">
        <f>VLOOKUP($D8,specimens!$B$1:$Q$1059,6,TRUE)</f>
        <v>White</v>
      </c>
      <c r="L8" s="2" t="str">
        <f>VLOOKUP($D8,specimens!$B$1:$Q$1059,7,TRUE)</f>
        <v>Deceased</v>
      </c>
      <c r="M8" s="2" t="str">
        <f>VLOOKUP($D8,specimens!$B$1:$Q$1059,8,TRUE)</f>
        <v>Bone Marrow Aspirate</v>
      </c>
      <c r="N8" s="2" t="str">
        <f>VLOOKUP($D8,specimens!$B$1:$Q$1059,9,TRUE)</f>
        <v>tumor</v>
      </c>
      <c r="O8" s="2" t="str">
        <f>VLOOKUP($D8,specimens!$B$1:$Q$1059,10,TRUE)</f>
        <v>Acute myeloid leukaemia, NOS</v>
      </c>
      <c r="P8" s="2">
        <f>VLOOKUP($D8,specimens!$B$1:$Q$1059,11,TRUE)</f>
        <v>0</v>
      </c>
      <c r="Q8" s="2">
        <f>VLOOKUP($D8,specimens!$B$1:$Q$1059,12,TRUE)</f>
        <v>0</v>
      </c>
      <c r="R8" s="2">
        <f>VLOOKUP($D8,specimens!$B$1:$Q$1059,13,TRUE)</f>
        <v>0</v>
      </c>
      <c r="S8" s="2">
        <f>VLOOKUP($D8,specimens!$B$1:$Q$1059,14,TRUE)</f>
        <v>0</v>
      </c>
      <c r="T8" s="2">
        <f>VLOOKUP($D8,specimens!$B$1:$Q$1059,15,TRUE)</f>
        <v>0</v>
      </c>
      <c r="U8" s="2">
        <f>VLOOKUP($D8,specimens!$B$1:$Q$1059,16,TRUE)</f>
        <v>0</v>
      </c>
    </row>
    <row r="9" spans="1:21" x14ac:dyDescent="0.25">
      <c r="A9" s="3" t="s">
        <v>1107</v>
      </c>
      <c r="B9" t="s">
        <v>1482</v>
      </c>
      <c r="C9" t="s">
        <v>1483</v>
      </c>
      <c r="D9" t="s">
        <v>9</v>
      </c>
      <c r="E9" t="s">
        <v>1469</v>
      </c>
      <c r="F9" s="3" t="str">
        <f>VLOOKUP(D9,specimens!$B$1:$Q$1059,1,TRUE)</f>
        <v>11-00466</v>
      </c>
      <c r="G9" s="2" t="str">
        <f>VLOOKUP($D9,specimens!$B$1:$Q$1059,2,TRUE)</f>
        <v>11-00466</v>
      </c>
      <c r="H9" s="2" t="str">
        <f>VLOOKUP($D9,specimens!$B$1:$Q$1059,3,TRUE)</f>
        <v>BEAT-AML</v>
      </c>
      <c r="I9" s="2" t="str">
        <f>VLOOKUP($D9,specimens!$B$1:$Q$1059,4,TRUE)</f>
        <v>NON-HISPANIC</v>
      </c>
      <c r="J9" s="2" t="str">
        <f>VLOOKUP($D9,specimens!$B$1:$Q$1059,5,TRUE)</f>
        <v>Female</v>
      </c>
      <c r="K9" s="2" t="str">
        <f>VLOOKUP($D9,specimens!$B$1:$Q$1059,6,TRUE)</f>
        <v>White</v>
      </c>
      <c r="L9" s="2" t="str">
        <f>VLOOKUP($D9,specimens!$B$1:$Q$1059,7,TRUE)</f>
        <v>Deceased</v>
      </c>
      <c r="M9" s="2" t="str">
        <f>VLOOKUP($D9,specimens!$B$1:$Q$1059,8,TRUE)</f>
        <v>Bone Marrow Aspirate</v>
      </c>
      <c r="N9" s="2" t="str">
        <f>VLOOKUP($D9,specimens!$B$1:$Q$1059,9,TRUE)</f>
        <v>tumor</v>
      </c>
      <c r="O9" s="2" t="str">
        <f>VLOOKUP($D9,specimens!$B$1:$Q$1059,10,TRUE)</f>
        <v>Acute myeloid leukaemia, NOS</v>
      </c>
      <c r="P9" s="2">
        <f>VLOOKUP($D9,specimens!$B$1:$Q$1059,11,TRUE)</f>
        <v>0</v>
      </c>
      <c r="Q9" s="2">
        <f>VLOOKUP($D9,specimens!$B$1:$Q$1059,12,TRUE)</f>
        <v>0</v>
      </c>
      <c r="R9" s="2">
        <f>VLOOKUP($D9,specimens!$B$1:$Q$1059,13,TRUE)</f>
        <v>0</v>
      </c>
      <c r="S9" s="2">
        <f>VLOOKUP($D9,specimens!$B$1:$Q$1059,14,TRUE)</f>
        <v>0</v>
      </c>
      <c r="T9" s="2">
        <f>VLOOKUP($D9,specimens!$B$1:$Q$1059,15,TRUE)</f>
        <v>0</v>
      </c>
      <c r="U9" s="2">
        <f>VLOOKUP($D9,specimens!$B$1:$Q$1059,16,TRUE)</f>
        <v>0</v>
      </c>
    </row>
    <row r="10" spans="1:21" x14ac:dyDescent="0.25">
      <c r="A10" s="3" t="s">
        <v>1107</v>
      </c>
      <c r="B10" t="s">
        <v>1484</v>
      </c>
      <c r="C10" t="s">
        <v>1485</v>
      </c>
      <c r="D10" t="s">
        <v>9</v>
      </c>
      <c r="E10" t="s">
        <v>1469</v>
      </c>
      <c r="F10" s="3" t="str">
        <f>VLOOKUP(D10,specimens!$B$1:$Q$1059,1,TRUE)</f>
        <v>11-00466</v>
      </c>
      <c r="G10" s="2" t="str">
        <f>VLOOKUP($D10,specimens!$B$1:$Q$1059,2,TRUE)</f>
        <v>11-00466</v>
      </c>
      <c r="H10" s="2" t="str">
        <f>VLOOKUP($D10,specimens!$B$1:$Q$1059,3,TRUE)</f>
        <v>BEAT-AML</v>
      </c>
      <c r="I10" s="2" t="str">
        <f>VLOOKUP($D10,specimens!$B$1:$Q$1059,4,TRUE)</f>
        <v>NON-HISPANIC</v>
      </c>
      <c r="J10" s="2" t="str">
        <f>VLOOKUP($D10,specimens!$B$1:$Q$1059,5,TRUE)</f>
        <v>Female</v>
      </c>
      <c r="K10" s="2" t="str">
        <f>VLOOKUP($D10,specimens!$B$1:$Q$1059,6,TRUE)</f>
        <v>White</v>
      </c>
      <c r="L10" s="2" t="str">
        <f>VLOOKUP($D10,specimens!$B$1:$Q$1059,7,TRUE)</f>
        <v>Deceased</v>
      </c>
      <c r="M10" s="2" t="str">
        <f>VLOOKUP($D10,specimens!$B$1:$Q$1059,8,TRUE)</f>
        <v>Bone Marrow Aspirate</v>
      </c>
      <c r="N10" s="2" t="str">
        <f>VLOOKUP($D10,specimens!$B$1:$Q$1059,9,TRUE)</f>
        <v>tumor</v>
      </c>
      <c r="O10" s="2" t="str">
        <f>VLOOKUP($D10,specimens!$B$1:$Q$1059,10,TRUE)</f>
        <v>Acute myeloid leukaemia, NOS</v>
      </c>
      <c r="P10" s="2">
        <f>VLOOKUP($D10,specimens!$B$1:$Q$1059,11,TRUE)</f>
        <v>0</v>
      </c>
      <c r="Q10" s="2">
        <f>VLOOKUP($D10,specimens!$B$1:$Q$1059,12,TRUE)</f>
        <v>0</v>
      </c>
      <c r="R10" s="2">
        <f>VLOOKUP($D10,specimens!$B$1:$Q$1059,13,TRUE)</f>
        <v>0</v>
      </c>
      <c r="S10" s="2">
        <f>VLOOKUP($D10,specimens!$B$1:$Q$1059,14,TRUE)</f>
        <v>0</v>
      </c>
      <c r="T10" s="2">
        <f>VLOOKUP($D10,specimens!$B$1:$Q$1059,15,TRUE)</f>
        <v>0</v>
      </c>
      <c r="U10" s="2">
        <f>VLOOKUP($D10,specimens!$B$1:$Q$1059,16,TRUE)</f>
        <v>0</v>
      </c>
    </row>
    <row r="11" spans="1:21" x14ac:dyDescent="0.25">
      <c r="A11" s="3" t="s">
        <v>1107</v>
      </c>
      <c r="B11" t="s">
        <v>1486</v>
      </c>
      <c r="C11" t="s">
        <v>1487</v>
      </c>
      <c r="D11" t="s">
        <v>9</v>
      </c>
      <c r="E11" t="s">
        <v>1469</v>
      </c>
      <c r="F11" s="3" t="str">
        <f>VLOOKUP(D11,specimens!$B$1:$Q$1059,1,TRUE)</f>
        <v>11-00466</v>
      </c>
      <c r="G11" s="2" t="str">
        <f>VLOOKUP($D11,specimens!$B$1:$Q$1059,2,TRUE)</f>
        <v>11-00466</v>
      </c>
      <c r="H11" s="2" t="str">
        <f>VLOOKUP($D11,specimens!$B$1:$Q$1059,3,TRUE)</f>
        <v>BEAT-AML</v>
      </c>
      <c r="I11" s="2" t="str">
        <f>VLOOKUP($D11,specimens!$B$1:$Q$1059,4,TRUE)</f>
        <v>NON-HISPANIC</v>
      </c>
      <c r="J11" s="2" t="str">
        <f>VLOOKUP($D11,specimens!$B$1:$Q$1059,5,TRUE)</f>
        <v>Female</v>
      </c>
      <c r="K11" s="2" t="str">
        <f>VLOOKUP($D11,specimens!$B$1:$Q$1059,6,TRUE)</f>
        <v>White</v>
      </c>
      <c r="L11" s="2" t="str">
        <f>VLOOKUP($D11,specimens!$B$1:$Q$1059,7,TRUE)</f>
        <v>Deceased</v>
      </c>
      <c r="M11" s="2" t="str">
        <f>VLOOKUP($D11,specimens!$B$1:$Q$1059,8,TRUE)</f>
        <v>Bone Marrow Aspirate</v>
      </c>
      <c r="N11" s="2" t="str">
        <f>VLOOKUP($D11,specimens!$B$1:$Q$1059,9,TRUE)</f>
        <v>tumor</v>
      </c>
      <c r="O11" s="2" t="str">
        <f>VLOOKUP($D11,specimens!$B$1:$Q$1059,10,TRUE)</f>
        <v>Acute myeloid leukaemia, NOS</v>
      </c>
      <c r="P11" s="2">
        <f>VLOOKUP($D11,specimens!$B$1:$Q$1059,11,TRUE)</f>
        <v>0</v>
      </c>
      <c r="Q11" s="2">
        <f>VLOOKUP($D11,specimens!$B$1:$Q$1059,12,TRUE)</f>
        <v>0</v>
      </c>
      <c r="R11" s="2">
        <f>VLOOKUP($D11,specimens!$B$1:$Q$1059,13,TRUE)</f>
        <v>0</v>
      </c>
      <c r="S11" s="2">
        <f>VLOOKUP($D11,specimens!$B$1:$Q$1059,14,TRUE)</f>
        <v>0</v>
      </c>
      <c r="T11" s="2">
        <f>VLOOKUP($D11,specimens!$B$1:$Q$1059,15,TRUE)</f>
        <v>0</v>
      </c>
      <c r="U11" s="2">
        <f>VLOOKUP($D11,specimens!$B$1:$Q$1059,16,TRUE)</f>
        <v>0</v>
      </c>
    </row>
    <row r="12" spans="1:21" x14ac:dyDescent="0.25">
      <c r="A12" s="3" t="s">
        <v>1107</v>
      </c>
      <c r="B12" t="s">
        <v>1488</v>
      </c>
      <c r="C12" t="s">
        <v>1489</v>
      </c>
      <c r="D12" t="s">
        <v>18</v>
      </c>
      <c r="E12" t="s">
        <v>1469</v>
      </c>
      <c r="F12" s="3" t="str">
        <f>VLOOKUP(D12,specimens!$B$1:$Q$1059,1,TRUE)</f>
        <v>11-00473</v>
      </c>
      <c r="G12" s="2" t="str">
        <f>VLOOKUP($D12,specimens!$B$1:$Q$1059,2,TRUE)</f>
        <v>11-00473</v>
      </c>
      <c r="H12" s="2" t="str">
        <f>VLOOKUP($D12,specimens!$B$1:$Q$1059,3,TRUE)</f>
        <v>BEAT-AML</v>
      </c>
      <c r="I12" s="2" t="str">
        <f>VLOOKUP($D12,specimens!$B$1:$Q$1059,4,TRUE)</f>
        <v>NON-HISPANIC</v>
      </c>
      <c r="J12" s="2" t="str">
        <f>VLOOKUP($D12,specimens!$B$1:$Q$1059,5,TRUE)</f>
        <v>Male</v>
      </c>
      <c r="K12" s="2" t="str">
        <f>VLOOKUP($D12,specimens!$B$1:$Q$1059,6,TRUE)</f>
        <v>White</v>
      </c>
      <c r="L12" s="2" t="str">
        <f>VLOOKUP($D12,specimens!$B$1:$Q$1059,7,TRUE)</f>
        <v>Deceased</v>
      </c>
      <c r="M12" s="2" t="str">
        <f>VLOOKUP($D12,specimens!$B$1:$Q$1059,8,TRUE)</f>
        <v>Bone Marrow Aspirate</v>
      </c>
      <c r="N12" s="2" t="str">
        <f>VLOOKUP($D12,specimens!$B$1:$Q$1059,9,TRUE)</f>
        <v>tumor</v>
      </c>
      <c r="O12" s="2" t="str">
        <f>VLOOKUP($D12,specimens!$B$1:$Q$1059,10,TRUE)</f>
        <v>AML without maturation</v>
      </c>
      <c r="P12" s="2">
        <f>VLOOKUP($D12,specimens!$B$1:$Q$1059,11,TRUE)</f>
        <v>0</v>
      </c>
      <c r="Q12" s="2">
        <f>VLOOKUP($D12,specimens!$B$1:$Q$1059,12,TRUE)</f>
        <v>0</v>
      </c>
      <c r="R12" s="2">
        <f>VLOOKUP($D12,specimens!$B$1:$Q$1059,13,TRUE)</f>
        <v>0</v>
      </c>
      <c r="S12" s="2">
        <f>VLOOKUP($D12,specimens!$B$1:$Q$1059,14,TRUE)</f>
        <v>0</v>
      </c>
      <c r="T12" s="2">
        <f>VLOOKUP($D12,specimens!$B$1:$Q$1059,15,TRUE)</f>
        <v>0</v>
      </c>
      <c r="U12" s="2">
        <f>VLOOKUP($D12,specimens!$B$1:$Q$1059,16,TRUE)</f>
        <v>0</v>
      </c>
    </row>
    <row r="13" spans="1:21" x14ac:dyDescent="0.25">
      <c r="A13" s="3" t="s">
        <v>1107</v>
      </c>
      <c r="B13" t="s">
        <v>1490</v>
      </c>
      <c r="C13" t="s">
        <v>1491</v>
      </c>
      <c r="D13" t="s">
        <v>18</v>
      </c>
      <c r="E13" t="s">
        <v>1469</v>
      </c>
      <c r="F13" s="3" t="str">
        <f>VLOOKUP(D13,specimens!$B$1:$Q$1059,1,TRUE)</f>
        <v>11-00473</v>
      </c>
      <c r="G13" s="2" t="str">
        <f>VLOOKUP($D13,specimens!$B$1:$Q$1059,2,TRUE)</f>
        <v>11-00473</v>
      </c>
      <c r="H13" s="2" t="str">
        <f>VLOOKUP($D13,specimens!$B$1:$Q$1059,3,TRUE)</f>
        <v>BEAT-AML</v>
      </c>
      <c r="I13" s="2" t="str">
        <f>VLOOKUP($D13,specimens!$B$1:$Q$1059,4,TRUE)</f>
        <v>NON-HISPANIC</v>
      </c>
      <c r="J13" s="2" t="str">
        <f>VLOOKUP($D13,specimens!$B$1:$Q$1059,5,TRUE)</f>
        <v>Male</v>
      </c>
      <c r="K13" s="2" t="str">
        <f>VLOOKUP($D13,specimens!$B$1:$Q$1059,6,TRUE)</f>
        <v>White</v>
      </c>
      <c r="L13" s="2" t="str">
        <f>VLOOKUP($D13,specimens!$B$1:$Q$1059,7,TRUE)</f>
        <v>Deceased</v>
      </c>
      <c r="M13" s="2" t="str">
        <f>VLOOKUP($D13,specimens!$B$1:$Q$1059,8,TRUE)</f>
        <v>Bone Marrow Aspirate</v>
      </c>
      <c r="N13" s="2" t="str">
        <f>VLOOKUP($D13,specimens!$B$1:$Q$1059,9,TRUE)</f>
        <v>tumor</v>
      </c>
      <c r="O13" s="2" t="str">
        <f>VLOOKUP($D13,specimens!$B$1:$Q$1059,10,TRUE)</f>
        <v>AML without maturation</v>
      </c>
      <c r="P13" s="2">
        <f>VLOOKUP($D13,specimens!$B$1:$Q$1059,11,TRUE)</f>
        <v>0</v>
      </c>
      <c r="Q13" s="2">
        <f>VLOOKUP($D13,specimens!$B$1:$Q$1059,12,TRUE)</f>
        <v>0</v>
      </c>
      <c r="R13" s="2">
        <f>VLOOKUP($D13,specimens!$B$1:$Q$1059,13,TRUE)</f>
        <v>0</v>
      </c>
      <c r="S13" s="2">
        <f>VLOOKUP($D13,specimens!$B$1:$Q$1059,14,TRUE)</f>
        <v>0</v>
      </c>
      <c r="T13" s="2">
        <f>VLOOKUP($D13,specimens!$B$1:$Q$1059,15,TRUE)</f>
        <v>0</v>
      </c>
      <c r="U13" s="2">
        <f>VLOOKUP($D13,specimens!$B$1:$Q$1059,16,TRUE)</f>
        <v>0</v>
      </c>
    </row>
    <row r="14" spans="1:21" x14ac:dyDescent="0.25">
      <c r="A14" s="3" t="s">
        <v>1107</v>
      </c>
      <c r="B14" t="s">
        <v>1492</v>
      </c>
      <c r="C14" t="s">
        <v>1493</v>
      </c>
      <c r="D14" t="s">
        <v>18</v>
      </c>
      <c r="E14" t="s">
        <v>1469</v>
      </c>
      <c r="F14" s="3" t="str">
        <f>VLOOKUP(D14,specimens!$B$1:$Q$1059,1,TRUE)</f>
        <v>11-00473</v>
      </c>
      <c r="G14" s="2" t="str">
        <f>VLOOKUP($D14,specimens!$B$1:$Q$1059,2,TRUE)</f>
        <v>11-00473</v>
      </c>
      <c r="H14" s="2" t="str">
        <f>VLOOKUP($D14,specimens!$B$1:$Q$1059,3,TRUE)</f>
        <v>BEAT-AML</v>
      </c>
      <c r="I14" s="2" t="str">
        <f>VLOOKUP($D14,specimens!$B$1:$Q$1059,4,TRUE)</f>
        <v>NON-HISPANIC</v>
      </c>
      <c r="J14" s="2" t="str">
        <f>VLOOKUP($D14,specimens!$B$1:$Q$1059,5,TRUE)</f>
        <v>Male</v>
      </c>
      <c r="K14" s="2" t="str">
        <f>VLOOKUP($D14,specimens!$B$1:$Q$1059,6,TRUE)</f>
        <v>White</v>
      </c>
      <c r="L14" s="2" t="str">
        <f>VLOOKUP($D14,specimens!$B$1:$Q$1059,7,TRUE)</f>
        <v>Deceased</v>
      </c>
      <c r="M14" s="2" t="str">
        <f>VLOOKUP($D14,specimens!$B$1:$Q$1059,8,TRUE)</f>
        <v>Bone Marrow Aspirate</v>
      </c>
      <c r="N14" s="2" t="str">
        <f>VLOOKUP($D14,specimens!$B$1:$Q$1059,9,TRUE)</f>
        <v>tumor</v>
      </c>
      <c r="O14" s="2" t="str">
        <f>VLOOKUP($D14,specimens!$B$1:$Q$1059,10,TRUE)</f>
        <v>AML without maturation</v>
      </c>
      <c r="P14" s="2">
        <f>VLOOKUP($D14,specimens!$B$1:$Q$1059,11,TRUE)</f>
        <v>0</v>
      </c>
      <c r="Q14" s="2">
        <f>VLOOKUP($D14,specimens!$B$1:$Q$1059,12,TRUE)</f>
        <v>0</v>
      </c>
      <c r="R14" s="2">
        <f>VLOOKUP($D14,specimens!$B$1:$Q$1059,13,TRUE)</f>
        <v>0</v>
      </c>
      <c r="S14" s="2">
        <f>VLOOKUP($D14,specimens!$B$1:$Q$1059,14,TRUE)</f>
        <v>0</v>
      </c>
      <c r="T14" s="2">
        <f>VLOOKUP($D14,specimens!$B$1:$Q$1059,15,TRUE)</f>
        <v>0</v>
      </c>
      <c r="U14" s="2">
        <f>VLOOKUP($D14,specimens!$B$1:$Q$1059,16,TRUE)</f>
        <v>0</v>
      </c>
    </row>
    <row r="15" spans="1:21" x14ac:dyDescent="0.25">
      <c r="A15" s="3" t="s">
        <v>1107</v>
      </c>
      <c r="B15" t="s">
        <v>1494</v>
      </c>
      <c r="C15" t="s">
        <v>1495</v>
      </c>
      <c r="D15" t="s">
        <v>18</v>
      </c>
      <c r="E15" t="s">
        <v>1469</v>
      </c>
      <c r="F15" s="3" t="str">
        <f>VLOOKUP(D15,specimens!$B$1:$Q$1059,1,TRUE)</f>
        <v>11-00473</v>
      </c>
      <c r="G15" s="2" t="str">
        <f>VLOOKUP($D15,specimens!$B$1:$Q$1059,2,TRUE)</f>
        <v>11-00473</v>
      </c>
      <c r="H15" s="2" t="str">
        <f>VLOOKUP($D15,specimens!$B$1:$Q$1059,3,TRUE)</f>
        <v>BEAT-AML</v>
      </c>
      <c r="I15" s="2" t="str">
        <f>VLOOKUP($D15,specimens!$B$1:$Q$1059,4,TRUE)</f>
        <v>NON-HISPANIC</v>
      </c>
      <c r="J15" s="2" t="str">
        <f>VLOOKUP($D15,specimens!$B$1:$Q$1059,5,TRUE)</f>
        <v>Male</v>
      </c>
      <c r="K15" s="2" t="str">
        <f>VLOOKUP($D15,specimens!$B$1:$Q$1059,6,TRUE)</f>
        <v>White</v>
      </c>
      <c r="L15" s="2" t="str">
        <f>VLOOKUP($D15,specimens!$B$1:$Q$1059,7,TRUE)</f>
        <v>Deceased</v>
      </c>
      <c r="M15" s="2" t="str">
        <f>VLOOKUP($D15,specimens!$B$1:$Q$1059,8,TRUE)</f>
        <v>Bone Marrow Aspirate</v>
      </c>
      <c r="N15" s="2" t="str">
        <f>VLOOKUP($D15,specimens!$B$1:$Q$1059,9,TRUE)</f>
        <v>tumor</v>
      </c>
      <c r="O15" s="2" t="str">
        <f>VLOOKUP($D15,specimens!$B$1:$Q$1059,10,TRUE)</f>
        <v>AML without maturation</v>
      </c>
      <c r="P15" s="2">
        <f>VLOOKUP($D15,specimens!$B$1:$Q$1059,11,TRUE)</f>
        <v>0</v>
      </c>
      <c r="Q15" s="2">
        <f>VLOOKUP($D15,specimens!$B$1:$Q$1059,12,TRUE)</f>
        <v>0</v>
      </c>
      <c r="R15" s="2">
        <f>VLOOKUP($D15,specimens!$B$1:$Q$1059,13,TRUE)</f>
        <v>0</v>
      </c>
      <c r="S15" s="2">
        <f>VLOOKUP($D15,specimens!$B$1:$Q$1059,14,TRUE)</f>
        <v>0</v>
      </c>
      <c r="T15" s="2">
        <f>VLOOKUP($D15,specimens!$B$1:$Q$1059,15,TRUE)</f>
        <v>0</v>
      </c>
      <c r="U15" s="2">
        <f>VLOOKUP($D15,specimens!$B$1:$Q$1059,16,TRUE)</f>
        <v>0</v>
      </c>
    </row>
    <row r="16" spans="1:21" x14ac:dyDescent="0.25">
      <c r="A16" s="3" t="s">
        <v>1107</v>
      </c>
      <c r="B16" t="s">
        <v>1496</v>
      </c>
      <c r="C16" t="s">
        <v>1497</v>
      </c>
      <c r="D16" t="s">
        <v>18</v>
      </c>
      <c r="E16" t="s">
        <v>1469</v>
      </c>
      <c r="F16" s="3" t="str">
        <f>VLOOKUP(D16,specimens!$B$1:$Q$1059,1,TRUE)</f>
        <v>11-00473</v>
      </c>
      <c r="G16" s="2" t="str">
        <f>VLOOKUP($D16,specimens!$B$1:$Q$1059,2,TRUE)</f>
        <v>11-00473</v>
      </c>
      <c r="H16" s="2" t="str">
        <f>VLOOKUP($D16,specimens!$B$1:$Q$1059,3,TRUE)</f>
        <v>BEAT-AML</v>
      </c>
      <c r="I16" s="2" t="str">
        <f>VLOOKUP($D16,specimens!$B$1:$Q$1059,4,TRUE)</f>
        <v>NON-HISPANIC</v>
      </c>
      <c r="J16" s="2" t="str">
        <f>VLOOKUP($D16,specimens!$B$1:$Q$1059,5,TRUE)</f>
        <v>Male</v>
      </c>
      <c r="K16" s="2" t="str">
        <f>VLOOKUP($D16,specimens!$B$1:$Q$1059,6,TRUE)</f>
        <v>White</v>
      </c>
      <c r="L16" s="2" t="str">
        <f>VLOOKUP($D16,specimens!$B$1:$Q$1059,7,TRUE)</f>
        <v>Deceased</v>
      </c>
      <c r="M16" s="2" t="str">
        <f>VLOOKUP($D16,specimens!$B$1:$Q$1059,8,TRUE)</f>
        <v>Bone Marrow Aspirate</v>
      </c>
      <c r="N16" s="2" t="str">
        <f>VLOOKUP($D16,specimens!$B$1:$Q$1059,9,TRUE)</f>
        <v>tumor</v>
      </c>
      <c r="O16" s="2" t="str">
        <f>VLOOKUP($D16,specimens!$B$1:$Q$1059,10,TRUE)</f>
        <v>AML without maturation</v>
      </c>
      <c r="P16" s="2">
        <f>VLOOKUP($D16,specimens!$B$1:$Q$1059,11,TRUE)</f>
        <v>0</v>
      </c>
      <c r="Q16" s="2">
        <f>VLOOKUP($D16,specimens!$B$1:$Q$1059,12,TRUE)</f>
        <v>0</v>
      </c>
      <c r="R16" s="2">
        <f>VLOOKUP($D16,specimens!$B$1:$Q$1059,13,TRUE)</f>
        <v>0</v>
      </c>
      <c r="S16" s="2">
        <f>VLOOKUP($D16,specimens!$B$1:$Q$1059,14,TRUE)</f>
        <v>0</v>
      </c>
      <c r="T16" s="2">
        <f>VLOOKUP($D16,specimens!$B$1:$Q$1059,15,TRUE)</f>
        <v>0</v>
      </c>
      <c r="U16" s="2">
        <f>VLOOKUP($D16,specimens!$B$1:$Q$1059,16,TRUE)</f>
        <v>0</v>
      </c>
    </row>
    <row r="17" spans="1:21" x14ac:dyDescent="0.25">
      <c r="A17" s="3" t="s">
        <v>1107</v>
      </c>
      <c r="B17" t="s">
        <v>1498</v>
      </c>
      <c r="C17" t="s">
        <v>1499</v>
      </c>
      <c r="D17" t="s">
        <v>18</v>
      </c>
      <c r="E17" t="s">
        <v>1469</v>
      </c>
      <c r="F17" s="3" t="str">
        <f>VLOOKUP(D17,specimens!$B$1:$Q$1059,1,TRUE)</f>
        <v>11-00473</v>
      </c>
      <c r="G17" s="2" t="str">
        <f>VLOOKUP($D17,specimens!$B$1:$Q$1059,2,TRUE)</f>
        <v>11-00473</v>
      </c>
      <c r="H17" s="2" t="str">
        <f>VLOOKUP($D17,specimens!$B$1:$Q$1059,3,TRUE)</f>
        <v>BEAT-AML</v>
      </c>
      <c r="I17" s="2" t="str">
        <f>VLOOKUP($D17,specimens!$B$1:$Q$1059,4,TRUE)</f>
        <v>NON-HISPANIC</v>
      </c>
      <c r="J17" s="2" t="str">
        <f>VLOOKUP($D17,specimens!$B$1:$Q$1059,5,TRUE)</f>
        <v>Male</v>
      </c>
      <c r="K17" s="2" t="str">
        <f>VLOOKUP($D17,specimens!$B$1:$Q$1059,6,TRUE)</f>
        <v>White</v>
      </c>
      <c r="L17" s="2" t="str">
        <f>VLOOKUP($D17,specimens!$B$1:$Q$1059,7,TRUE)</f>
        <v>Deceased</v>
      </c>
      <c r="M17" s="2" t="str">
        <f>VLOOKUP($D17,specimens!$B$1:$Q$1059,8,TRUE)</f>
        <v>Bone Marrow Aspirate</v>
      </c>
      <c r="N17" s="2" t="str">
        <f>VLOOKUP($D17,specimens!$B$1:$Q$1059,9,TRUE)</f>
        <v>tumor</v>
      </c>
      <c r="O17" s="2" t="str">
        <f>VLOOKUP($D17,specimens!$B$1:$Q$1059,10,TRUE)</f>
        <v>AML without maturation</v>
      </c>
      <c r="P17" s="2">
        <f>VLOOKUP($D17,specimens!$B$1:$Q$1059,11,TRUE)</f>
        <v>0</v>
      </c>
      <c r="Q17" s="2">
        <f>VLOOKUP($D17,specimens!$B$1:$Q$1059,12,TRUE)</f>
        <v>0</v>
      </c>
      <c r="R17" s="2">
        <f>VLOOKUP($D17,specimens!$B$1:$Q$1059,13,TRUE)</f>
        <v>0</v>
      </c>
      <c r="S17" s="2">
        <f>VLOOKUP($D17,specimens!$B$1:$Q$1059,14,TRUE)</f>
        <v>0</v>
      </c>
      <c r="T17" s="2">
        <f>VLOOKUP($D17,specimens!$B$1:$Q$1059,15,TRUE)</f>
        <v>0</v>
      </c>
      <c r="U17" s="2">
        <f>VLOOKUP($D17,specimens!$B$1:$Q$1059,16,TRUE)</f>
        <v>0</v>
      </c>
    </row>
    <row r="18" spans="1:21" x14ac:dyDescent="0.25">
      <c r="A18" s="3" t="s">
        <v>1107</v>
      </c>
      <c r="B18" t="s">
        <v>1500</v>
      </c>
      <c r="C18" t="s">
        <v>1501</v>
      </c>
      <c r="D18" t="s">
        <v>18</v>
      </c>
      <c r="E18" t="s">
        <v>1469</v>
      </c>
      <c r="F18" s="3" t="str">
        <f>VLOOKUP(D18,specimens!$B$1:$Q$1059,1,TRUE)</f>
        <v>11-00473</v>
      </c>
      <c r="G18" s="2" t="str">
        <f>VLOOKUP($D18,specimens!$B$1:$Q$1059,2,TRUE)</f>
        <v>11-00473</v>
      </c>
      <c r="H18" s="2" t="str">
        <f>VLOOKUP($D18,specimens!$B$1:$Q$1059,3,TRUE)</f>
        <v>BEAT-AML</v>
      </c>
      <c r="I18" s="2" t="str">
        <f>VLOOKUP($D18,specimens!$B$1:$Q$1059,4,TRUE)</f>
        <v>NON-HISPANIC</v>
      </c>
      <c r="J18" s="2" t="str">
        <f>VLOOKUP($D18,specimens!$B$1:$Q$1059,5,TRUE)</f>
        <v>Male</v>
      </c>
      <c r="K18" s="2" t="str">
        <f>VLOOKUP($D18,specimens!$B$1:$Q$1059,6,TRUE)</f>
        <v>White</v>
      </c>
      <c r="L18" s="2" t="str">
        <f>VLOOKUP($D18,specimens!$B$1:$Q$1059,7,TRUE)</f>
        <v>Deceased</v>
      </c>
      <c r="M18" s="2" t="str">
        <f>VLOOKUP($D18,specimens!$B$1:$Q$1059,8,TRUE)</f>
        <v>Bone Marrow Aspirate</v>
      </c>
      <c r="N18" s="2" t="str">
        <f>VLOOKUP($D18,specimens!$B$1:$Q$1059,9,TRUE)</f>
        <v>tumor</v>
      </c>
      <c r="O18" s="2" t="str">
        <f>VLOOKUP($D18,specimens!$B$1:$Q$1059,10,TRUE)</f>
        <v>AML without maturation</v>
      </c>
      <c r="P18" s="2">
        <f>VLOOKUP($D18,specimens!$B$1:$Q$1059,11,TRUE)</f>
        <v>0</v>
      </c>
      <c r="Q18" s="2">
        <f>VLOOKUP($D18,specimens!$B$1:$Q$1059,12,TRUE)</f>
        <v>0</v>
      </c>
      <c r="R18" s="2">
        <f>VLOOKUP($D18,specimens!$B$1:$Q$1059,13,TRUE)</f>
        <v>0</v>
      </c>
      <c r="S18" s="2">
        <f>VLOOKUP($D18,specimens!$B$1:$Q$1059,14,TRUE)</f>
        <v>0</v>
      </c>
      <c r="T18" s="2">
        <f>VLOOKUP($D18,specimens!$B$1:$Q$1059,15,TRUE)</f>
        <v>0</v>
      </c>
      <c r="U18" s="2">
        <f>VLOOKUP($D18,specimens!$B$1:$Q$1059,16,TRUE)</f>
        <v>0</v>
      </c>
    </row>
    <row r="19" spans="1:21" x14ac:dyDescent="0.25">
      <c r="A19" s="3" t="s">
        <v>1107</v>
      </c>
      <c r="B19" t="s">
        <v>1502</v>
      </c>
      <c r="C19" t="s">
        <v>1503</v>
      </c>
      <c r="D19" t="s">
        <v>18</v>
      </c>
      <c r="E19" t="s">
        <v>1469</v>
      </c>
      <c r="F19" s="3" t="str">
        <f>VLOOKUP(D19,specimens!$B$1:$Q$1059,1,TRUE)</f>
        <v>11-00473</v>
      </c>
      <c r="G19" s="2" t="str">
        <f>VLOOKUP($D19,specimens!$B$1:$Q$1059,2,TRUE)</f>
        <v>11-00473</v>
      </c>
      <c r="H19" s="2" t="str">
        <f>VLOOKUP($D19,specimens!$B$1:$Q$1059,3,TRUE)</f>
        <v>BEAT-AML</v>
      </c>
      <c r="I19" s="2" t="str">
        <f>VLOOKUP($D19,specimens!$B$1:$Q$1059,4,TRUE)</f>
        <v>NON-HISPANIC</v>
      </c>
      <c r="J19" s="2" t="str">
        <f>VLOOKUP($D19,specimens!$B$1:$Q$1059,5,TRUE)</f>
        <v>Male</v>
      </c>
      <c r="K19" s="2" t="str">
        <f>VLOOKUP($D19,specimens!$B$1:$Q$1059,6,TRUE)</f>
        <v>White</v>
      </c>
      <c r="L19" s="2" t="str">
        <f>VLOOKUP($D19,specimens!$B$1:$Q$1059,7,TRUE)</f>
        <v>Deceased</v>
      </c>
      <c r="M19" s="2" t="str">
        <f>VLOOKUP($D19,specimens!$B$1:$Q$1059,8,TRUE)</f>
        <v>Bone Marrow Aspirate</v>
      </c>
      <c r="N19" s="2" t="str">
        <f>VLOOKUP($D19,specimens!$B$1:$Q$1059,9,TRUE)</f>
        <v>tumor</v>
      </c>
      <c r="O19" s="2" t="str">
        <f>VLOOKUP($D19,specimens!$B$1:$Q$1059,10,TRUE)</f>
        <v>AML without maturation</v>
      </c>
      <c r="P19" s="2">
        <f>VLOOKUP($D19,specimens!$B$1:$Q$1059,11,TRUE)</f>
        <v>0</v>
      </c>
      <c r="Q19" s="2">
        <f>VLOOKUP($D19,specimens!$B$1:$Q$1059,12,TRUE)</f>
        <v>0</v>
      </c>
      <c r="R19" s="2">
        <f>VLOOKUP($D19,specimens!$B$1:$Q$1059,13,TRUE)</f>
        <v>0</v>
      </c>
      <c r="S19" s="2">
        <f>VLOOKUP($D19,specimens!$B$1:$Q$1059,14,TRUE)</f>
        <v>0</v>
      </c>
      <c r="T19" s="2">
        <f>VLOOKUP($D19,specimens!$B$1:$Q$1059,15,TRUE)</f>
        <v>0</v>
      </c>
      <c r="U19" s="2">
        <f>VLOOKUP($D19,specimens!$B$1:$Q$1059,16,TRUE)</f>
        <v>0</v>
      </c>
    </row>
    <row r="20" spans="1:21" x14ac:dyDescent="0.25">
      <c r="A20" s="3" t="s">
        <v>1107</v>
      </c>
      <c r="B20" t="s">
        <v>1504</v>
      </c>
      <c r="C20" t="s">
        <v>1505</v>
      </c>
      <c r="D20" t="s">
        <v>18</v>
      </c>
      <c r="E20" t="s">
        <v>1469</v>
      </c>
      <c r="F20" s="3" t="str">
        <f>VLOOKUP(D20,specimens!$B$1:$Q$1059,1,TRUE)</f>
        <v>11-00473</v>
      </c>
      <c r="G20" s="2" t="str">
        <f>VLOOKUP($D20,specimens!$B$1:$Q$1059,2,TRUE)</f>
        <v>11-00473</v>
      </c>
      <c r="H20" s="2" t="str">
        <f>VLOOKUP($D20,specimens!$B$1:$Q$1059,3,TRUE)</f>
        <v>BEAT-AML</v>
      </c>
      <c r="I20" s="2" t="str">
        <f>VLOOKUP($D20,specimens!$B$1:$Q$1059,4,TRUE)</f>
        <v>NON-HISPANIC</v>
      </c>
      <c r="J20" s="2" t="str">
        <f>VLOOKUP($D20,specimens!$B$1:$Q$1059,5,TRUE)</f>
        <v>Male</v>
      </c>
      <c r="K20" s="2" t="str">
        <f>VLOOKUP($D20,specimens!$B$1:$Q$1059,6,TRUE)</f>
        <v>White</v>
      </c>
      <c r="L20" s="2" t="str">
        <f>VLOOKUP($D20,specimens!$B$1:$Q$1059,7,TRUE)</f>
        <v>Deceased</v>
      </c>
      <c r="M20" s="2" t="str">
        <f>VLOOKUP($D20,specimens!$B$1:$Q$1059,8,TRUE)</f>
        <v>Bone Marrow Aspirate</v>
      </c>
      <c r="N20" s="2" t="str">
        <f>VLOOKUP($D20,specimens!$B$1:$Q$1059,9,TRUE)</f>
        <v>tumor</v>
      </c>
      <c r="O20" s="2" t="str">
        <f>VLOOKUP($D20,specimens!$B$1:$Q$1059,10,TRUE)</f>
        <v>AML without maturation</v>
      </c>
      <c r="P20" s="2">
        <f>VLOOKUP($D20,specimens!$B$1:$Q$1059,11,TRUE)</f>
        <v>0</v>
      </c>
      <c r="Q20" s="2">
        <f>VLOOKUP($D20,specimens!$B$1:$Q$1059,12,TRUE)</f>
        <v>0</v>
      </c>
      <c r="R20" s="2">
        <f>VLOOKUP($D20,specimens!$B$1:$Q$1059,13,TRUE)</f>
        <v>0</v>
      </c>
      <c r="S20" s="2">
        <f>VLOOKUP($D20,specimens!$B$1:$Q$1059,14,TRUE)</f>
        <v>0</v>
      </c>
      <c r="T20" s="2">
        <f>VLOOKUP($D20,specimens!$B$1:$Q$1059,15,TRUE)</f>
        <v>0</v>
      </c>
      <c r="U20" s="2">
        <f>VLOOKUP($D20,specimens!$B$1:$Q$1059,16,TRUE)</f>
        <v>0</v>
      </c>
    </row>
    <row r="21" spans="1:21" x14ac:dyDescent="0.25">
      <c r="A21" s="3" t="s">
        <v>1107</v>
      </c>
      <c r="B21" t="s">
        <v>1506</v>
      </c>
      <c r="C21" t="s">
        <v>1507</v>
      </c>
      <c r="D21" t="s">
        <v>18</v>
      </c>
      <c r="E21" t="s">
        <v>1469</v>
      </c>
      <c r="F21" s="3" t="str">
        <f>VLOOKUP(D21,specimens!$B$1:$Q$1059,1,TRUE)</f>
        <v>11-00473</v>
      </c>
      <c r="G21" s="2" t="str">
        <f>VLOOKUP($D21,specimens!$B$1:$Q$1059,2,TRUE)</f>
        <v>11-00473</v>
      </c>
      <c r="H21" s="2" t="str">
        <f>VLOOKUP($D21,specimens!$B$1:$Q$1059,3,TRUE)</f>
        <v>BEAT-AML</v>
      </c>
      <c r="I21" s="2" t="str">
        <f>VLOOKUP($D21,specimens!$B$1:$Q$1059,4,TRUE)</f>
        <v>NON-HISPANIC</v>
      </c>
      <c r="J21" s="2" t="str">
        <f>VLOOKUP($D21,specimens!$B$1:$Q$1059,5,TRUE)</f>
        <v>Male</v>
      </c>
      <c r="K21" s="2" t="str">
        <f>VLOOKUP($D21,specimens!$B$1:$Q$1059,6,TRUE)</f>
        <v>White</v>
      </c>
      <c r="L21" s="2" t="str">
        <f>VLOOKUP($D21,specimens!$B$1:$Q$1059,7,TRUE)</f>
        <v>Deceased</v>
      </c>
      <c r="M21" s="2" t="str">
        <f>VLOOKUP($D21,specimens!$B$1:$Q$1059,8,TRUE)</f>
        <v>Bone Marrow Aspirate</v>
      </c>
      <c r="N21" s="2" t="str">
        <f>VLOOKUP($D21,specimens!$B$1:$Q$1059,9,TRUE)</f>
        <v>tumor</v>
      </c>
      <c r="O21" s="2" t="str">
        <f>VLOOKUP($D21,specimens!$B$1:$Q$1059,10,TRUE)</f>
        <v>AML without maturation</v>
      </c>
      <c r="P21" s="2">
        <f>VLOOKUP($D21,specimens!$B$1:$Q$1059,11,TRUE)</f>
        <v>0</v>
      </c>
      <c r="Q21" s="2">
        <f>VLOOKUP($D21,specimens!$B$1:$Q$1059,12,TRUE)</f>
        <v>0</v>
      </c>
      <c r="R21" s="2">
        <f>VLOOKUP($D21,specimens!$B$1:$Q$1059,13,TRUE)</f>
        <v>0</v>
      </c>
      <c r="S21" s="2">
        <f>VLOOKUP($D21,specimens!$B$1:$Q$1059,14,TRUE)</f>
        <v>0</v>
      </c>
      <c r="T21" s="2">
        <f>VLOOKUP($D21,specimens!$B$1:$Q$1059,15,TRUE)</f>
        <v>0</v>
      </c>
      <c r="U21" s="2">
        <f>VLOOKUP($D21,specimens!$B$1:$Q$1059,16,TRUE)</f>
        <v>0</v>
      </c>
    </row>
    <row r="22" spans="1:21" x14ac:dyDescent="0.25">
      <c r="A22" s="3" t="s">
        <v>1107</v>
      </c>
      <c r="B22" t="s">
        <v>1508</v>
      </c>
      <c r="C22" t="s">
        <v>1509</v>
      </c>
      <c r="D22" t="s">
        <v>18</v>
      </c>
      <c r="E22" t="s">
        <v>1469</v>
      </c>
      <c r="F22" s="3" t="str">
        <f>VLOOKUP(D22,specimens!$B$1:$Q$1059,1,TRUE)</f>
        <v>11-00473</v>
      </c>
      <c r="G22" s="2" t="str">
        <f>VLOOKUP($D22,specimens!$B$1:$Q$1059,2,TRUE)</f>
        <v>11-00473</v>
      </c>
      <c r="H22" s="2" t="str">
        <f>VLOOKUP($D22,specimens!$B$1:$Q$1059,3,TRUE)</f>
        <v>BEAT-AML</v>
      </c>
      <c r="I22" s="2" t="str">
        <f>VLOOKUP($D22,specimens!$B$1:$Q$1059,4,TRUE)</f>
        <v>NON-HISPANIC</v>
      </c>
      <c r="J22" s="2" t="str">
        <f>VLOOKUP($D22,specimens!$B$1:$Q$1059,5,TRUE)</f>
        <v>Male</v>
      </c>
      <c r="K22" s="2" t="str">
        <f>VLOOKUP($D22,specimens!$B$1:$Q$1059,6,TRUE)</f>
        <v>White</v>
      </c>
      <c r="L22" s="2" t="str">
        <f>VLOOKUP($D22,specimens!$B$1:$Q$1059,7,TRUE)</f>
        <v>Deceased</v>
      </c>
      <c r="M22" s="2" t="str">
        <f>VLOOKUP($D22,specimens!$B$1:$Q$1059,8,TRUE)</f>
        <v>Bone Marrow Aspirate</v>
      </c>
      <c r="N22" s="2" t="str">
        <f>VLOOKUP($D22,specimens!$B$1:$Q$1059,9,TRUE)</f>
        <v>tumor</v>
      </c>
      <c r="O22" s="2" t="str">
        <f>VLOOKUP($D22,specimens!$B$1:$Q$1059,10,TRUE)</f>
        <v>AML without maturation</v>
      </c>
      <c r="P22" s="2">
        <f>VLOOKUP($D22,specimens!$B$1:$Q$1059,11,TRUE)</f>
        <v>0</v>
      </c>
      <c r="Q22" s="2">
        <f>VLOOKUP($D22,specimens!$B$1:$Q$1059,12,TRUE)</f>
        <v>0</v>
      </c>
      <c r="R22" s="2">
        <f>VLOOKUP($D22,specimens!$B$1:$Q$1059,13,TRUE)</f>
        <v>0</v>
      </c>
      <c r="S22" s="2">
        <f>VLOOKUP($D22,specimens!$B$1:$Q$1059,14,TRUE)</f>
        <v>0</v>
      </c>
      <c r="T22" s="2">
        <f>VLOOKUP($D22,specimens!$B$1:$Q$1059,15,TRUE)</f>
        <v>0</v>
      </c>
      <c r="U22" s="2">
        <f>VLOOKUP($D22,specimens!$B$1:$Q$1059,16,TRUE)</f>
        <v>0</v>
      </c>
    </row>
    <row r="23" spans="1:21" x14ac:dyDescent="0.25">
      <c r="A23" s="3" t="s">
        <v>1107</v>
      </c>
      <c r="B23" t="s">
        <v>1510</v>
      </c>
      <c r="C23" t="s">
        <v>1511</v>
      </c>
      <c r="D23" t="s">
        <v>18</v>
      </c>
      <c r="E23" t="s">
        <v>1469</v>
      </c>
      <c r="F23" s="3" t="str">
        <f>VLOOKUP(D23,specimens!$B$1:$Q$1059,1,TRUE)</f>
        <v>11-00473</v>
      </c>
      <c r="G23" s="2" t="str">
        <f>VLOOKUP($D23,specimens!$B$1:$Q$1059,2,TRUE)</f>
        <v>11-00473</v>
      </c>
      <c r="H23" s="2" t="str">
        <f>VLOOKUP($D23,specimens!$B$1:$Q$1059,3,TRUE)</f>
        <v>BEAT-AML</v>
      </c>
      <c r="I23" s="2" t="str">
        <f>VLOOKUP($D23,specimens!$B$1:$Q$1059,4,TRUE)</f>
        <v>NON-HISPANIC</v>
      </c>
      <c r="J23" s="2" t="str">
        <f>VLOOKUP($D23,specimens!$B$1:$Q$1059,5,TRUE)</f>
        <v>Male</v>
      </c>
      <c r="K23" s="2" t="str">
        <f>VLOOKUP($D23,specimens!$B$1:$Q$1059,6,TRUE)</f>
        <v>White</v>
      </c>
      <c r="L23" s="2" t="str">
        <f>VLOOKUP($D23,specimens!$B$1:$Q$1059,7,TRUE)</f>
        <v>Deceased</v>
      </c>
      <c r="M23" s="2" t="str">
        <f>VLOOKUP($D23,specimens!$B$1:$Q$1059,8,TRUE)</f>
        <v>Bone Marrow Aspirate</v>
      </c>
      <c r="N23" s="2" t="str">
        <f>VLOOKUP($D23,specimens!$B$1:$Q$1059,9,TRUE)</f>
        <v>tumor</v>
      </c>
      <c r="O23" s="2" t="str">
        <f>VLOOKUP($D23,specimens!$B$1:$Q$1059,10,TRUE)</f>
        <v>AML without maturation</v>
      </c>
      <c r="P23" s="2">
        <f>VLOOKUP($D23,specimens!$B$1:$Q$1059,11,TRUE)</f>
        <v>0</v>
      </c>
      <c r="Q23" s="2">
        <f>VLOOKUP($D23,specimens!$B$1:$Q$1059,12,TRUE)</f>
        <v>0</v>
      </c>
      <c r="R23" s="2">
        <f>VLOOKUP($D23,specimens!$B$1:$Q$1059,13,TRUE)</f>
        <v>0</v>
      </c>
      <c r="S23" s="2">
        <f>VLOOKUP($D23,specimens!$B$1:$Q$1059,14,TRUE)</f>
        <v>0</v>
      </c>
      <c r="T23" s="2">
        <f>VLOOKUP($D23,specimens!$B$1:$Q$1059,15,TRUE)</f>
        <v>0</v>
      </c>
      <c r="U23" s="2">
        <f>VLOOKUP($D23,specimens!$B$1:$Q$1059,16,TRUE)</f>
        <v>0</v>
      </c>
    </row>
    <row r="24" spans="1:21" x14ac:dyDescent="0.25">
      <c r="A24" s="3" t="s">
        <v>1107</v>
      </c>
      <c r="B24" t="s">
        <v>1512</v>
      </c>
      <c r="C24" s="1" t="s">
        <v>1513</v>
      </c>
      <c r="D24" t="s">
        <v>18</v>
      </c>
      <c r="E24" t="s">
        <v>1469</v>
      </c>
      <c r="F24" s="3" t="str">
        <f>VLOOKUP(D24,specimens!$B$1:$Q$1059,1,TRUE)</f>
        <v>11-00473</v>
      </c>
      <c r="G24" s="2" t="str">
        <f>VLOOKUP($D24,specimens!$B$1:$Q$1059,2,TRUE)</f>
        <v>11-00473</v>
      </c>
      <c r="H24" s="2" t="str">
        <f>VLOOKUP($D24,specimens!$B$1:$Q$1059,3,TRUE)</f>
        <v>BEAT-AML</v>
      </c>
      <c r="I24" s="2" t="str">
        <f>VLOOKUP($D24,specimens!$B$1:$Q$1059,4,TRUE)</f>
        <v>NON-HISPANIC</v>
      </c>
      <c r="J24" s="2" t="str">
        <f>VLOOKUP($D24,specimens!$B$1:$Q$1059,5,TRUE)</f>
        <v>Male</v>
      </c>
      <c r="K24" s="2" t="str">
        <f>VLOOKUP($D24,specimens!$B$1:$Q$1059,6,TRUE)</f>
        <v>White</v>
      </c>
      <c r="L24" s="2" t="str">
        <f>VLOOKUP($D24,specimens!$B$1:$Q$1059,7,TRUE)</f>
        <v>Deceased</v>
      </c>
      <c r="M24" s="2" t="str">
        <f>VLOOKUP($D24,specimens!$B$1:$Q$1059,8,TRUE)</f>
        <v>Bone Marrow Aspirate</v>
      </c>
      <c r="N24" s="2" t="str">
        <f>VLOOKUP($D24,specimens!$B$1:$Q$1059,9,TRUE)</f>
        <v>tumor</v>
      </c>
      <c r="O24" s="2" t="str">
        <f>VLOOKUP($D24,specimens!$B$1:$Q$1059,10,TRUE)</f>
        <v>AML without maturation</v>
      </c>
      <c r="P24" s="2">
        <f>VLOOKUP($D24,specimens!$B$1:$Q$1059,11,TRUE)</f>
        <v>0</v>
      </c>
      <c r="Q24" s="2">
        <f>VLOOKUP($D24,specimens!$B$1:$Q$1059,12,TRUE)</f>
        <v>0</v>
      </c>
      <c r="R24" s="2">
        <f>VLOOKUP($D24,specimens!$B$1:$Q$1059,13,TRUE)</f>
        <v>0</v>
      </c>
      <c r="S24" s="2">
        <f>VLOOKUP($D24,specimens!$B$1:$Q$1059,14,TRUE)</f>
        <v>0</v>
      </c>
      <c r="T24" s="2">
        <f>VLOOKUP($D24,specimens!$B$1:$Q$1059,15,TRUE)</f>
        <v>0</v>
      </c>
      <c r="U24" s="2">
        <f>VLOOKUP($D24,specimens!$B$1:$Q$1059,16,TRUE)</f>
        <v>0</v>
      </c>
    </row>
    <row r="25" spans="1:21" x14ac:dyDescent="0.25">
      <c r="A25" s="3" t="s">
        <v>1107</v>
      </c>
      <c r="B25" t="s">
        <v>1514</v>
      </c>
      <c r="C25" t="s">
        <v>1515</v>
      </c>
      <c r="D25" t="s">
        <v>18</v>
      </c>
      <c r="E25" t="s">
        <v>1469</v>
      </c>
      <c r="F25" s="3" t="str">
        <f>VLOOKUP(D25,specimens!$B$1:$Q$1059,1,TRUE)</f>
        <v>11-00473</v>
      </c>
      <c r="G25" s="2" t="str">
        <f>VLOOKUP($D25,specimens!$B$1:$Q$1059,2,TRUE)</f>
        <v>11-00473</v>
      </c>
      <c r="H25" s="2" t="str">
        <f>VLOOKUP($D25,specimens!$B$1:$Q$1059,3,TRUE)</f>
        <v>BEAT-AML</v>
      </c>
      <c r="I25" s="2" t="str">
        <f>VLOOKUP($D25,specimens!$B$1:$Q$1059,4,TRUE)</f>
        <v>NON-HISPANIC</v>
      </c>
      <c r="J25" s="2" t="str">
        <f>VLOOKUP($D25,specimens!$B$1:$Q$1059,5,TRUE)</f>
        <v>Male</v>
      </c>
      <c r="K25" s="2" t="str">
        <f>VLOOKUP($D25,specimens!$B$1:$Q$1059,6,TRUE)</f>
        <v>White</v>
      </c>
      <c r="L25" s="2" t="str">
        <f>VLOOKUP($D25,specimens!$B$1:$Q$1059,7,TRUE)</f>
        <v>Deceased</v>
      </c>
      <c r="M25" s="2" t="str">
        <f>VLOOKUP($D25,specimens!$B$1:$Q$1059,8,TRUE)</f>
        <v>Bone Marrow Aspirate</v>
      </c>
      <c r="N25" s="2" t="str">
        <f>VLOOKUP($D25,specimens!$B$1:$Q$1059,9,TRUE)</f>
        <v>tumor</v>
      </c>
      <c r="O25" s="2" t="str">
        <f>VLOOKUP($D25,specimens!$B$1:$Q$1059,10,TRUE)</f>
        <v>AML without maturation</v>
      </c>
      <c r="P25" s="2">
        <f>VLOOKUP($D25,specimens!$B$1:$Q$1059,11,TRUE)</f>
        <v>0</v>
      </c>
      <c r="Q25" s="2">
        <f>VLOOKUP($D25,specimens!$B$1:$Q$1059,12,TRUE)</f>
        <v>0</v>
      </c>
      <c r="R25" s="2">
        <f>VLOOKUP($D25,specimens!$B$1:$Q$1059,13,TRUE)</f>
        <v>0</v>
      </c>
      <c r="S25" s="2">
        <f>VLOOKUP($D25,specimens!$B$1:$Q$1059,14,TRUE)</f>
        <v>0</v>
      </c>
      <c r="T25" s="2">
        <f>VLOOKUP($D25,specimens!$B$1:$Q$1059,15,TRUE)</f>
        <v>0</v>
      </c>
      <c r="U25" s="2">
        <f>VLOOKUP($D25,specimens!$B$1:$Q$1059,16,TRUE)</f>
        <v>0</v>
      </c>
    </row>
    <row r="26" spans="1:21" x14ac:dyDescent="0.25">
      <c r="A26" s="3" t="s">
        <v>1107</v>
      </c>
      <c r="B26" t="s">
        <v>1516</v>
      </c>
      <c r="C26" t="s">
        <v>1517</v>
      </c>
      <c r="D26" t="s">
        <v>21</v>
      </c>
      <c r="E26" t="s">
        <v>1469</v>
      </c>
      <c r="F26" s="3" t="str">
        <f>VLOOKUP(D26,specimens!$B$1:$Q$1059,1,TRUE)</f>
        <v>11-00476</v>
      </c>
      <c r="G26" s="2" t="str">
        <f>VLOOKUP($D26,specimens!$B$1:$Q$1059,2,TRUE)</f>
        <v>11-00476</v>
      </c>
      <c r="H26" s="2" t="str">
        <f>VLOOKUP($D26,specimens!$B$1:$Q$1059,3,TRUE)</f>
        <v>BEAT-AML</v>
      </c>
      <c r="I26" s="2" t="str">
        <f>VLOOKUP($D26,specimens!$B$1:$Q$1059,4,TRUE)</f>
        <v>NON-HISPANIC</v>
      </c>
      <c r="J26" s="2" t="str">
        <f>VLOOKUP($D26,specimens!$B$1:$Q$1059,5,TRUE)</f>
        <v>Male</v>
      </c>
      <c r="K26" s="2" t="str">
        <f>VLOOKUP($D26,specimens!$B$1:$Q$1059,6,TRUE)</f>
        <v>American Indian</v>
      </c>
      <c r="L26" s="2" t="str">
        <f>VLOOKUP($D26,specimens!$B$1:$Q$1059,7,TRUE)</f>
        <v>Deceased</v>
      </c>
      <c r="M26" s="2" t="str">
        <f>VLOOKUP($D26,specimens!$B$1:$Q$1059,8,TRUE)</f>
        <v>Leukapheresis</v>
      </c>
      <c r="N26" s="2" t="str">
        <f>VLOOKUP($D26,specimens!$B$1:$Q$1059,9,TRUE)</f>
        <v>tumor</v>
      </c>
      <c r="O26" s="2" t="str">
        <f>VLOOKUP($D26,specimens!$B$1:$Q$1059,10,TRUE)</f>
        <v>Acute myeloid leukaemia, NOS</v>
      </c>
      <c r="P26" s="2">
        <f>VLOOKUP($D26,specimens!$B$1:$Q$1059,11,TRUE)</f>
        <v>0</v>
      </c>
      <c r="Q26" s="2">
        <f>VLOOKUP($D26,specimens!$B$1:$Q$1059,12,TRUE)</f>
        <v>0</v>
      </c>
      <c r="R26" s="2">
        <f>VLOOKUP($D26,specimens!$B$1:$Q$1059,13,TRUE)</f>
        <v>0</v>
      </c>
      <c r="S26" s="2">
        <f>VLOOKUP($D26,specimens!$B$1:$Q$1059,14,TRUE)</f>
        <v>0</v>
      </c>
      <c r="T26" s="2">
        <f>VLOOKUP($D26,specimens!$B$1:$Q$1059,15,TRUE)</f>
        <v>0</v>
      </c>
      <c r="U26" s="2">
        <f>VLOOKUP($D26,specimens!$B$1:$Q$1059,16,TRUE)</f>
        <v>0</v>
      </c>
    </row>
    <row r="27" spans="1:21" x14ac:dyDescent="0.25">
      <c r="A27" s="3" t="s">
        <v>1107</v>
      </c>
      <c r="B27" t="s">
        <v>1518</v>
      </c>
      <c r="C27" t="s">
        <v>1519</v>
      </c>
      <c r="D27" t="s">
        <v>21</v>
      </c>
      <c r="E27" t="s">
        <v>1469</v>
      </c>
      <c r="F27" s="3" t="str">
        <f>VLOOKUP(D27,specimens!$B$1:$Q$1059,1,TRUE)</f>
        <v>11-00476</v>
      </c>
      <c r="G27" s="2" t="str">
        <f>VLOOKUP($D27,specimens!$B$1:$Q$1059,2,TRUE)</f>
        <v>11-00476</v>
      </c>
      <c r="H27" s="2" t="str">
        <f>VLOOKUP($D27,specimens!$B$1:$Q$1059,3,TRUE)</f>
        <v>BEAT-AML</v>
      </c>
      <c r="I27" s="2" t="str">
        <f>VLOOKUP($D27,specimens!$B$1:$Q$1059,4,TRUE)</f>
        <v>NON-HISPANIC</v>
      </c>
      <c r="J27" s="2" t="str">
        <f>VLOOKUP($D27,specimens!$B$1:$Q$1059,5,TRUE)</f>
        <v>Male</v>
      </c>
      <c r="K27" s="2" t="str">
        <f>VLOOKUP($D27,specimens!$B$1:$Q$1059,6,TRUE)</f>
        <v>American Indian</v>
      </c>
      <c r="L27" s="2" t="str">
        <f>VLOOKUP($D27,specimens!$B$1:$Q$1059,7,TRUE)</f>
        <v>Deceased</v>
      </c>
      <c r="M27" s="2" t="str">
        <f>VLOOKUP($D27,specimens!$B$1:$Q$1059,8,TRUE)</f>
        <v>Leukapheresis</v>
      </c>
      <c r="N27" s="2" t="str">
        <f>VLOOKUP($D27,specimens!$B$1:$Q$1059,9,TRUE)</f>
        <v>tumor</v>
      </c>
      <c r="O27" s="2" t="str">
        <f>VLOOKUP($D27,specimens!$B$1:$Q$1059,10,TRUE)</f>
        <v>Acute myeloid leukaemia, NOS</v>
      </c>
      <c r="P27" s="2">
        <f>VLOOKUP($D27,specimens!$B$1:$Q$1059,11,TRUE)</f>
        <v>0</v>
      </c>
      <c r="Q27" s="2">
        <f>VLOOKUP($D27,specimens!$B$1:$Q$1059,12,TRUE)</f>
        <v>0</v>
      </c>
      <c r="R27" s="2">
        <f>VLOOKUP($D27,specimens!$B$1:$Q$1059,13,TRUE)</f>
        <v>0</v>
      </c>
      <c r="S27" s="2">
        <f>VLOOKUP($D27,specimens!$B$1:$Q$1059,14,TRUE)</f>
        <v>0</v>
      </c>
      <c r="T27" s="2">
        <f>VLOOKUP($D27,specimens!$B$1:$Q$1059,15,TRUE)</f>
        <v>0</v>
      </c>
      <c r="U27" s="2">
        <f>VLOOKUP($D27,specimens!$B$1:$Q$1059,16,TRUE)</f>
        <v>0</v>
      </c>
    </row>
    <row r="28" spans="1:21" x14ac:dyDescent="0.25">
      <c r="A28" s="3" t="s">
        <v>1107</v>
      </c>
      <c r="B28" t="s">
        <v>1520</v>
      </c>
      <c r="C28" t="s">
        <v>1521</v>
      </c>
      <c r="D28" t="s">
        <v>21</v>
      </c>
      <c r="E28" t="s">
        <v>1469</v>
      </c>
      <c r="F28" s="3" t="str">
        <f>VLOOKUP(D28,specimens!$B$1:$Q$1059,1,TRUE)</f>
        <v>11-00476</v>
      </c>
      <c r="G28" s="2" t="str">
        <f>VLOOKUP($D28,specimens!$B$1:$Q$1059,2,TRUE)</f>
        <v>11-00476</v>
      </c>
      <c r="H28" s="2" t="str">
        <f>VLOOKUP($D28,specimens!$B$1:$Q$1059,3,TRUE)</f>
        <v>BEAT-AML</v>
      </c>
      <c r="I28" s="2" t="str">
        <f>VLOOKUP($D28,specimens!$B$1:$Q$1059,4,TRUE)</f>
        <v>NON-HISPANIC</v>
      </c>
      <c r="J28" s="2" t="str">
        <f>VLOOKUP($D28,specimens!$B$1:$Q$1059,5,TRUE)</f>
        <v>Male</v>
      </c>
      <c r="K28" s="2" t="str">
        <f>VLOOKUP($D28,specimens!$B$1:$Q$1059,6,TRUE)</f>
        <v>American Indian</v>
      </c>
      <c r="L28" s="2" t="str">
        <f>VLOOKUP($D28,specimens!$B$1:$Q$1059,7,TRUE)</f>
        <v>Deceased</v>
      </c>
      <c r="M28" s="2" t="str">
        <f>VLOOKUP($D28,specimens!$B$1:$Q$1059,8,TRUE)</f>
        <v>Leukapheresis</v>
      </c>
      <c r="N28" s="2" t="str">
        <f>VLOOKUP($D28,specimens!$B$1:$Q$1059,9,TRUE)</f>
        <v>tumor</v>
      </c>
      <c r="O28" s="2" t="str">
        <f>VLOOKUP($D28,specimens!$B$1:$Q$1059,10,TRUE)</f>
        <v>Acute myeloid leukaemia, NOS</v>
      </c>
      <c r="P28" s="2">
        <f>VLOOKUP($D28,specimens!$B$1:$Q$1059,11,TRUE)</f>
        <v>0</v>
      </c>
      <c r="Q28" s="2">
        <f>VLOOKUP($D28,specimens!$B$1:$Q$1059,12,TRUE)</f>
        <v>0</v>
      </c>
      <c r="R28" s="2">
        <f>VLOOKUP($D28,specimens!$B$1:$Q$1059,13,TRUE)</f>
        <v>0</v>
      </c>
      <c r="S28" s="2">
        <f>VLOOKUP($D28,specimens!$B$1:$Q$1059,14,TRUE)</f>
        <v>0</v>
      </c>
      <c r="T28" s="2">
        <f>VLOOKUP($D28,specimens!$B$1:$Q$1059,15,TRUE)</f>
        <v>0</v>
      </c>
      <c r="U28" s="2">
        <f>VLOOKUP($D28,specimens!$B$1:$Q$1059,16,TRUE)</f>
        <v>0</v>
      </c>
    </row>
    <row r="29" spans="1:21" x14ac:dyDescent="0.25">
      <c r="A29" s="3" t="s">
        <v>1107</v>
      </c>
      <c r="B29" t="s">
        <v>1522</v>
      </c>
      <c r="C29" t="s">
        <v>1523</v>
      </c>
      <c r="D29" t="s">
        <v>21</v>
      </c>
      <c r="E29" t="s">
        <v>1469</v>
      </c>
      <c r="F29" s="3" t="str">
        <f>VLOOKUP(D29,specimens!$B$1:$Q$1059,1,TRUE)</f>
        <v>11-00476</v>
      </c>
      <c r="G29" s="2" t="str">
        <f>VLOOKUP($D29,specimens!$B$1:$Q$1059,2,TRUE)</f>
        <v>11-00476</v>
      </c>
      <c r="H29" s="2" t="str">
        <f>VLOOKUP($D29,specimens!$B$1:$Q$1059,3,TRUE)</f>
        <v>BEAT-AML</v>
      </c>
      <c r="I29" s="2" t="str">
        <f>VLOOKUP($D29,specimens!$B$1:$Q$1059,4,TRUE)</f>
        <v>NON-HISPANIC</v>
      </c>
      <c r="J29" s="2" t="str">
        <f>VLOOKUP($D29,specimens!$B$1:$Q$1059,5,TRUE)</f>
        <v>Male</v>
      </c>
      <c r="K29" s="2" t="str">
        <f>VLOOKUP($D29,specimens!$B$1:$Q$1059,6,TRUE)</f>
        <v>American Indian</v>
      </c>
      <c r="L29" s="2" t="str">
        <f>VLOOKUP($D29,specimens!$B$1:$Q$1059,7,TRUE)</f>
        <v>Deceased</v>
      </c>
      <c r="M29" s="2" t="str">
        <f>VLOOKUP($D29,specimens!$B$1:$Q$1059,8,TRUE)</f>
        <v>Leukapheresis</v>
      </c>
      <c r="N29" s="2" t="str">
        <f>VLOOKUP($D29,specimens!$B$1:$Q$1059,9,TRUE)</f>
        <v>tumor</v>
      </c>
      <c r="O29" s="2" t="str">
        <f>VLOOKUP($D29,specimens!$B$1:$Q$1059,10,TRUE)</f>
        <v>Acute myeloid leukaemia, NOS</v>
      </c>
      <c r="P29" s="2">
        <f>VLOOKUP($D29,specimens!$B$1:$Q$1059,11,TRUE)</f>
        <v>0</v>
      </c>
      <c r="Q29" s="2">
        <f>VLOOKUP($D29,specimens!$B$1:$Q$1059,12,TRUE)</f>
        <v>0</v>
      </c>
      <c r="R29" s="2">
        <f>VLOOKUP($D29,specimens!$B$1:$Q$1059,13,TRUE)</f>
        <v>0</v>
      </c>
      <c r="S29" s="2">
        <f>VLOOKUP($D29,specimens!$B$1:$Q$1059,14,TRUE)</f>
        <v>0</v>
      </c>
      <c r="T29" s="2">
        <f>VLOOKUP($D29,specimens!$B$1:$Q$1059,15,TRUE)</f>
        <v>0</v>
      </c>
      <c r="U29" s="2">
        <f>VLOOKUP($D29,specimens!$B$1:$Q$1059,16,TRUE)</f>
        <v>0</v>
      </c>
    </row>
    <row r="30" spans="1:21" x14ac:dyDescent="0.25">
      <c r="A30" s="3" t="s">
        <v>1107</v>
      </c>
      <c r="B30" t="s">
        <v>1524</v>
      </c>
      <c r="C30" t="s">
        <v>1525</v>
      </c>
      <c r="D30" t="s">
        <v>21</v>
      </c>
      <c r="E30" t="s">
        <v>1469</v>
      </c>
      <c r="F30" s="3" t="str">
        <f>VLOOKUP(D30,specimens!$B$1:$Q$1059,1,TRUE)</f>
        <v>11-00476</v>
      </c>
      <c r="G30" s="2" t="str">
        <f>VLOOKUP($D30,specimens!$B$1:$Q$1059,2,TRUE)</f>
        <v>11-00476</v>
      </c>
      <c r="H30" s="2" t="str">
        <f>VLOOKUP($D30,specimens!$B$1:$Q$1059,3,TRUE)</f>
        <v>BEAT-AML</v>
      </c>
      <c r="I30" s="2" t="str">
        <f>VLOOKUP($D30,specimens!$B$1:$Q$1059,4,TRUE)</f>
        <v>NON-HISPANIC</v>
      </c>
      <c r="J30" s="2" t="str">
        <f>VLOOKUP($D30,specimens!$B$1:$Q$1059,5,TRUE)</f>
        <v>Male</v>
      </c>
      <c r="K30" s="2" t="str">
        <f>VLOOKUP($D30,specimens!$B$1:$Q$1059,6,TRUE)</f>
        <v>American Indian</v>
      </c>
      <c r="L30" s="2" t="str">
        <f>VLOOKUP($D30,specimens!$B$1:$Q$1059,7,TRUE)</f>
        <v>Deceased</v>
      </c>
      <c r="M30" s="2" t="str">
        <f>VLOOKUP($D30,specimens!$B$1:$Q$1059,8,TRUE)</f>
        <v>Leukapheresis</v>
      </c>
      <c r="N30" s="2" t="str">
        <f>VLOOKUP($D30,specimens!$B$1:$Q$1059,9,TRUE)</f>
        <v>tumor</v>
      </c>
      <c r="O30" s="2" t="str">
        <f>VLOOKUP($D30,specimens!$B$1:$Q$1059,10,TRUE)</f>
        <v>Acute myeloid leukaemia, NOS</v>
      </c>
      <c r="P30" s="2">
        <f>VLOOKUP($D30,specimens!$B$1:$Q$1059,11,TRUE)</f>
        <v>0</v>
      </c>
      <c r="Q30" s="2">
        <f>VLOOKUP($D30,specimens!$B$1:$Q$1059,12,TRUE)</f>
        <v>0</v>
      </c>
      <c r="R30" s="2">
        <f>VLOOKUP($D30,specimens!$B$1:$Q$1059,13,TRUE)</f>
        <v>0</v>
      </c>
      <c r="S30" s="2">
        <f>VLOOKUP($D30,specimens!$B$1:$Q$1059,14,TRUE)</f>
        <v>0</v>
      </c>
      <c r="T30" s="2">
        <f>VLOOKUP($D30,specimens!$B$1:$Q$1059,15,TRUE)</f>
        <v>0</v>
      </c>
      <c r="U30" s="2">
        <f>VLOOKUP($D30,specimens!$B$1:$Q$1059,16,TRUE)</f>
        <v>0</v>
      </c>
    </row>
    <row r="31" spans="1:21" x14ac:dyDescent="0.25">
      <c r="A31" s="3" t="s">
        <v>1107</v>
      </c>
      <c r="B31" t="s">
        <v>1526</v>
      </c>
      <c r="C31" t="s">
        <v>1527</v>
      </c>
      <c r="D31" t="s">
        <v>21</v>
      </c>
      <c r="E31" t="s">
        <v>1469</v>
      </c>
      <c r="F31" s="3" t="str">
        <f>VLOOKUP(D31,specimens!$B$1:$Q$1059,1,TRUE)</f>
        <v>11-00476</v>
      </c>
      <c r="G31" s="2" t="str">
        <f>VLOOKUP($D31,specimens!$B$1:$Q$1059,2,TRUE)</f>
        <v>11-00476</v>
      </c>
      <c r="H31" s="2" t="str">
        <f>VLOOKUP($D31,specimens!$B$1:$Q$1059,3,TRUE)</f>
        <v>BEAT-AML</v>
      </c>
      <c r="I31" s="2" t="str">
        <f>VLOOKUP($D31,specimens!$B$1:$Q$1059,4,TRUE)</f>
        <v>NON-HISPANIC</v>
      </c>
      <c r="J31" s="2" t="str">
        <f>VLOOKUP($D31,specimens!$B$1:$Q$1059,5,TRUE)</f>
        <v>Male</v>
      </c>
      <c r="K31" s="2" t="str">
        <f>VLOOKUP($D31,specimens!$B$1:$Q$1059,6,TRUE)</f>
        <v>American Indian</v>
      </c>
      <c r="L31" s="2" t="str">
        <f>VLOOKUP($D31,specimens!$B$1:$Q$1059,7,TRUE)</f>
        <v>Deceased</v>
      </c>
      <c r="M31" s="2" t="str">
        <f>VLOOKUP($D31,specimens!$B$1:$Q$1059,8,TRUE)</f>
        <v>Leukapheresis</v>
      </c>
      <c r="N31" s="2" t="str">
        <f>VLOOKUP($D31,specimens!$B$1:$Q$1059,9,TRUE)</f>
        <v>tumor</v>
      </c>
      <c r="O31" s="2" t="str">
        <f>VLOOKUP($D31,specimens!$B$1:$Q$1059,10,TRUE)</f>
        <v>Acute myeloid leukaemia, NOS</v>
      </c>
      <c r="P31" s="2">
        <f>VLOOKUP($D31,specimens!$B$1:$Q$1059,11,TRUE)</f>
        <v>0</v>
      </c>
      <c r="Q31" s="2">
        <f>VLOOKUP($D31,specimens!$B$1:$Q$1059,12,TRUE)</f>
        <v>0</v>
      </c>
      <c r="R31" s="2">
        <f>VLOOKUP($D31,specimens!$B$1:$Q$1059,13,TRUE)</f>
        <v>0</v>
      </c>
      <c r="S31" s="2">
        <f>VLOOKUP($D31,specimens!$B$1:$Q$1059,14,TRUE)</f>
        <v>0</v>
      </c>
      <c r="T31" s="2">
        <f>VLOOKUP($D31,specimens!$B$1:$Q$1059,15,TRUE)</f>
        <v>0</v>
      </c>
      <c r="U31" s="2">
        <f>VLOOKUP($D31,specimens!$B$1:$Q$1059,16,TRUE)</f>
        <v>0</v>
      </c>
    </row>
    <row r="32" spans="1:21" x14ac:dyDescent="0.25">
      <c r="A32" s="3" t="s">
        <v>1107</v>
      </c>
      <c r="B32" t="s">
        <v>1528</v>
      </c>
      <c r="C32" t="s">
        <v>1529</v>
      </c>
      <c r="D32" t="s">
        <v>21</v>
      </c>
      <c r="E32" t="s">
        <v>1469</v>
      </c>
      <c r="F32" s="3" t="str">
        <f>VLOOKUP(D32,specimens!$B$1:$Q$1059,1,TRUE)</f>
        <v>11-00476</v>
      </c>
      <c r="G32" s="2" t="str">
        <f>VLOOKUP($D32,specimens!$B$1:$Q$1059,2,TRUE)</f>
        <v>11-00476</v>
      </c>
      <c r="H32" s="2" t="str">
        <f>VLOOKUP($D32,specimens!$B$1:$Q$1059,3,TRUE)</f>
        <v>BEAT-AML</v>
      </c>
      <c r="I32" s="2" t="str">
        <f>VLOOKUP($D32,specimens!$B$1:$Q$1059,4,TRUE)</f>
        <v>NON-HISPANIC</v>
      </c>
      <c r="J32" s="2" t="str">
        <f>VLOOKUP($D32,specimens!$B$1:$Q$1059,5,TRUE)</f>
        <v>Male</v>
      </c>
      <c r="K32" s="2" t="str">
        <f>VLOOKUP($D32,specimens!$B$1:$Q$1059,6,TRUE)</f>
        <v>American Indian</v>
      </c>
      <c r="L32" s="2" t="str">
        <f>VLOOKUP($D32,specimens!$B$1:$Q$1059,7,TRUE)</f>
        <v>Deceased</v>
      </c>
      <c r="M32" s="2" t="str">
        <f>VLOOKUP($D32,specimens!$B$1:$Q$1059,8,TRUE)</f>
        <v>Leukapheresis</v>
      </c>
      <c r="N32" s="2" t="str">
        <f>VLOOKUP($D32,specimens!$B$1:$Q$1059,9,TRUE)</f>
        <v>tumor</v>
      </c>
      <c r="O32" s="2" t="str">
        <f>VLOOKUP($D32,specimens!$B$1:$Q$1059,10,TRUE)</f>
        <v>Acute myeloid leukaemia, NOS</v>
      </c>
      <c r="P32" s="2">
        <f>VLOOKUP($D32,specimens!$B$1:$Q$1059,11,TRUE)</f>
        <v>0</v>
      </c>
      <c r="Q32" s="2">
        <f>VLOOKUP($D32,specimens!$B$1:$Q$1059,12,TRUE)</f>
        <v>0</v>
      </c>
      <c r="R32" s="2">
        <f>VLOOKUP($D32,specimens!$B$1:$Q$1059,13,TRUE)</f>
        <v>0</v>
      </c>
      <c r="S32" s="2">
        <f>VLOOKUP($D32,specimens!$B$1:$Q$1059,14,TRUE)</f>
        <v>0</v>
      </c>
      <c r="T32" s="2">
        <f>VLOOKUP($D32,specimens!$B$1:$Q$1059,15,TRUE)</f>
        <v>0</v>
      </c>
      <c r="U32" s="2">
        <f>VLOOKUP($D32,specimens!$B$1:$Q$1059,16,TRUE)</f>
        <v>0</v>
      </c>
    </row>
    <row r="33" spans="1:21" x14ac:dyDescent="0.25">
      <c r="A33" s="3" t="s">
        <v>1107</v>
      </c>
      <c r="B33" t="s">
        <v>1530</v>
      </c>
      <c r="C33" t="s">
        <v>1531</v>
      </c>
      <c r="D33" t="s">
        <v>21</v>
      </c>
      <c r="E33" t="s">
        <v>1469</v>
      </c>
      <c r="F33" s="3" t="str">
        <f>VLOOKUP(D33,specimens!$B$1:$Q$1059,1,TRUE)</f>
        <v>11-00476</v>
      </c>
      <c r="G33" s="2" t="str">
        <f>VLOOKUP($D33,specimens!$B$1:$Q$1059,2,TRUE)</f>
        <v>11-00476</v>
      </c>
      <c r="H33" s="2" t="str">
        <f>VLOOKUP($D33,specimens!$B$1:$Q$1059,3,TRUE)</f>
        <v>BEAT-AML</v>
      </c>
      <c r="I33" s="2" t="str">
        <f>VLOOKUP($D33,specimens!$B$1:$Q$1059,4,TRUE)</f>
        <v>NON-HISPANIC</v>
      </c>
      <c r="J33" s="2" t="str">
        <f>VLOOKUP($D33,specimens!$B$1:$Q$1059,5,TRUE)</f>
        <v>Male</v>
      </c>
      <c r="K33" s="2" t="str">
        <f>VLOOKUP($D33,specimens!$B$1:$Q$1059,6,TRUE)</f>
        <v>American Indian</v>
      </c>
      <c r="L33" s="2" t="str">
        <f>VLOOKUP($D33,specimens!$B$1:$Q$1059,7,TRUE)</f>
        <v>Deceased</v>
      </c>
      <c r="M33" s="2" t="str">
        <f>VLOOKUP($D33,specimens!$B$1:$Q$1059,8,TRUE)</f>
        <v>Leukapheresis</v>
      </c>
      <c r="N33" s="2" t="str">
        <f>VLOOKUP($D33,specimens!$B$1:$Q$1059,9,TRUE)</f>
        <v>tumor</v>
      </c>
      <c r="O33" s="2" t="str">
        <f>VLOOKUP($D33,specimens!$B$1:$Q$1059,10,TRUE)</f>
        <v>Acute myeloid leukaemia, NOS</v>
      </c>
      <c r="P33" s="2">
        <f>VLOOKUP($D33,specimens!$B$1:$Q$1059,11,TRUE)</f>
        <v>0</v>
      </c>
      <c r="Q33" s="2">
        <f>VLOOKUP($D33,specimens!$B$1:$Q$1059,12,TRUE)</f>
        <v>0</v>
      </c>
      <c r="R33" s="2">
        <f>VLOOKUP($D33,specimens!$B$1:$Q$1059,13,TRUE)</f>
        <v>0</v>
      </c>
      <c r="S33" s="2">
        <f>VLOOKUP($D33,specimens!$B$1:$Q$1059,14,TRUE)</f>
        <v>0</v>
      </c>
      <c r="T33" s="2">
        <f>VLOOKUP($D33,specimens!$B$1:$Q$1059,15,TRUE)</f>
        <v>0</v>
      </c>
      <c r="U33" s="2">
        <f>VLOOKUP($D33,specimens!$B$1:$Q$1059,16,TRUE)</f>
        <v>0</v>
      </c>
    </row>
    <row r="34" spans="1:21" x14ac:dyDescent="0.25">
      <c r="A34" s="3" t="s">
        <v>1107</v>
      </c>
      <c r="B34" t="s">
        <v>1532</v>
      </c>
      <c r="C34" t="s">
        <v>1533</v>
      </c>
      <c r="D34" t="s">
        <v>21</v>
      </c>
      <c r="E34" t="s">
        <v>1469</v>
      </c>
      <c r="F34" s="3" t="str">
        <f>VLOOKUP(D34,specimens!$B$1:$Q$1059,1,TRUE)</f>
        <v>11-00476</v>
      </c>
      <c r="G34" s="2" t="str">
        <f>VLOOKUP($D34,specimens!$B$1:$Q$1059,2,TRUE)</f>
        <v>11-00476</v>
      </c>
      <c r="H34" s="2" t="str">
        <f>VLOOKUP($D34,specimens!$B$1:$Q$1059,3,TRUE)</f>
        <v>BEAT-AML</v>
      </c>
      <c r="I34" s="2" t="str">
        <f>VLOOKUP($D34,specimens!$B$1:$Q$1059,4,TRUE)</f>
        <v>NON-HISPANIC</v>
      </c>
      <c r="J34" s="2" t="str">
        <f>VLOOKUP($D34,specimens!$B$1:$Q$1059,5,TRUE)</f>
        <v>Male</v>
      </c>
      <c r="K34" s="2" t="str">
        <f>VLOOKUP($D34,specimens!$B$1:$Q$1059,6,TRUE)</f>
        <v>American Indian</v>
      </c>
      <c r="L34" s="2" t="str">
        <f>VLOOKUP($D34,specimens!$B$1:$Q$1059,7,TRUE)</f>
        <v>Deceased</v>
      </c>
      <c r="M34" s="2" t="str">
        <f>VLOOKUP($D34,specimens!$B$1:$Q$1059,8,TRUE)</f>
        <v>Leukapheresis</v>
      </c>
      <c r="N34" s="2" t="str">
        <f>VLOOKUP($D34,specimens!$B$1:$Q$1059,9,TRUE)</f>
        <v>tumor</v>
      </c>
      <c r="O34" s="2" t="str">
        <f>VLOOKUP($D34,specimens!$B$1:$Q$1059,10,TRUE)</f>
        <v>Acute myeloid leukaemia, NOS</v>
      </c>
      <c r="P34" s="2">
        <f>VLOOKUP($D34,specimens!$B$1:$Q$1059,11,TRUE)</f>
        <v>0</v>
      </c>
      <c r="Q34" s="2">
        <f>VLOOKUP($D34,specimens!$B$1:$Q$1059,12,TRUE)</f>
        <v>0</v>
      </c>
      <c r="R34" s="2">
        <f>VLOOKUP($D34,specimens!$B$1:$Q$1059,13,TRUE)</f>
        <v>0</v>
      </c>
      <c r="S34" s="2">
        <f>VLOOKUP($D34,specimens!$B$1:$Q$1059,14,TRUE)</f>
        <v>0</v>
      </c>
      <c r="T34" s="2">
        <f>VLOOKUP($D34,specimens!$B$1:$Q$1059,15,TRUE)</f>
        <v>0</v>
      </c>
      <c r="U34" s="2">
        <f>VLOOKUP($D34,specimens!$B$1:$Q$1059,16,TRUE)</f>
        <v>0</v>
      </c>
    </row>
    <row r="35" spans="1:21" x14ac:dyDescent="0.25">
      <c r="A35" s="3" t="s">
        <v>1107</v>
      </c>
      <c r="B35" t="s">
        <v>1534</v>
      </c>
      <c r="C35" t="s">
        <v>1535</v>
      </c>
      <c r="D35" t="s">
        <v>24</v>
      </c>
      <c r="E35" t="s">
        <v>1469</v>
      </c>
      <c r="F35" s="3" t="str">
        <f>VLOOKUP(D35,specimens!$B$1:$Q$1059,1,TRUE)</f>
        <v>11-00478</v>
      </c>
      <c r="G35" s="2" t="str">
        <f>VLOOKUP($D35,specimens!$B$1:$Q$1059,2,TRUE)</f>
        <v>11-00478</v>
      </c>
      <c r="H35" s="2" t="str">
        <f>VLOOKUP($D35,specimens!$B$1:$Q$1059,3,TRUE)</f>
        <v>BEAT-AML</v>
      </c>
      <c r="I35" s="2" t="str">
        <f>VLOOKUP($D35,specimens!$B$1:$Q$1059,4,TRUE)</f>
        <v>NON-HISPANIC</v>
      </c>
      <c r="J35" s="2" t="str">
        <f>VLOOKUP($D35,specimens!$B$1:$Q$1059,5,TRUE)</f>
        <v>Female</v>
      </c>
      <c r="K35" s="2" t="str">
        <f>VLOOKUP($D35,specimens!$B$1:$Q$1059,6,TRUE)</f>
        <v>White</v>
      </c>
      <c r="L35" s="2" t="str">
        <f>VLOOKUP($D35,specimens!$B$1:$Q$1059,7,TRUE)</f>
        <v>Deceased</v>
      </c>
      <c r="M35" s="2" t="str">
        <f>VLOOKUP($D35,specimens!$B$1:$Q$1059,8,TRUE)</f>
        <v>Bone Marrow Aspirate</v>
      </c>
      <c r="N35" s="2" t="str">
        <f>VLOOKUP($D35,specimens!$B$1:$Q$1059,9,TRUE)</f>
        <v>tumor</v>
      </c>
      <c r="O35" s="2" t="str">
        <f>VLOOKUP($D35,specimens!$B$1:$Q$1059,10,TRUE)</f>
        <v>Acute myelomonocytic leukaemia</v>
      </c>
      <c r="P35" s="2">
        <f>VLOOKUP($D35,specimens!$B$1:$Q$1059,11,TRUE)</f>
        <v>0</v>
      </c>
      <c r="Q35" s="2">
        <f>VLOOKUP($D35,specimens!$B$1:$Q$1059,12,TRUE)</f>
        <v>0</v>
      </c>
      <c r="R35" s="2">
        <f>VLOOKUP($D35,specimens!$B$1:$Q$1059,13,TRUE)</f>
        <v>0</v>
      </c>
      <c r="S35" s="2">
        <f>VLOOKUP($D35,specimens!$B$1:$Q$1059,14,TRUE)</f>
        <v>0</v>
      </c>
      <c r="T35" s="2">
        <f>VLOOKUP($D35,specimens!$B$1:$Q$1059,15,TRUE)</f>
        <v>0</v>
      </c>
      <c r="U35" s="2">
        <f>VLOOKUP($D35,specimens!$B$1:$Q$1059,16,TRUE)</f>
        <v>0</v>
      </c>
    </row>
    <row r="36" spans="1:21" x14ac:dyDescent="0.25">
      <c r="A36" s="3" t="s">
        <v>1107</v>
      </c>
      <c r="B36" t="s">
        <v>1536</v>
      </c>
      <c r="C36" t="s">
        <v>1537</v>
      </c>
      <c r="D36" t="s">
        <v>24</v>
      </c>
      <c r="E36" t="s">
        <v>1469</v>
      </c>
      <c r="F36" s="3" t="str">
        <f>VLOOKUP(D36,specimens!$B$1:$Q$1059,1,TRUE)</f>
        <v>11-00478</v>
      </c>
      <c r="G36" s="2" t="str">
        <f>VLOOKUP($D36,specimens!$B$1:$Q$1059,2,TRUE)</f>
        <v>11-00478</v>
      </c>
      <c r="H36" s="2" t="str">
        <f>VLOOKUP($D36,specimens!$B$1:$Q$1059,3,TRUE)</f>
        <v>BEAT-AML</v>
      </c>
      <c r="I36" s="2" t="str">
        <f>VLOOKUP($D36,specimens!$B$1:$Q$1059,4,TRUE)</f>
        <v>NON-HISPANIC</v>
      </c>
      <c r="J36" s="2" t="str">
        <f>VLOOKUP($D36,specimens!$B$1:$Q$1059,5,TRUE)</f>
        <v>Female</v>
      </c>
      <c r="K36" s="2" t="str">
        <f>VLOOKUP($D36,specimens!$B$1:$Q$1059,6,TRUE)</f>
        <v>White</v>
      </c>
      <c r="L36" s="2" t="str">
        <f>VLOOKUP($D36,specimens!$B$1:$Q$1059,7,TRUE)</f>
        <v>Deceased</v>
      </c>
      <c r="M36" s="2" t="str">
        <f>VLOOKUP($D36,specimens!$B$1:$Q$1059,8,TRUE)</f>
        <v>Bone Marrow Aspirate</v>
      </c>
      <c r="N36" s="2" t="str">
        <f>VLOOKUP($D36,specimens!$B$1:$Q$1059,9,TRUE)</f>
        <v>tumor</v>
      </c>
      <c r="O36" s="2" t="str">
        <f>VLOOKUP($D36,specimens!$B$1:$Q$1059,10,TRUE)</f>
        <v>Acute myelomonocytic leukaemia</v>
      </c>
      <c r="P36" s="2">
        <f>VLOOKUP($D36,specimens!$B$1:$Q$1059,11,TRUE)</f>
        <v>0</v>
      </c>
      <c r="Q36" s="2">
        <f>VLOOKUP($D36,specimens!$B$1:$Q$1059,12,TRUE)</f>
        <v>0</v>
      </c>
      <c r="R36" s="2">
        <f>VLOOKUP($D36,specimens!$B$1:$Q$1059,13,TRUE)</f>
        <v>0</v>
      </c>
      <c r="S36" s="2">
        <f>VLOOKUP($D36,specimens!$B$1:$Q$1059,14,TRUE)</f>
        <v>0</v>
      </c>
      <c r="T36" s="2">
        <f>VLOOKUP($D36,specimens!$B$1:$Q$1059,15,TRUE)</f>
        <v>0</v>
      </c>
      <c r="U36" s="2">
        <f>VLOOKUP($D36,specimens!$B$1:$Q$1059,16,TRUE)</f>
        <v>0</v>
      </c>
    </row>
    <row r="37" spans="1:21" x14ac:dyDescent="0.25">
      <c r="A37" s="3" t="s">
        <v>1107</v>
      </c>
      <c r="B37" t="s">
        <v>1538</v>
      </c>
      <c r="C37" t="s">
        <v>1539</v>
      </c>
      <c r="D37" t="s">
        <v>24</v>
      </c>
      <c r="E37" t="s">
        <v>1469</v>
      </c>
      <c r="F37" s="3" t="str">
        <f>VLOOKUP(D37,specimens!$B$1:$Q$1059,1,TRUE)</f>
        <v>11-00478</v>
      </c>
      <c r="G37" s="2" t="str">
        <f>VLOOKUP($D37,specimens!$B$1:$Q$1059,2,TRUE)</f>
        <v>11-00478</v>
      </c>
      <c r="H37" s="2" t="str">
        <f>VLOOKUP($D37,specimens!$B$1:$Q$1059,3,TRUE)</f>
        <v>BEAT-AML</v>
      </c>
      <c r="I37" s="2" t="str">
        <f>VLOOKUP($D37,specimens!$B$1:$Q$1059,4,TRUE)</f>
        <v>NON-HISPANIC</v>
      </c>
      <c r="J37" s="2" t="str">
        <f>VLOOKUP($D37,specimens!$B$1:$Q$1059,5,TRUE)</f>
        <v>Female</v>
      </c>
      <c r="K37" s="2" t="str">
        <f>VLOOKUP($D37,specimens!$B$1:$Q$1059,6,TRUE)</f>
        <v>White</v>
      </c>
      <c r="L37" s="2" t="str">
        <f>VLOOKUP($D37,specimens!$B$1:$Q$1059,7,TRUE)</f>
        <v>Deceased</v>
      </c>
      <c r="M37" s="2" t="str">
        <f>VLOOKUP($D37,specimens!$B$1:$Q$1059,8,TRUE)</f>
        <v>Bone Marrow Aspirate</v>
      </c>
      <c r="N37" s="2" t="str">
        <f>VLOOKUP($D37,specimens!$B$1:$Q$1059,9,TRUE)</f>
        <v>tumor</v>
      </c>
      <c r="O37" s="2" t="str">
        <f>VLOOKUP($D37,specimens!$B$1:$Q$1059,10,TRUE)</f>
        <v>Acute myelomonocytic leukaemia</v>
      </c>
      <c r="P37" s="2">
        <f>VLOOKUP($D37,specimens!$B$1:$Q$1059,11,TRUE)</f>
        <v>0</v>
      </c>
      <c r="Q37" s="2">
        <f>VLOOKUP($D37,specimens!$B$1:$Q$1059,12,TRUE)</f>
        <v>0</v>
      </c>
      <c r="R37" s="2">
        <f>VLOOKUP($D37,specimens!$B$1:$Q$1059,13,TRUE)</f>
        <v>0</v>
      </c>
      <c r="S37" s="2">
        <f>VLOOKUP($D37,specimens!$B$1:$Q$1059,14,TRUE)</f>
        <v>0</v>
      </c>
      <c r="T37" s="2">
        <f>VLOOKUP($D37,specimens!$B$1:$Q$1059,15,TRUE)</f>
        <v>0</v>
      </c>
      <c r="U37" s="2">
        <f>VLOOKUP($D37,specimens!$B$1:$Q$1059,16,TRUE)</f>
        <v>0</v>
      </c>
    </row>
    <row r="38" spans="1:21" x14ac:dyDescent="0.25">
      <c r="A38" s="3" t="s">
        <v>1107</v>
      </c>
      <c r="B38" t="s">
        <v>1540</v>
      </c>
      <c r="C38" t="s">
        <v>1541</v>
      </c>
      <c r="D38" t="s">
        <v>24</v>
      </c>
      <c r="E38" t="s">
        <v>1469</v>
      </c>
      <c r="F38" s="3" t="str">
        <f>VLOOKUP(D38,specimens!$B$1:$Q$1059,1,TRUE)</f>
        <v>11-00478</v>
      </c>
      <c r="G38" s="2" t="str">
        <f>VLOOKUP($D38,specimens!$B$1:$Q$1059,2,TRUE)</f>
        <v>11-00478</v>
      </c>
      <c r="H38" s="2" t="str">
        <f>VLOOKUP($D38,specimens!$B$1:$Q$1059,3,TRUE)</f>
        <v>BEAT-AML</v>
      </c>
      <c r="I38" s="2" t="str">
        <f>VLOOKUP($D38,specimens!$B$1:$Q$1059,4,TRUE)</f>
        <v>NON-HISPANIC</v>
      </c>
      <c r="J38" s="2" t="str">
        <f>VLOOKUP($D38,specimens!$B$1:$Q$1059,5,TRUE)</f>
        <v>Female</v>
      </c>
      <c r="K38" s="2" t="str">
        <f>VLOOKUP($D38,specimens!$B$1:$Q$1059,6,TRUE)</f>
        <v>White</v>
      </c>
      <c r="L38" s="2" t="str">
        <f>VLOOKUP($D38,specimens!$B$1:$Q$1059,7,TRUE)</f>
        <v>Deceased</v>
      </c>
      <c r="M38" s="2" t="str">
        <f>VLOOKUP($D38,specimens!$B$1:$Q$1059,8,TRUE)</f>
        <v>Bone Marrow Aspirate</v>
      </c>
      <c r="N38" s="2" t="str">
        <f>VLOOKUP($D38,specimens!$B$1:$Q$1059,9,TRUE)</f>
        <v>tumor</v>
      </c>
      <c r="O38" s="2" t="str">
        <f>VLOOKUP($D38,specimens!$B$1:$Q$1059,10,TRUE)</f>
        <v>Acute myelomonocytic leukaemia</v>
      </c>
      <c r="P38" s="2">
        <f>VLOOKUP($D38,specimens!$B$1:$Q$1059,11,TRUE)</f>
        <v>0</v>
      </c>
      <c r="Q38" s="2">
        <f>VLOOKUP($D38,specimens!$B$1:$Q$1059,12,TRUE)</f>
        <v>0</v>
      </c>
      <c r="R38" s="2">
        <f>VLOOKUP($D38,specimens!$B$1:$Q$1059,13,TRUE)</f>
        <v>0</v>
      </c>
      <c r="S38" s="2">
        <f>VLOOKUP($D38,specimens!$B$1:$Q$1059,14,TRUE)</f>
        <v>0</v>
      </c>
      <c r="T38" s="2">
        <f>VLOOKUP($D38,specimens!$B$1:$Q$1059,15,TRUE)</f>
        <v>0</v>
      </c>
      <c r="U38" s="2">
        <f>VLOOKUP($D38,specimens!$B$1:$Q$1059,16,TRUE)</f>
        <v>0</v>
      </c>
    </row>
    <row r="39" spans="1:21" x14ac:dyDescent="0.25">
      <c r="A39" s="3" t="s">
        <v>1107</v>
      </c>
      <c r="B39" t="s">
        <v>1542</v>
      </c>
      <c r="C39" t="s">
        <v>1543</v>
      </c>
      <c r="D39" t="s">
        <v>24</v>
      </c>
      <c r="E39" t="s">
        <v>1469</v>
      </c>
      <c r="F39" s="3" t="str">
        <f>VLOOKUP(D39,specimens!$B$1:$Q$1059,1,TRUE)</f>
        <v>11-00478</v>
      </c>
      <c r="G39" s="2" t="str">
        <f>VLOOKUP($D39,specimens!$B$1:$Q$1059,2,TRUE)</f>
        <v>11-00478</v>
      </c>
      <c r="H39" s="2" t="str">
        <f>VLOOKUP($D39,specimens!$B$1:$Q$1059,3,TRUE)</f>
        <v>BEAT-AML</v>
      </c>
      <c r="I39" s="2" t="str">
        <f>VLOOKUP($D39,specimens!$B$1:$Q$1059,4,TRUE)</f>
        <v>NON-HISPANIC</v>
      </c>
      <c r="J39" s="2" t="str">
        <f>VLOOKUP($D39,specimens!$B$1:$Q$1059,5,TRUE)</f>
        <v>Female</v>
      </c>
      <c r="K39" s="2" t="str">
        <f>VLOOKUP($D39,specimens!$B$1:$Q$1059,6,TRUE)</f>
        <v>White</v>
      </c>
      <c r="L39" s="2" t="str">
        <f>VLOOKUP($D39,specimens!$B$1:$Q$1059,7,TRUE)</f>
        <v>Deceased</v>
      </c>
      <c r="M39" s="2" t="str">
        <f>VLOOKUP($D39,specimens!$B$1:$Q$1059,8,TRUE)</f>
        <v>Bone Marrow Aspirate</v>
      </c>
      <c r="N39" s="2" t="str">
        <f>VLOOKUP($D39,specimens!$B$1:$Q$1059,9,TRUE)</f>
        <v>tumor</v>
      </c>
      <c r="O39" s="2" t="str">
        <f>VLOOKUP($D39,specimens!$B$1:$Q$1059,10,TRUE)</f>
        <v>Acute myelomonocytic leukaemia</v>
      </c>
      <c r="P39" s="2">
        <f>VLOOKUP($D39,specimens!$B$1:$Q$1059,11,TRUE)</f>
        <v>0</v>
      </c>
      <c r="Q39" s="2">
        <f>VLOOKUP($D39,specimens!$B$1:$Q$1059,12,TRUE)</f>
        <v>0</v>
      </c>
      <c r="R39" s="2">
        <f>VLOOKUP($D39,specimens!$B$1:$Q$1059,13,TRUE)</f>
        <v>0</v>
      </c>
      <c r="S39" s="2">
        <f>VLOOKUP($D39,specimens!$B$1:$Q$1059,14,TRUE)</f>
        <v>0</v>
      </c>
      <c r="T39" s="2">
        <f>VLOOKUP($D39,specimens!$B$1:$Q$1059,15,TRUE)</f>
        <v>0</v>
      </c>
      <c r="U39" s="2">
        <f>VLOOKUP($D39,specimens!$B$1:$Q$1059,16,TRUE)</f>
        <v>0</v>
      </c>
    </row>
    <row r="40" spans="1:21" x14ac:dyDescent="0.25">
      <c r="A40" s="3" t="s">
        <v>1107</v>
      </c>
      <c r="B40" t="s">
        <v>1544</v>
      </c>
      <c r="C40" t="s">
        <v>1545</v>
      </c>
      <c r="D40" t="s">
        <v>24</v>
      </c>
      <c r="E40" t="s">
        <v>1469</v>
      </c>
      <c r="F40" s="3" t="str">
        <f>VLOOKUP(D40,specimens!$B$1:$Q$1059,1,TRUE)</f>
        <v>11-00478</v>
      </c>
      <c r="G40" s="2" t="str">
        <f>VLOOKUP($D40,specimens!$B$1:$Q$1059,2,TRUE)</f>
        <v>11-00478</v>
      </c>
      <c r="H40" s="2" t="str">
        <f>VLOOKUP($D40,specimens!$B$1:$Q$1059,3,TRUE)</f>
        <v>BEAT-AML</v>
      </c>
      <c r="I40" s="2" t="str">
        <f>VLOOKUP($D40,specimens!$B$1:$Q$1059,4,TRUE)</f>
        <v>NON-HISPANIC</v>
      </c>
      <c r="J40" s="2" t="str">
        <f>VLOOKUP($D40,specimens!$B$1:$Q$1059,5,TRUE)</f>
        <v>Female</v>
      </c>
      <c r="K40" s="2" t="str">
        <f>VLOOKUP($D40,specimens!$B$1:$Q$1059,6,TRUE)</f>
        <v>White</v>
      </c>
      <c r="L40" s="2" t="str">
        <f>VLOOKUP($D40,specimens!$B$1:$Q$1059,7,TRUE)</f>
        <v>Deceased</v>
      </c>
      <c r="M40" s="2" t="str">
        <f>VLOOKUP($D40,specimens!$B$1:$Q$1059,8,TRUE)</f>
        <v>Bone Marrow Aspirate</v>
      </c>
      <c r="N40" s="2" t="str">
        <f>VLOOKUP($D40,specimens!$B$1:$Q$1059,9,TRUE)</f>
        <v>tumor</v>
      </c>
      <c r="O40" s="2" t="str">
        <f>VLOOKUP($D40,specimens!$B$1:$Q$1059,10,TRUE)</f>
        <v>Acute myelomonocytic leukaemia</v>
      </c>
      <c r="P40" s="2">
        <f>VLOOKUP($D40,specimens!$B$1:$Q$1059,11,TRUE)</f>
        <v>0</v>
      </c>
      <c r="Q40" s="2">
        <f>VLOOKUP($D40,specimens!$B$1:$Q$1059,12,TRUE)</f>
        <v>0</v>
      </c>
      <c r="R40" s="2">
        <f>VLOOKUP($D40,specimens!$B$1:$Q$1059,13,TRUE)</f>
        <v>0</v>
      </c>
      <c r="S40" s="2">
        <f>VLOOKUP($D40,specimens!$B$1:$Q$1059,14,TRUE)</f>
        <v>0</v>
      </c>
      <c r="T40" s="2">
        <f>VLOOKUP($D40,specimens!$B$1:$Q$1059,15,TRUE)</f>
        <v>0</v>
      </c>
      <c r="U40" s="2">
        <f>VLOOKUP($D40,specimens!$B$1:$Q$1059,16,TRUE)</f>
        <v>0</v>
      </c>
    </row>
    <row r="41" spans="1:21" x14ac:dyDescent="0.25">
      <c r="A41" s="3" t="s">
        <v>1107</v>
      </c>
      <c r="B41" t="s">
        <v>1546</v>
      </c>
      <c r="C41" t="s">
        <v>1547</v>
      </c>
      <c r="D41" t="s">
        <v>24</v>
      </c>
      <c r="E41" t="s">
        <v>1469</v>
      </c>
      <c r="F41" s="3" t="str">
        <f>VLOOKUP(D41,specimens!$B$1:$Q$1059,1,TRUE)</f>
        <v>11-00478</v>
      </c>
      <c r="G41" s="2" t="str">
        <f>VLOOKUP($D41,specimens!$B$1:$Q$1059,2,TRUE)</f>
        <v>11-00478</v>
      </c>
      <c r="H41" s="2" t="str">
        <f>VLOOKUP($D41,specimens!$B$1:$Q$1059,3,TRUE)</f>
        <v>BEAT-AML</v>
      </c>
      <c r="I41" s="2" t="str">
        <f>VLOOKUP($D41,specimens!$B$1:$Q$1059,4,TRUE)</f>
        <v>NON-HISPANIC</v>
      </c>
      <c r="J41" s="2" t="str">
        <f>VLOOKUP($D41,specimens!$B$1:$Q$1059,5,TRUE)</f>
        <v>Female</v>
      </c>
      <c r="K41" s="2" t="str">
        <f>VLOOKUP($D41,specimens!$B$1:$Q$1059,6,TRUE)</f>
        <v>White</v>
      </c>
      <c r="L41" s="2" t="str">
        <f>VLOOKUP($D41,specimens!$B$1:$Q$1059,7,TRUE)</f>
        <v>Deceased</v>
      </c>
      <c r="M41" s="2" t="str">
        <f>VLOOKUP($D41,specimens!$B$1:$Q$1059,8,TRUE)</f>
        <v>Bone Marrow Aspirate</v>
      </c>
      <c r="N41" s="2" t="str">
        <f>VLOOKUP($D41,specimens!$B$1:$Q$1059,9,TRUE)</f>
        <v>tumor</v>
      </c>
      <c r="O41" s="2" t="str">
        <f>VLOOKUP($D41,specimens!$B$1:$Q$1059,10,TRUE)</f>
        <v>Acute myelomonocytic leukaemia</v>
      </c>
      <c r="P41" s="2">
        <f>VLOOKUP($D41,specimens!$B$1:$Q$1059,11,TRUE)</f>
        <v>0</v>
      </c>
      <c r="Q41" s="2">
        <f>VLOOKUP($D41,specimens!$B$1:$Q$1059,12,TRUE)</f>
        <v>0</v>
      </c>
      <c r="R41" s="2">
        <f>VLOOKUP($D41,specimens!$B$1:$Q$1059,13,TRUE)</f>
        <v>0</v>
      </c>
      <c r="S41" s="2">
        <f>VLOOKUP($D41,specimens!$B$1:$Q$1059,14,TRUE)</f>
        <v>0</v>
      </c>
      <c r="T41" s="2">
        <f>VLOOKUP($D41,specimens!$B$1:$Q$1059,15,TRUE)</f>
        <v>0</v>
      </c>
      <c r="U41" s="2">
        <f>VLOOKUP($D41,specimens!$B$1:$Q$1059,16,TRUE)</f>
        <v>0</v>
      </c>
    </row>
    <row r="42" spans="1:21" x14ac:dyDescent="0.25">
      <c r="A42" s="3" t="s">
        <v>1107</v>
      </c>
      <c r="B42" t="s">
        <v>1548</v>
      </c>
      <c r="C42" t="s">
        <v>1549</v>
      </c>
      <c r="D42" t="s">
        <v>24</v>
      </c>
      <c r="E42" t="s">
        <v>1469</v>
      </c>
      <c r="F42" s="3" t="str">
        <f>VLOOKUP(D42,specimens!$B$1:$Q$1059,1,TRUE)</f>
        <v>11-00478</v>
      </c>
      <c r="G42" s="2" t="str">
        <f>VLOOKUP($D42,specimens!$B$1:$Q$1059,2,TRUE)</f>
        <v>11-00478</v>
      </c>
      <c r="H42" s="2" t="str">
        <f>VLOOKUP($D42,specimens!$B$1:$Q$1059,3,TRUE)</f>
        <v>BEAT-AML</v>
      </c>
      <c r="I42" s="2" t="str">
        <f>VLOOKUP($D42,specimens!$B$1:$Q$1059,4,TRUE)</f>
        <v>NON-HISPANIC</v>
      </c>
      <c r="J42" s="2" t="str">
        <f>VLOOKUP($D42,specimens!$B$1:$Q$1059,5,TRUE)</f>
        <v>Female</v>
      </c>
      <c r="K42" s="2" t="str">
        <f>VLOOKUP($D42,specimens!$B$1:$Q$1059,6,TRUE)</f>
        <v>White</v>
      </c>
      <c r="L42" s="2" t="str">
        <f>VLOOKUP($D42,specimens!$B$1:$Q$1059,7,TRUE)</f>
        <v>Deceased</v>
      </c>
      <c r="M42" s="2" t="str">
        <f>VLOOKUP($D42,specimens!$B$1:$Q$1059,8,TRUE)</f>
        <v>Bone Marrow Aspirate</v>
      </c>
      <c r="N42" s="2" t="str">
        <f>VLOOKUP($D42,specimens!$B$1:$Q$1059,9,TRUE)</f>
        <v>tumor</v>
      </c>
      <c r="O42" s="2" t="str">
        <f>VLOOKUP($D42,specimens!$B$1:$Q$1059,10,TRUE)</f>
        <v>Acute myelomonocytic leukaemia</v>
      </c>
      <c r="P42" s="2">
        <f>VLOOKUP($D42,specimens!$B$1:$Q$1059,11,TRUE)</f>
        <v>0</v>
      </c>
      <c r="Q42" s="2">
        <f>VLOOKUP($D42,specimens!$B$1:$Q$1059,12,TRUE)</f>
        <v>0</v>
      </c>
      <c r="R42" s="2">
        <f>VLOOKUP($D42,specimens!$B$1:$Q$1059,13,TRUE)</f>
        <v>0</v>
      </c>
      <c r="S42" s="2">
        <f>VLOOKUP($D42,specimens!$B$1:$Q$1059,14,TRUE)</f>
        <v>0</v>
      </c>
      <c r="T42" s="2">
        <f>VLOOKUP($D42,specimens!$B$1:$Q$1059,15,TRUE)</f>
        <v>0</v>
      </c>
      <c r="U42" s="2">
        <f>VLOOKUP($D42,specimens!$B$1:$Q$1059,16,TRUE)</f>
        <v>0</v>
      </c>
    </row>
    <row r="43" spans="1:21" x14ac:dyDescent="0.25">
      <c r="A43" s="3" t="s">
        <v>1107</v>
      </c>
      <c r="B43" t="s">
        <v>1550</v>
      </c>
      <c r="C43" t="s">
        <v>1551</v>
      </c>
      <c r="D43" t="s">
        <v>24</v>
      </c>
      <c r="E43" t="s">
        <v>1469</v>
      </c>
      <c r="F43" s="3" t="str">
        <f>VLOOKUP(D43,specimens!$B$1:$Q$1059,1,TRUE)</f>
        <v>11-00478</v>
      </c>
      <c r="G43" s="2" t="str">
        <f>VLOOKUP($D43,specimens!$B$1:$Q$1059,2,TRUE)</f>
        <v>11-00478</v>
      </c>
      <c r="H43" s="2" t="str">
        <f>VLOOKUP($D43,specimens!$B$1:$Q$1059,3,TRUE)</f>
        <v>BEAT-AML</v>
      </c>
      <c r="I43" s="2" t="str">
        <f>VLOOKUP($D43,specimens!$B$1:$Q$1059,4,TRUE)</f>
        <v>NON-HISPANIC</v>
      </c>
      <c r="J43" s="2" t="str">
        <f>VLOOKUP($D43,specimens!$B$1:$Q$1059,5,TRUE)</f>
        <v>Female</v>
      </c>
      <c r="K43" s="2" t="str">
        <f>VLOOKUP($D43,specimens!$B$1:$Q$1059,6,TRUE)</f>
        <v>White</v>
      </c>
      <c r="L43" s="2" t="str">
        <f>VLOOKUP($D43,specimens!$B$1:$Q$1059,7,TRUE)</f>
        <v>Deceased</v>
      </c>
      <c r="M43" s="2" t="str">
        <f>VLOOKUP($D43,specimens!$B$1:$Q$1059,8,TRUE)</f>
        <v>Bone Marrow Aspirate</v>
      </c>
      <c r="N43" s="2" t="str">
        <f>VLOOKUP($D43,specimens!$B$1:$Q$1059,9,TRUE)</f>
        <v>tumor</v>
      </c>
      <c r="O43" s="2" t="str">
        <f>VLOOKUP($D43,specimens!$B$1:$Q$1059,10,TRUE)</f>
        <v>Acute myelomonocytic leukaemia</v>
      </c>
      <c r="P43" s="2">
        <f>VLOOKUP($D43,specimens!$B$1:$Q$1059,11,TRUE)</f>
        <v>0</v>
      </c>
      <c r="Q43" s="2">
        <f>VLOOKUP($D43,specimens!$B$1:$Q$1059,12,TRUE)</f>
        <v>0</v>
      </c>
      <c r="R43" s="2">
        <f>VLOOKUP($D43,specimens!$B$1:$Q$1059,13,TRUE)</f>
        <v>0</v>
      </c>
      <c r="S43" s="2">
        <f>VLOOKUP($D43,specimens!$B$1:$Q$1059,14,TRUE)</f>
        <v>0</v>
      </c>
      <c r="T43" s="2">
        <f>VLOOKUP($D43,specimens!$B$1:$Q$1059,15,TRUE)</f>
        <v>0</v>
      </c>
      <c r="U43" s="2">
        <f>VLOOKUP($D43,specimens!$B$1:$Q$1059,16,TRUE)</f>
        <v>0</v>
      </c>
    </row>
    <row r="44" spans="1:21" x14ac:dyDescent="0.25">
      <c r="A44" s="3" t="s">
        <v>1107</v>
      </c>
      <c r="B44" t="s">
        <v>1552</v>
      </c>
      <c r="C44" t="s">
        <v>1553</v>
      </c>
      <c r="D44" t="s">
        <v>24</v>
      </c>
      <c r="E44" t="s">
        <v>1469</v>
      </c>
      <c r="F44" s="3" t="str">
        <f>VLOOKUP(D44,specimens!$B$1:$Q$1059,1,TRUE)</f>
        <v>11-00478</v>
      </c>
      <c r="G44" s="2" t="str">
        <f>VLOOKUP($D44,specimens!$B$1:$Q$1059,2,TRUE)</f>
        <v>11-00478</v>
      </c>
      <c r="H44" s="2" t="str">
        <f>VLOOKUP($D44,specimens!$B$1:$Q$1059,3,TRUE)</f>
        <v>BEAT-AML</v>
      </c>
      <c r="I44" s="2" t="str">
        <f>VLOOKUP($D44,specimens!$B$1:$Q$1059,4,TRUE)</f>
        <v>NON-HISPANIC</v>
      </c>
      <c r="J44" s="2" t="str">
        <f>VLOOKUP($D44,specimens!$B$1:$Q$1059,5,TRUE)</f>
        <v>Female</v>
      </c>
      <c r="K44" s="2" t="str">
        <f>VLOOKUP($D44,specimens!$B$1:$Q$1059,6,TRUE)</f>
        <v>White</v>
      </c>
      <c r="L44" s="2" t="str">
        <f>VLOOKUP($D44,specimens!$B$1:$Q$1059,7,TRUE)</f>
        <v>Deceased</v>
      </c>
      <c r="M44" s="2" t="str">
        <f>VLOOKUP($D44,specimens!$B$1:$Q$1059,8,TRUE)</f>
        <v>Bone Marrow Aspirate</v>
      </c>
      <c r="N44" s="2" t="str">
        <f>VLOOKUP($D44,specimens!$B$1:$Q$1059,9,TRUE)</f>
        <v>tumor</v>
      </c>
      <c r="O44" s="2" t="str">
        <f>VLOOKUP($D44,specimens!$B$1:$Q$1059,10,TRUE)</f>
        <v>Acute myelomonocytic leukaemia</v>
      </c>
      <c r="P44" s="2">
        <f>VLOOKUP($D44,specimens!$B$1:$Q$1059,11,TRUE)</f>
        <v>0</v>
      </c>
      <c r="Q44" s="2">
        <f>VLOOKUP($D44,specimens!$B$1:$Q$1059,12,TRUE)</f>
        <v>0</v>
      </c>
      <c r="R44" s="2">
        <f>VLOOKUP($D44,specimens!$B$1:$Q$1059,13,TRUE)</f>
        <v>0</v>
      </c>
      <c r="S44" s="2">
        <f>VLOOKUP($D44,specimens!$B$1:$Q$1059,14,TRUE)</f>
        <v>0</v>
      </c>
      <c r="T44" s="2">
        <f>VLOOKUP($D44,specimens!$B$1:$Q$1059,15,TRUE)</f>
        <v>0</v>
      </c>
      <c r="U44" s="2">
        <f>VLOOKUP($D44,specimens!$B$1:$Q$1059,16,TRUE)</f>
        <v>0</v>
      </c>
    </row>
    <row r="45" spans="1:21" x14ac:dyDescent="0.25">
      <c r="A45" s="3" t="s">
        <v>1107</v>
      </c>
      <c r="B45" t="s">
        <v>1554</v>
      </c>
      <c r="C45" t="s">
        <v>1555</v>
      </c>
      <c r="D45" t="s">
        <v>24</v>
      </c>
      <c r="E45" t="s">
        <v>1469</v>
      </c>
      <c r="F45" s="3" t="str">
        <f>VLOOKUP(D45,specimens!$B$1:$Q$1059,1,TRUE)</f>
        <v>11-00478</v>
      </c>
      <c r="G45" s="2" t="str">
        <f>VLOOKUP($D45,specimens!$B$1:$Q$1059,2,TRUE)</f>
        <v>11-00478</v>
      </c>
      <c r="H45" s="2" t="str">
        <f>VLOOKUP($D45,specimens!$B$1:$Q$1059,3,TRUE)</f>
        <v>BEAT-AML</v>
      </c>
      <c r="I45" s="2" t="str">
        <f>VLOOKUP($D45,specimens!$B$1:$Q$1059,4,TRUE)</f>
        <v>NON-HISPANIC</v>
      </c>
      <c r="J45" s="2" t="str">
        <f>VLOOKUP($D45,specimens!$B$1:$Q$1059,5,TRUE)</f>
        <v>Female</v>
      </c>
      <c r="K45" s="2" t="str">
        <f>VLOOKUP($D45,specimens!$B$1:$Q$1059,6,TRUE)</f>
        <v>White</v>
      </c>
      <c r="L45" s="2" t="str">
        <f>VLOOKUP($D45,specimens!$B$1:$Q$1059,7,TRUE)</f>
        <v>Deceased</v>
      </c>
      <c r="M45" s="2" t="str">
        <f>VLOOKUP($D45,specimens!$B$1:$Q$1059,8,TRUE)</f>
        <v>Bone Marrow Aspirate</v>
      </c>
      <c r="N45" s="2" t="str">
        <f>VLOOKUP($D45,specimens!$B$1:$Q$1059,9,TRUE)</f>
        <v>tumor</v>
      </c>
      <c r="O45" s="2" t="str">
        <f>VLOOKUP($D45,specimens!$B$1:$Q$1059,10,TRUE)</f>
        <v>Acute myelomonocytic leukaemia</v>
      </c>
      <c r="P45" s="2">
        <f>VLOOKUP($D45,specimens!$B$1:$Q$1059,11,TRUE)</f>
        <v>0</v>
      </c>
      <c r="Q45" s="2">
        <f>VLOOKUP($D45,specimens!$B$1:$Q$1059,12,TRUE)</f>
        <v>0</v>
      </c>
      <c r="R45" s="2">
        <f>VLOOKUP($D45,specimens!$B$1:$Q$1059,13,TRUE)</f>
        <v>0</v>
      </c>
      <c r="S45" s="2">
        <f>VLOOKUP($D45,specimens!$B$1:$Q$1059,14,TRUE)</f>
        <v>0</v>
      </c>
      <c r="T45" s="2">
        <f>VLOOKUP($D45,specimens!$B$1:$Q$1059,15,TRUE)</f>
        <v>0</v>
      </c>
      <c r="U45" s="2">
        <f>VLOOKUP($D45,specimens!$B$1:$Q$1059,16,TRUE)</f>
        <v>0</v>
      </c>
    </row>
    <row r="46" spans="1:21" x14ac:dyDescent="0.25">
      <c r="A46" s="3" t="s">
        <v>1107</v>
      </c>
      <c r="B46" t="s">
        <v>1556</v>
      </c>
      <c r="C46" t="s">
        <v>1557</v>
      </c>
      <c r="D46" t="s">
        <v>24</v>
      </c>
      <c r="E46" t="s">
        <v>1469</v>
      </c>
      <c r="F46" s="3" t="str">
        <f>VLOOKUP(D46,specimens!$B$1:$Q$1059,1,TRUE)</f>
        <v>11-00478</v>
      </c>
      <c r="G46" s="2" t="str">
        <f>VLOOKUP($D46,specimens!$B$1:$Q$1059,2,TRUE)</f>
        <v>11-00478</v>
      </c>
      <c r="H46" s="2" t="str">
        <f>VLOOKUP($D46,specimens!$B$1:$Q$1059,3,TRUE)</f>
        <v>BEAT-AML</v>
      </c>
      <c r="I46" s="2" t="str">
        <f>VLOOKUP($D46,specimens!$B$1:$Q$1059,4,TRUE)</f>
        <v>NON-HISPANIC</v>
      </c>
      <c r="J46" s="2" t="str">
        <f>VLOOKUP($D46,specimens!$B$1:$Q$1059,5,TRUE)</f>
        <v>Female</v>
      </c>
      <c r="K46" s="2" t="str">
        <f>VLOOKUP($D46,specimens!$B$1:$Q$1059,6,TRUE)</f>
        <v>White</v>
      </c>
      <c r="L46" s="2" t="str">
        <f>VLOOKUP($D46,specimens!$B$1:$Q$1059,7,TRUE)</f>
        <v>Deceased</v>
      </c>
      <c r="M46" s="2" t="str">
        <f>VLOOKUP($D46,specimens!$B$1:$Q$1059,8,TRUE)</f>
        <v>Bone Marrow Aspirate</v>
      </c>
      <c r="N46" s="2" t="str">
        <f>VLOOKUP($D46,specimens!$B$1:$Q$1059,9,TRUE)</f>
        <v>tumor</v>
      </c>
      <c r="O46" s="2" t="str">
        <f>VLOOKUP($D46,specimens!$B$1:$Q$1059,10,TRUE)</f>
        <v>Acute myelomonocytic leukaemia</v>
      </c>
      <c r="P46" s="2">
        <f>VLOOKUP($D46,specimens!$B$1:$Q$1059,11,TRUE)</f>
        <v>0</v>
      </c>
      <c r="Q46" s="2">
        <f>VLOOKUP($D46,specimens!$B$1:$Q$1059,12,TRUE)</f>
        <v>0</v>
      </c>
      <c r="R46" s="2">
        <f>VLOOKUP($D46,specimens!$B$1:$Q$1059,13,TRUE)</f>
        <v>0</v>
      </c>
      <c r="S46" s="2">
        <f>VLOOKUP($D46,specimens!$B$1:$Q$1059,14,TRUE)</f>
        <v>0</v>
      </c>
      <c r="T46" s="2">
        <f>VLOOKUP($D46,specimens!$B$1:$Q$1059,15,TRUE)</f>
        <v>0</v>
      </c>
      <c r="U46" s="2">
        <f>VLOOKUP($D46,specimens!$B$1:$Q$1059,16,TRUE)</f>
        <v>0</v>
      </c>
    </row>
    <row r="47" spans="1:21" x14ac:dyDescent="0.25">
      <c r="A47" s="3" t="s">
        <v>1107</v>
      </c>
      <c r="B47" t="s">
        <v>1558</v>
      </c>
      <c r="C47" t="s">
        <v>1559</v>
      </c>
      <c r="D47" t="s">
        <v>24</v>
      </c>
      <c r="E47" t="s">
        <v>1469</v>
      </c>
      <c r="F47" s="3" t="str">
        <f>VLOOKUP(D47,specimens!$B$1:$Q$1059,1,TRUE)</f>
        <v>11-00478</v>
      </c>
      <c r="G47" s="2" t="str">
        <f>VLOOKUP($D47,specimens!$B$1:$Q$1059,2,TRUE)</f>
        <v>11-00478</v>
      </c>
      <c r="H47" s="2" t="str">
        <f>VLOOKUP($D47,specimens!$B$1:$Q$1059,3,TRUE)</f>
        <v>BEAT-AML</v>
      </c>
      <c r="I47" s="2" t="str">
        <f>VLOOKUP($D47,specimens!$B$1:$Q$1059,4,TRUE)</f>
        <v>NON-HISPANIC</v>
      </c>
      <c r="J47" s="2" t="str">
        <f>VLOOKUP($D47,specimens!$B$1:$Q$1059,5,TRUE)</f>
        <v>Female</v>
      </c>
      <c r="K47" s="2" t="str">
        <f>VLOOKUP($D47,specimens!$B$1:$Q$1059,6,TRUE)</f>
        <v>White</v>
      </c>
      <c r="L47" s="2" t="str">
        <f>VLOOKUP($D47,specimens!$B$1:$Q$1059,7,TRUE)</f>
        <v>Deceased</v>
      </c>
      <c r="M47" s="2" t="str">
        <f>VLOOKUP($D47,specimens!$B$1:$Q$1059,8,TRUE)</f>
        <v>Bone Marrow Aspirate</v>
      </c>
      <c r="N47" s="2" t="str">
        <f>VLOOKUP($D47,specimens!$B$1:$Q$1059,9,TRUE)</f>
        <v>tumor</v>
      </c>
      <c r="O47" s="2" t="str">
        <f>VLOOKUP($D47,specimens!$B$1:$Q$1059,10,TRUE)</f>
        <v>Acute myelomonocytic leukaemia</v>
      </c>
      <c r="P47" s="2">
        <f>VLOOKUP($D47,specimens!$B$1:$Q$1059,11,TRUE)</f>
        <v>0</v>
      </c>
      <c r="Q47" s="2">
        <f>VLOOKUP($D47,specimens!$B$1:$Q$1059,12,TRUE)</f>
        <v>0</v>
      </c>
      <c r="R47" s="2">
        <f>VLOOKUP($D47,specimens!$B$1:$Q$1059,13,TRUE)</f>
        <v>0</v>
      </c>
      <c r="S47" s="2">
        <f>VLOOKUP($D47,specimens!$B$1:$Q$1059,14,TRUE)</f>
        <v>0</v>
      </c>
      <c r="T47" s="2">
        <f>VLOOKUP($D47,specimens!$B$1:$Q$1059,15,TRUE)</f>
        <v>0</v>
      </c>
      <c r="U47" s="2">
        <f>VLOOKUP($D47,specimens!$B$1:$Q$1059,16,TRUE)</f>
        <v>0</v>
      </c>
    </row>
    <row r="48" spans="1:21" x14ac:dyDescent="0.25">
      <c r="A48" s="3" t="s">
        <v>1107</v>
      </c>
      <c r="B48" t="s">
        <v>1560</v>
      </c>
      <c r="C48" t="s">
        <v>1561</v>
      </c>
      <c r="D48" t="s">
        <v>24</v>
      </c>
      <c r="E48" t="s">
        <v>1469</v>
      </c>
      <c r="F48" s="3" t="str">
        <f>VLOOKUP(D48,specimens!$B$1:$Q$1059,1,TRUE)</f>
        <v>11-00478</v>
      </c>
      <c r="G48" s="2" t="str">
        <f>VLOOKUP($D48,specimens!$B$1:$Q$1059,2,TRUE)</f>
        <v>11-00478</v>
      </c>
      <c r="H48" s="2" t="str">
        <f>VLOOKUP($D48,specimens!$B$1:$Q$1059,3,TRUE)</f>
        <v>BEAT-AML</v>
      </c>
      <c r="I48" s="2" t="str">
        <f>VLOOKUP($D48,specimens!$B$1:$Q$1059,4,TRUE)</f>
        <v>NON-HISPANIC</v>
      </c>
      <c r="J48" s="2" t="str">
        <f>VLOOKUP($D48,specimens!$B$1:$Q$1059,5,TRUE)</f>
        <v>Female</v>
      </c>
      <c r="K48" s="2" t="str">
        <f>VLOOKUP($D48,specimens!$B$1:$Q$1059,6,TRUE)</f>
        <v>White</v>
      </c>
      <c r="L48" s="2" t="str">
        <f>VLOOKUP($D48,specimens!$B$1:$Q$1059,7,TRUE)</f>
        <v>Deceased</v>
      </c>
      <c r="M48" s="2" t="str">
        <f>VLOOKUP($D48,specimens!$B$1:$Q$1059,8,TRUE)</f>
        <v>Bone Marrow Aspirate</v>
      </c>
      <c r="N48" s="2" t="str">
        <f>VLOOKUP($D48,specimens!$B$1:$Q$1059,9,TRUE)</f>
        <v>tumor</v>
      </c>
      <c r="O48" s="2" t="str">
        <f>VLOOKUP($D48,specimens!$B$1:$Q$1059,10,TRUE)</f>
        <v>Acute myelomonocytic leukaemia</v>
      </c>
      <c r="P48" s="2">
        <f>VLOOKUP($D48,specimens!$B$1:$Q$1059,11,TRUE)</f>
        <v>0</v>
      </c>
      <c r="Q48" s="2">
        <f>VLOOKUP($D48,specimens!$B$1:$Q$1059,12,TRUE)</f>
        <v>0</v>
      </c>
      <c r="R48" s="2">
        <f>VLOOKUP($D48,specimens!$B$1:$Q$1059,13,TRUE)</f>
        <v>0</v>
      </c>
      <c r="S48" s="2">
        <f>VLOOKUP($D48,specimens!$B$1:$Q$1059,14,TRUE)</f>
        <v>0</v>
      </c>
      <c r="T48" s="2">
        <f>VLOOKUP($D48,specimens!$B$1:$Q$1059,15,TRUE)</f>
        <v>0</v>
      </c>
      <c r="U48" s="2">
        <f>VLOOKUP($D48,specimens!$B$1:$Q$1059,16,TRUE)</f>
        <v>0</v>
      </c>
    </row>
    <row r="49" spans="1:21" x14ac:dyDescent="0.25">
      <c r="A49" s="3" t="s">
        <v>1107</v>
      </c>
      <c r="B49" t="s">
        <v>1562</v>
      </c>
      <c r="C49" t="s">
        <v>1563</v>
      </c>
      <c r="D49" t="s">
        <v>26</v>
      </c>
      <c r="E49" t="s">
        <v>1469</v>
      </c>
      <c r="F49" s="3" t="str">
        <f>VLOOKUP(D49,specimens!$B$1:$Q$1059,1,TRUE)</f>
        <v>11-00499</v>
      </c>
      <c r="G49" s="2" t="str">
        <f>VLOOKUP($D49,specimens!$B$1:$Q$1059,2,TRUE)</f>
        <v>11-00499</v>
      </c>
      <c r="H49" s="2" t="str">
        <f>VLOOKUP($D49,specimens!$B$1:$Q$1059,3,TRUE)</f>
        <v>BEAT-AML</v>
      </c>
      <c r="I49" s="2">
        <f>VLOOKUP($D49,specimens!$B$1:$Q$1059,4,TRUE)</f>
        <v>0</v>
      </c>
      <c r="J49" s="2">
        <f>VLOOKUP($D49,specimens!$B$1:$Q$1059,5,TRUE)</f>
        <v>0</v>
      </c>
      <c r="K49" s="2">
        <f>VLOOKUP($D49,specimens!$B$1:$Q$1059,6,TRUE)</f>
        <v>0</v>
      </c>
      <c r="L49" s="2">
        <f>VLOOKUP($D49,specimens!$B$1:$Q$1059,7,TRUE)</f>
        <v>0</v>
      </c>
      <c r="M49" s="2" t="str">
        <f>VLOOKUP($D49,specimens!$B$1:$Q$1059,8,TRUE)</f>
        <v>Peripheral Blood</v>
      </c>
      <c r="N49" s="2" t="str">
        <f>VLOOKUP($D49,specimens!$B$1:$Q$1059,9,TRUE)</f>
        <v>tumor</v>
      </c>
      <c r="O49" s="2">
        <f>VLOOKUP($D49,specimens!$B$1:$Q$1059,10,TRUE)</f>
        <v>0</v>
      </c>
      <c r="P49" s="2">
        <f>VLOOKUP($D49,specimens!$B$1:$Q$1059,11,TRUE)</f>
        <v>0</v>
      </c>
      <c r="Q49" s="2">
        <f>VLOOKUP($D49,specimens!$B$1:$Q$1059,12,TRUE)</f>
        <v>0</v>
      </c>
      <c r="R49" s="2">
        <f>VLOOKUP($D49,specimens!$B$1:$Q$1059,13,TRUE)</f>
        <v>0</v>
      </c>
      <c r="S49" s="2">
        <f>VLOOKUP($D49,specimens!$B$1:$Q$1059,14,TRUE)</f>
        <v>0</v>
      </c>
      <c r="T49" s="2">
        <f>VLOOKUP($D49,specimens!$B$1:$Q$1059,15,TRUE)</f>
        <v>0</v>
      </c>
      <c r="U49" s="2">
        <f>VLOOKUP($D49,specimens!$B$1:$Q$1059,16,TRUE)</f>
        <v>0</v>
      </c>
    </row>
    <row r="50" spans="1:21" x14ac:dyDescent="0.25">
      <c r="A50" s="3" t="s">
        <v>1107</v>
      </c>
      <c r="B50" t="s">
        <v>1564</v>
      </c>
      <c r="C50" t="s">
        <v>1565</v>
      </c>
      <c r="D50" t="s">
        <v>26</v>
      </c>
      <c r="E50" t="s">
        <v>1469</v>
      </c>
      <c r="F50" s="3" t="str">
        <f>VLOOKUP(D50,specimens!$B$1:$Q$1059,1,TRUE)</f>
        <v>11-00499</v>
      </c>
      <c r="G50" s="2" t="str">
        <f>VLOOKUP($D50,specimens!$B$1:$Q$1059,2,TRUE)</f>
        <v>11-00499</v>
      </c>
      <c r="H50" s="2" t="str">
        <f>VLOOKUP($D50,specimens!$B$1:$Q$1059,3,TRUE)</f>
        <v>BEAT-AML</v>
      </c>
      <c r="I50" s="2">
        <f>VLOOKUP($D50,specimens!$B$1:$Q$1059,4,TRUE)</f>
        <v>0</v>
      </c>
      <c r="J50" s="2">
        <f>VLOOKUP($D50,specimens!$B$1:$Q$1059,5,TRUE)</f>
        <v>0</v>
      </c>
      <c r="K50" s="2">
        <f>VLOOKUP($D50,specimens!$B$1:$Q$1059,6,TRUE)</f>
        <v>0</v>
      </c>
      <c r="L50" s="2">
        <f>VLOOKUP($D50,specimens!$B$1:$Q$1059,7,TRUE)</f>
        <v>0</v>
      </c>
      <c r="M50" s="2" t="str">
        <f>VLOOKUP($D50,specimens!$B$1:$Q$1059,8,TRUE)</f>
        <v>Peripheral Blood</v>
      </c>
      <c r="N50" s="2" t="str">
        <f>VLOOKUP($D50,specimens!$B$1:$Q$1059,9,TRUE)</f>
        <v>tumor</v>
      </c>
      <c r="O50" s="2">
        <f>VLOOKUP($D50,specimens!$B$1:$Q$1059,10,TRUE)</f>
        <v>0</v>
      </c>
      <c r="P50" s="2">
        <f>VLOOKUP($D50,specimens!$B$1:$Q$1059,11,TRUE)</f>
        <v>0</v>
      </c>
      <c r="Q50" s="2">
        <f>VLOOKUP($D50,specimens!$B$1:$Q$1059,12,TRUE)</f>
        <v>0</v>
      </c>
      <c r="R50" s="2">
        <f>VLOOKUP($D50,specimens!$B$1:$Q$1059,13,TRUE)</f>
        <v>0</v>
      </c>
      <c r="S50" s="2">
        <f>VLOOKUP($D50,specimens!$B$1:$Q$1059,14,TRUE)</f>
        <v>0</v>
      </c>
      <c r="T50" s="2">
        <f>VLOOKUP($D50,specimens!$B$1:$Q$1059,15,TRUE)</f>
        <v>0</v>
      </c>
      <c r="U50" s="2">
        <f>VLOOKUP($D50,specimens!$B$1:$Q$1059,16,TRUE)</f>
        <v>0</v>
      </c>
    </row>
    <row r="51" spans="1:21" x14ac:dyDescent="0.25">
      <c r="A51" s="3" t="s">
        <v>1107</v>
      </c>
      <c r="B51" t="s">
        <v>1566</v>
      </c>
      <c r="C51" t="s">
        <v>1567</v>
      </c>
      <c r="D51" t="s">
        <v>26</v>
      </c>
      <c r="E51" t="s">
        <v>1469</v>
      </c>
      <c r="F51" s="3" t="str">
        <f>VLOOKUP(D51,specimens!$B$1:$Q$1059,1,TRUE)</f>
        <v>11-00499</v>
      </c>
      <c r="G51" s="2" t="str">
        <f>VLOOKUP($D51,specimens!$B$1:$Q$1059,2,TRUE)</f>
        <v>11-00499</v>
      </c>
      <c r="H51" s="2" t="str">
        <f>VLOOKUP($D51,specimens!$B$1:$Q$1059,3,TRUE)</f>
        <v>BEAT-AML</v>
      </c>
      <c r="I51" s="2">
        <f>VLOOKUP($D51,specimens!$B$1:$Q$1059,4,TRUE)</f>
        <v>0</v>
      </c>
      <c r="J51" s="2">
        <f>VLOOKUP($D51,specimens!$B$1:$Q$1059,5,TRUE)</f>
        <v>0</v>
      </c>
      <c r="K51" s="2">
        <f>VLOOKUP($D51,specimens!$B$1:$Q$1059,6,TRUE)</f>
        <v>0</v>
      </c>
      <c r="L51" s="2">
        <f>VLOOKUP($D51,specimens!$B$1:$Q$1059,7,TRUE)</f>
        <v>0</v>
      </c>
      <c r="M51" s="2" t="str">
        <f>VLOOKUP($D51,specimens!$B$1:$Q$1059,8,TRUE)</f>
        <v>Peripheral Blood</v>
      </c>
      <c r="N51" s="2" t="str">
        <f>VLOOKUP($D51,specimens!$B$1:$Q$1059,9,TRUE)</f>
        <v>tumor</v>
      </c>
      <c r="O51" s="2">
        <f>VLOOKUP($D51,specimens!$B$1:$Q$1059,10,TRUE)</f>
        <v>0</v>
      </c>
      <c r="P51" s="2">
        <f>VLOOKUP($D51,specimens!$B$1:$Q$1059,11,TRUE)</f>
        <v>0</v>
      </c>
      <c r="Q51" s="2">
        <f>VLOOKUP($D51,specimens!$B$1:$Q$1059,12,TRUE)</f>
        <v>0</v>
      </c>
      <c r="R51" s="2">
        <f>VLOOKUP($D51,specimens!$B$1:$Q$1059,13,TRUE)</f>
        <v>0</v>
      </c>
      <c r="S51" s="2">
        <f>VLOOKUP($D51,specimens!$B$1:$Q$1059,14,TRUE)</f>
        <v>0</v>
      </c>
      <c r="T51" s="2">
        <f>VLOOKUP($D51,specimens!$B$1:$Q$1059,15,TRUE)</f>
        <v>0</v>
      </c>
      <c r="U51" s="2">
        <f>VLOOKUP($D51,specimens!$B$1:$Q$1059,16,TRUE)</f>
        <v>0</v>
      </c>
    </row>
    <row r="52" spans="1:21" x14ac:dyDescent="0.25">
      <c r="A52" s="3" t="s">
        <v>1107</v>
      </c>
      <c r="B52" t="s">
        <v>1568</v>
      </c>
      <c r="C52" t="s">
        <v>1569</v>
      </c>
      <c r="D52" t="s">
        <v>26</v>
      </c>
      <c r="E52" t="s">
        <v>1469</v>
      </c>
      <c r="F52" s="3" t="str">
        <f>VLOOKUP(D52,specimens!$B$1:$Q$1059,1,TRUE)</f>
        <v>11-00499</v>
      </c>
      <c r="G52" s="2" t="str">
        <f>VLOOKUP($D52,specimens!$B$1:$Q$1059,2,TRUE)</f>
        <v>11-00499</v>
      </c>
      <c r="H52" s="2" t="str">
        <f>VLOOKUP($D52,specimens!$B$1:$Q$1059,3,TRUE)</f>
        <v>BEAT-AML</v>
      </c>
      <c r="I52" s="2">
        <f>VLOOKUP($D52,specimens!$B$1:$Q$1059,4,TRUE)</f>
        <v>0</v>
      </c>
      <c r="J52" s="2">
        <f>VLOOKUP($D52,specimens!$B$1:$Q$1059,5,TRUE)</f>
        <v>0</v>
      </c>
      <c r="K52" s="2">
        <f>VLOOKUP($D52,specimens!$B$1:$Q$1059,6,TRUE)</f>
        <v>0</v>
      </c>
      <c r="L52" s="2">
        <f>VLOOKUP($D52,specimens!$B$1:$Q$1059,7,TRUE)</f>
        <v>0</v>
      </c>
      <c r="M52" s="2" t="str">
        <f>VLOOKUP($D52,specimens!$B$1:$Q$1059,8,TRUE)</f>
        <v>Peripheral Blood</v>
      </c>
      <c r="N52" s="2" t="str">
        <f>VLOOKUP($D52,specimens!$B$1:$Q$1059,9,TRUE)</f>
        <v>tumor</v>
      </c>
      <c r="O52" s="2">
        <f>VLOOKUP($D52,specimens!$B$1:$Q$1059,10,TRUE)</f>
        <v>0</v>
      </c>
      <c r="P52" s="2">
        <f>VLOOKUP($D52,specimens!$B$1:$Q$1059,11,TRUE)</f>
        <v>0</v>
      </c>
      <c r="Q52" s="2">
        <f>VLOOKUP($D52,specimens!$B$1:$Q$1059,12,TRUE)</f>
        <v>0</v>
      </c>
      <c r="R52" s="2">
        <f>VLOOKUP($D52,specimens!$B$1:$Q$1059,13,TRUE)</f>
        <v>0</v>
      </c>
      <c r="S52" s="2">
        <f>VLOOKUP($D52,specimens!$B$1:$Q$1059,14,TRUE)</f>
        <v>0</v>
      </c>
      <c r="T52" s="2">
        <f>VLOOKUP($D52,specimens!$B$1:$Q$1059,15,TRUE)</f>
        <v>0</v>
      </c>
      <c r="U52" s="2">
        <f>VLOOKUP($D52,specimens!$B$1:$Q$1059,16,TRUE)</f>
        <v>0</v>
      </c>
    </row>
    <row r="53" spans="1:21" x14ac:dyDescent="0.25">
      <c r="A53" s="3" t="s">
        <v>1107</v>
      </c>
      <c r="B53" t="s">
        <v>1570</v>
      </c>
      <c r="C53" t="s">
        <v>1571</v>
      </c>
      <c r="D53" t="s">
        <v>26</v>
      </c>
      <c r="E53" t="s">
        <v>1469</v>
      </c>
      <c r="F53" s="3" t="str">
        <f>VLOOKUP(D53,specimens!$B$1:$Q$1059,1,TRUE)</f>
        <v>11-00499</v>
      </c>
      <c r="G53" s="2" t="str">
        <f>VLOOKUP($D53,specimens!$B$1:$Q$1059,2,TRUE)</f>
        <v>11-00499</v>
      </c>
      <c r="H53" s="2" t="str">
        <f>VLOOKUP($D53,specimens!$B$1:$Q$1059,3,TRUE)</f>
        <v>BEAT-AML</v>
      </c>
      <c r="I53" s="2">
        <f>VLOOKUP($D53,specimens!$B$1:$Q$1059,4,TRUE)</f>
        <v>0</v>
      </c>
      <c r="J53" s="2">
        <f>VLOOKUP($D53,specimens!$B$1:$Q$1059,5,TRUE)</f>
        <v>0</v>
      </c>
      <c r="K53" s="2">
        <f>VLOOKUP($D53,specimens!$B$1:$Q$1059,6,TRUE)</f>
        <v>0</v>
      </c>
      <c r="L53" s="2">
        <f>VLOOKUP($D53,specimens!$B$1:$Q$1059,7,TRUE)</f>
        <v>0</v>
      </c>
      <c r="M53" s="2" t="str">
        <f>VLOOKUP($D53,specimens!$B$1:$Q$1059,8,TRUE)</f>
        <v>Peripheral Blood</v>
      </c>
      <c r="N53" s="2" t="str">
        <f>VLOOKUP($D53,specimens!$B$1:$Q$1059,9,TRUE)</f>
        <v>tumor</v>
      </c>
      <c r="O53" s="2">
        <f>VLOOKUP($D53,specimens!$B$1:$Q$1059,10,TRUE)</f>
        <v>0</v>
      </c>
      <c r="P53" s="2">
        <f>VLOOKUP($D53,specimens!$B$1:$Q$1059,11,TRUE)</f>
        <v>0</v>
      </c>
      <c r="Q53" s="2">
        <f>VLOOKUP($D53,specimens!$B$1:$Q$1059,12,TRUE)</f>
        <v>0</v>
      </c>
      <c r="R53" s="2">
        <f>VLOOKUP($D53,specimens!$B$1:$Q$1059,13,TRUE)</f>
        <v>0</v>
      </c>
      <c r="S53" s="2">
        <f>VLOOKUP($D53,specimens!$B$1:$Q$1059,14,TRUE)</f>
        <v>0</v>
      </c>
      <c r="T53" s="2">
        <f>VLOOKUP($D53,specimens!$B$1:$Q$1059,15,TRUE)</f>
        <v>0</v>
      </c>
      <c r="U53" s="2">
        <f>VLOOKUP($D53,specimens!$B$1:$Q$1059,16,TRUE)</f>
        <v>0</v>
      </c>
    </row>
    <row r="54" spans="1:21" x14ac:dyDescent="0.25">
      <c r="A54" s="3" t="s">
        <v>1107</v>
      </c>
      <c r="B54" t="s">
        <v>1572</v>
      </c>
      <c r="C54" t="s">
        <v>1573</v>
      </c>
      <c r="D54" t="s">
        <v>26</v>
      </c>
      <c r="E54" t="s">
        <v>1469</v>
      </c>
      <c r="F54" s="3" t="str">
        <f>VLOOKUP(D54,specimens!$B$1:$Q$1059,1,TRUE)</f>
        <v>11-00499</v>
      </c>
      <c r="G54" s="2" t="str">
        <f>VLOOKUP($D54,specimens!$B$1:$Q$1059,2,TRUE)</f>
        <v>11-00499</v>
      </c>
      <c r="H54" s="2" t="str">
        <f>VLOOKUP($D54,specimens!$B$1:$Q$1059,3,TRUE)</f>
        <v>BEAT-AML</v>
      </c>
      <c r="I54" s="2">
        <f>VLOOKUP($D54,specimens!$B$1:$Q$1059,4,TRUE)</f>
        <v>0</v>
      </c>
      <c r="J54" s="2">
        <f>VLOOKUP($D54,specimens!$B$1:$Q$1059,5,TRUE)</f>
        <v>0</v>
      </c>
      <c r="K54" s="2">
        <f>VLOOKUP($D54,specimens!$B$1:$Q$1059,6,TRUE)</f>
        <v>0</v>
      </c>
      <c r="L54" s="2">
        <f>VLOOKUP($D54,specimens!$B$1:$Q$1059,7,TRUE)</f>
        <v>0</v>
      </c>
      <c r="M54" s="2" t="str">
        <f>VLOOKUP($D54,specimens!$B$1:$Q$1059,8,TRUE)</f>
        <v>Peripheral Blood</v>
      </c>
      <c r="N54" s="2" t="str">
        <f>VLOOKUP($D54,specimens!$B$1:$Q$1059,9,TRUE)</f>
        <v>tumor</v>
      </c>
      <c r="O54" s="2">
        <f>VLOOKUP($D54,specimens!$B$1:$Q$1059,10,TRUE)</f>
        <v>0</v>
      </c>
      <c r="P54" s="2">
        <f>VLOOKUP($D54,specimens!$B$1:$Q$1059,11,TRUE)</f>
        <v>0</v>
      </c>
      <c r="Q54" s="2">
        <f>VLOOKUP($D54,specimens!$B$1:$Q$1059,12,TRUE)</f>
        <v>0</v>
      </c>
      <c r="R54" s="2">
        <f>VLOOKUP($D54,specimens!$B$1:$Q$1059,13,TRUE)</f>
        <v>0</v>
      </c>
      <c r="S54" s="2">
        <f>VLOOKUP($D54,specimens!$B$1:$Q$1059,14,TRUE)</f>
        <v>0</v>
      </c>
      <c r="T54" s="2">
        <f>VLOOKUP($D54,specimens!$B$1:$Q$1059,15,TRUE)</f>
        <v>0</v>
      </c>
      <c r="U54" s="2">
        <f>VLOOKUP($D54,specimens!$B$1:$Q$1059,16,TRUE)</f>
        <v>0</v>
      </c>
    </row>
    <row r="55" spans="1:21" x14ac:dyDescent="0.25">
      <c r="A55" s="3" t="s">
        <v>1107</v>
      </c>
      <c r="B55" t="s">
        <v>1574</v>
      </c>
      <c r="C55" t="s">
        <v>1575</v>
      </c>
      <c r="D55" t="s">
        <v>26</v>
      </c>
      <c r="E55" t="s">
        <v>1469</v>
      </c>
      <c r="F55" s="3" t="str">
        <f>VLOOKUP(D55,specimens!$B$1:$Q$1059,1,TRUE)</f>
        <v>11-00499</v>
      </c>
      <c r="G55" s="2" t="str">
        <f>VLOOKUP($D55,specimens!$B$1:$Q$1059,2,TRUE)</f>
        <v>11-00499</v>
      </c>
      <c r="H55" s="2" t="str">
        <f>VLOOKUP($D55,specimens!$B$1:$Q$1059,3,TRUE)</f>
        <v>BEAT-AML</v>
      </c>
      <c r="I55" s="2">
        <f>VLOOKUP($D55,specimens!$B$1:$Q$1059,4,TRUE)</f>
        <v>0</v>
      </c>
      <c r="J55" s="2">
        <f>VLOOKUP($D55,specimens!$B$1:$Q$1059,5,TRUE)</f>
        <v>0</v>
      </c>
      <c r="K55" s="2">
        <f>VLOOKUP($D55,specimens!$B$1:$Q$1059,6,TRUE)</f>
        <v>0</v>
      </c>
      <c r="L55" s="2">
        <f>VLOOKUP($D55,specimens!$B$1:$Q$1059,7,TRUE)</f>
        <v>0</v>
      </c>
      <c r="M55" s="2" t="str">
        <f>VLOOKUP($D55,specimens!$B$1:$Q$1059,8,TRUE)</f>
        <v>Peripheral Blood</v>
      </c>
      <c r="N55" s="2" t="str">
        <f>VLOOKUP($D55,specimens!$B$1:$Q$1059,9,TRUE)</f>
        <v>tumor</v>
      </c>
      <c r="O55" s="2">
        <f>VLOOKUP($D55,specimens!$B$1:$Q$1059,10,TRUE)</f>
        <v>0</v>
      </c>
      <c r="P55" s="2">
        <f>VLOOKUP($D55,specimens!$B$1:$Q$1059,11,TRUE)</f>
        <v>0</v>
      </c>
      <c r="Q55" s="2">
        <f>VLOOKUP($D55,specimens!$B$1:$Q$1059,12,TRUE)</f>
        <v>0</v>
      </c>
      <c r="R55" s="2">
        <f>VLOOKUP($D55,specimens!$B$1:$Q$1059,13,TRUE)</f>
        <v>0</v>
      </c>
      <c r="S55" s="2">
        <f>VLOOKUP($D55,specimens!$B$1:$Q$1059,14,TRUE)</f>
        <v>0</v>
      </c>
      <c r="T55" s="2">
        <f>VLOOKUP($D55,specimens!$B$1:$Q$1059,15,TRUE)</f>
        <v>0</v>
      </c>
      <c r="U55" s="2">
        <f>VLOOKUP($D55,specimens!$B$1:$Q$1059,16,TRUE)</f>
        <v>0</v>
      </c>
    </row>
    <row r="56" spans="1:21" x14ac:dyDescent="0.25">
      <c r="A56" s="3" t="s">
        <v>1107</v>
      </c>
      <c r="B56" t="s">
        <v>1576</v>
      </c>
      <c r="C56" t="s">
        <v>1577</v>
      </c>
      <c r="D56" t="s">
        <v>26</v>
      </c>
      <c r="E56" t="s">
        <v>1469</v>
      </c>
      <c r="F56" s="3" t="str">
        <f>VLOOKUP(D56,specimens!$B$1:$Q$1059,1,TRUE)</f>
        <v>11-00499</v>
      </c>
      <c r="G56" s="2" t="str">
        <f>VLOOKUP($D56,specimens!$B$1:$Q$1059,2,TRUE)</f>
        <v>11-00499</v>
      </c>
      <c r="H56" s="2" t="str">
        <f>VLOOKUP($D56,specimens!$B$1:$Q$1059,3,TRUE)</f>
        <v>BEAT-AML</v>
      </c>
      <c r="I56" s="2">
        <f>VLOOKUP($D56,specimens!$B$1:$Q$1059,4,TRUE)</f>
        <v>0</v>
      </c>
      <c r="J56" s="2">
        <f>VLOOKUP($D56,specimens!$B$1:$Q$1059,5,TRUE)</f>
        <v>0</v>
      </c>
      <c r="K56" s="2">
        <f>VLOOKUP($D56,specimens!$B$1:$Q$1059,6,TRUE)</f>
        <v>0</v>
      </c>
      <c r="L56" s="2">
        <f>VLOOKUP($D56,specimens!$B$1:$Q$1059,7,TRUE)</f>
        <v>0</v>
      </c>
      <c r="M56" s="2" t="str">
        <f>VLOOKUP($D56,specimens!$B$1:$Q$1059,8,TRUE)</f>
        <v>Peripheral Blood</v>
      </c>
      <c r="N56" s="2" t="str">
        <f>VLOOKUP($D56,specimens!$B$1:$Q$1059,9,TRUE)</f>
        <v>tumor</v>
      </c>
      <c r="O56" s="2">
        <f>VLOOKUP($D56,specimens!$B$1:$Q$1059,10,TRUE)</f>
        <v>0</v>
      </c>
      <c r="P56" s="2">
        <f>VLOOKUP($D56,specimens!$B$1:$Q$1059,11,TRUE)</f>
        <v>0</v>
      </c>
      <c r="Q56" s="2">
        <f>VLOOKUP($D56,specimens!$B$1:$Q$1059,12,TRUE)</f>
        <v>0</v>
      </c>
      <c r="R56" s="2">
        <f>VLOOKUP($D56,specimens!$B$1:$Q$1059,13,TRUE)</f>
        <v>0</v>
      </c>
      <c r="S56" s="2">
        <f>VLOOKUP($D56,specimens!$B$1:$Q$1059,14,TRUE)</f>
        <v>0</v>
      </c>
      <c r="T56" s="2">
        <f>VLOOKUP($D56,specimens!$B$1:$Q$1059,15,TRUE)</f>
        <v>0</v>
      </c>
      <c r="U56" s="2">
        <f>VLOOKUP($D56,specimens!$B$1:$Q$1059,16,TRUE)</f>
        <v>0</v>
      </c>
    </row>
    <row r="57" spans="1:21" x14ac:dyDescent="0.25">
      <c r="A57" s="3" t="s">
        <v>1107</v>
      </c>
      <c r="B57" t="s">
        <v>1578</v>
      </c>
      <c r="C57" t="s">
        <v>1579</v>
      </c>
      <c r="D57" t="s">
        <v>26</v>
      </c>
      <c r="E57" t="s">
        <v>1469</v>
      </c>
      <c r="F57" s="3" t="str">
        <f>VLOOKUP(D57,specimens!$B$1:$Q$1059,1,TRUE)</f>
        <v>11-00499</v>
      </c>
      <c r="G57" s="2" t="str">
        <f>VLOOKUP($D57,specimens!$B$1:$Q$1059,2,TRUE)</f>
        <v>11-00499</v>
      </c>
      <c r="H57" s="2" t="str">
        <f>VLOOKUP($D57,specimens!$B$1:$Q$1059,3,TRUE)</f>
        <v>BEAT-AML</v>
      </c>
      <c r="I57" s="2">
        <f>VLOOKUP($D57,specimens!$B$1:$Q$1059,4,TRUE)</f>
        <v>0</v>
      </c>
      <c r="J57" s="2">
        <f>VLOOKUP($D57,specimens!$B$1:$Q$1059,5,TRUE)</f>
        <v>0</v>
      </c>
      <c r="K57" s="2">
        <f>VLOOKUP($D57,specimens!$B$1:$Q$1059,6,TRUE)</f>
        <v>0</v>
      </c>
      <c r="L57" s="2">
        <f>VLOOKUP($D57,specimens!$B$1:$Q$1059,7,TRUE)</f>
        <v>0</v>
      </c>
      <c r="M57" s="2" t="str">
        <f>VLOOKUP($D57,specimens!$B$1:$Q$1059,8,TRUE)</f>
        <v>Peripheral Blood</v>
      </c>
      <c r="N57" s="2" t="str">
        <f>VLOOKUP($D57,specimens!$B$1:$Q$1059,9,TRUE)</f>
        <v>tumor</v>
      </c>
      <c r="O57" s="2">
        <f>VLOOKUP($D57,specimens!$B$1:$Q$1059,10,TRUE)</f>
        <v>0</v>
      </c>
      <c r="P57" s="2">
        <f>VLOOKUP($D57,specimens!$B$1:$Q$1059,11,TRUE)</f>
        <v>0</v>
      </c>
      <c r="Q57" s="2">
        <f>VLOOKUP($D57,specimens!$B$1:$Q$1059,12,TRUE)</f>
        <v>0</v>
      </c>
      <c r="R57" s="2">
        <f>VLOOKUP($D57,specimens!$B$1:$Q$1059,13,TRUE)</f>
        <v>0</v>
      </c>
      <c r="S57" s="2">
        <f>VLOOKUP($D57,specimens!$B$1:$Q$1059,14,TRUE)</f>
        <v>0</v>
      </c>
      <c r="T57" s="2">
        <f>VLOOKUP($D57,specimens!$B$1:$Q$1059,15,TRUE)</f>
        <v>0</v>
      </c>
      <c r="U57" s="2">
        <f>VLOOKUP($D57,specimens!$B$1:$Q$1059,16,TRUE)</f>
        <v>0</v>
      </c>
    </row>
    <row r="58" spans="1:21" x14ac:dyDescent="0.25">
      <c r="A58" s="3" t="s">
        <v>1107</v>
      </c>
      <c r="B58" t="s">
        <v>1580</v>
      </c>
      <c r="C58" s="1" t="s">
        <v>1581</v>
      </c>
      <c r="D58" t="s">
        <v>26</v>
      </c>
      <c r="E58" t="s">
        <v>1469</v>
      </c>
      <c r="F58" s="3" t="str">
        <f>VLOOKUP(D58,specimens!$B$1:$Q$1059,1,TRUE)</f>
        <v>11-00499</v>
      </c>
      <c r="G58" s="2" t="str">
        <f>VLOOKUP($D58,specimens!$B$1:$Q$1059,2,TRUE)</f>
        <v>11-00499</v>
      </c>
      <c r="H58" s="2" t="str">
        <f>VLOOKUP($D58,specimens!$B$1:$Q$1059,3,TRUE)</f>
        <v>BEAT-AML</v>
      </c>
      <c r="I58" s="2">
        <f>VLOOKUP($D58,specimens!$B$1:$Q$1059,4,TRUE)</f>
        <v>0</v>
      </c>
      <c r="J58" s="2">
        <f>VLOOKUP($D58,specimens!$B$1:$Q$1059,5,TRUE)</f>
        <v>0</v>
      </c>
      <c r="K58" s="2">
        <f>VLOOKUP($D58,specimens!$B$1:$Q$1059,6,TRUE)</f>
        <v>0</v>
      </c>
      <c r="L58" s="2">
        <f>VLOOKUP($D58,specimens!$B$1:$Q$1059,7,TRUE)</f>
        <v>0</v>
      </c>
      <c r="M58" s="2" t="str">
        <f>VLOOKUP($D58,specimens!$B$1:$Q$1059,8,TRUE)</f>
        <v>Peripheral Blood</v>
      </c>
      <c r="N58" s="2" t="str">
        <f>VLOOKUP($D58,specimens!$B$1:$Q$1059,9,TRUE)</f>
        <v>tumor</v>
      </c>
      <c r="O58" s="2">
        <f>VLOOKUP($D58,specimens!$B$1:$Q$1059,10,TRUE)</f>
        <v>0</v>
      </c>
      <c r="P58" s="2">
        <f>VLOOKUP($D58,specimens!$B$1:$Q$1059,11,TRUE)</f>
        <v>0</v>
      </c>
      <c r="Q58" s="2">
        <f>VLOOKUP($D58,specimens!$B$1:$Q$1059,12,TRUE)</f>
        <v>0</v>
      </c>
      <c r="R58" s="2">
        <f>VLOOKUP($D58,specimens!$B$1:$Q$1059,13,TRUE)</f>
        <v>0</v>
      </c>
      <c r="S58" s="2">
        <f>VLOOKUP($D58,specimens!$B$1:$Q$1059,14,TRUE)</f>
        <v>0</v>
      </c>
      <c r="T58" s="2">
        <f>VLOOKUP($D58,specimens!$B$1:$Q$1059,15,TRUE)</f>
        <v>0</v>
      </c>
      <c r="U58" s="2">
        <f>VLOOKUP($D58,specimens!$B$1:$Q$1059,16,TRUE)</f>
        <v>0</v>
      </c>
    </row>
    <row r="59" spans="1:21" x14ac:dyDescent="0.25">
      <c r="A59" s="3" t="s">
        <v>1107</v>
      </c>
      <c r="B59" t="s">
        <v>1582</v>
      </c>
      <c r="C59" t="s">
        <v>1583</v>
      </c>
      <c r="D59" t="s">
        <v>26</v>
      </c>
      <c r="E59" t="s">
        <v>1469</v>
      </c>
      <c r="F59" s="3" t="str">
        <f>VLOOKUP(D59,specimens!$B$1:$Q$1059,1,TRUE)</f>
        <v>11-00499</v>
      </c>
      <c r="G59" s="2" t="str">
        <f>VLOOKUP($D59,specimens!$B$1:$Q$1059,2,TRUE)</f>
        <v>11-00499</v>
      </c>
      <c r="H59" s="2" t="str">
        <f>VLOOKUP($D59,specimens!$B$1:$Q$1059,3,TRUE)</f>
        <v>BEAT-AML</v>
      </c>
      <c r="I59" s="2">
        <f>VLOOKUP($D59,specimens!$B$1:$Q$1059,4,TRUE)</f>
        <v>0</v>
      </c>
      <c r="J59" s="2">
        <f>VLOOKUP($D59,specimens!$B$1:$Q$1059,5,TRUE)</f>
        <v>0</v>
      </c>
      <c r="K59" s="2">
        <f>VLOOKUP($D59,specimens!$B$1:$Q$1059,6,TRUE)</f>
        <v>0</v>
      </c>
      <c r="L59" s="2">
        <f>VLOOKUP($D59,specimens!$B$1:$Q$1059,7,TRUE)</f>
        <v>0</v>
      </c>
      <c r="M59" s="2" t="str">
        <f>VLOOKUP($D59,specimens!$B$1:$Q$1059,8,TRUE)</f>
        <v>Peripheral Blood</v>
      </c>
      <c r="N59" s="2" t="str">
        <f>VLOOKUP($D59,specimens!$B$1:$Q$1059,9,TRUE)</f>
        <v>tumor</v>
      </c>
      <c r="O59" s="2">
        <f>VLOOKUP($D59,specimens!$B$1:$Q$1059,10,TRUE)</f>
        <v>0</v>
      </c>
      <c r="P59" s="2">
        <f>VLOOKUP($D59,specimens!$B$1:$Q$1059,11,TRUE)</f>
        <v>0</v>
      </c>
      <c r="Q59" s="2">
        <f>VLOOKUP($D59,specimens!$B$1:$Q$1059,12,TRUE)</f>
        <v>0</v>
      </c>
      <c r="R59" s="2">
        <f>VLOOKUP($D59,specimens!$B$1:$Q$1059,13,TRUE)</f>
        <v>0</v>
      </c>
      <c r="S59" s="2">
        <f>VLOOKUP($D59,specimens!$B$1:$Q$1059,14,TRUE)</f>
        <v>0</v>
      </c>
      <c r="T59" s="2">
        <f>VLOOKUP($D59,specimens!$B$1:$Q$1059,15,TRUE)</f>
        <v>0</v>
      </c>
      <c r="U59" s="2">
        <f>VLOOKUP($D59,specimens!$B$1:$Q$1059,16,TRUE)</f>
        <v>0</v>
      </c>
    </row>
    <row r="60" spans="1:21" x14ac:dyDescent="0.25">
      <c r="A60" s="3" t="s">
        <v>1107</v>
      </c>
      <c r="B60" t="s">
        <v>1584</v>
      </c>
      <c r="C60" t="s">
        <v>1585</v>
      </c>
      <c r="D60" t="s">
        <v>26</v>
      </c>
      <c r="E60" t="s">
        <v>1469</v>
      </c>
      <c r="F60" s="3" t="str">
        <f>VLOOKUP(D60,specimens!$B$1:$Q$1059,1,TRUE)</f>
        <v>11-00499</v>
      </c>
      <c r="G60" s="2" t="str">
        <f>VLOOKUP($D60,specimens!$B$1:$Q$1059,2,TRUE)</f>
        <v>11-00499</v>
      </c>
      <c r="H60" s="2" t="str">
        <f>VLOOKUP($D60,specimens!$B$1:$Q$1059,3,TRUE)</f>
        <v>BEAT-AML</v>
      </c>
      <c r="I60" s="2">
        <f>VLOOKUP($D60,specimens!$B$1:$Q$1059,4,TRUE)</f>
        <v>0</v>
      </c>
      <c r="J60" s="2">
        <f>VLOOKUP($D60,specimens!$B$1:$Q$1059,5,TRUE)</f>
        <v>0</v>
      </c>
      <c r="K60" s="2">
        <f>VLOOKUP($D60,specimens!$B$1:$Q$1059,6,TRUE)</f>
        <v>0</v>
      </c>
      <c r="L60" s="2">
        <f>VLOOKUP($D60,specimens!$B$1:$Q$1059,7,TRUE)</f>
        <v>0</v>
      </c>
      <c r="M60" s="2" t="str">
        <f>VLOOKUP($D60,specimens!$B$1:$Q$1059,8,TRUE)</f>
        <v>Peripheral Blood</v>
      </c>
      <c r="N60" s="2" t="str">
        <f>VLOOKUP($D60,specimens!$B$1:$Q$1059,9,TRUE)</f>
        <v>tumor</v>
      </c>
      <c r="O60" s="2">
        <f>VLOOKUP($D60,specimens!$B$1:$Q$1059,10,TRUE)</f>
        <v>0</v>
      </c>
      <c r="P60" s="2">
        <f>VLOOKUP($D60,specimens!$B$1:$Q$1059,11,TRUE)</f>
        <v>0</v>
      </c>
      <c r="Q60" s="2">
        <f>VLOOKUP($D60,specimens!$B$1:$Q$1059,12,TRUE)</f>
        <v>0</v>
      </c>
      <c r="R60" s="2">
        <f>VLOOKUP($D60,specimens!$B$1:$Q$1059,13,TRUE)</f>
        <v>0</v>
      </c>
      <c r="S60" s="2">
        <f>VLOOKUP($D60,specimens!$B$1:$Q$1059,14,TRUE)</f>
        <v>0</v>
      </c>
      <c r="T60" s="2">
        <f>VLOOKUP($D60,specimens!$B$1:$Q$1059,15,TRUE)</f>
        <v>0</v>
      </c>
      <c r="U60" s="2">
        <f>VLOOKUP($D60,specimens!$B$1:$Q$1059,16,TRUE)</f>
        <v>0</v>
      </c>
    </row>
    <row r="61" spans="1:21" x14ac:dyDescent="0.25">
      <c r="A61" s="3" t="s">
        <v>1107</v>
      </c>
      <c r="B61" t="s">
        <v>1586</v>
      </c>
      <c r="C61" t="s">
        <v>1587</v>
      </c>
      <c r="D61" t="s">
        <v>28</v>
      </c>
      <c r="E61" t="s">
        <v>1469</v>
      </c>
      <c r="F61" s="3" t="str">
        <f>VLOOKUP(D61,specimens!$B$1:$Q$1059,1,TRUE)</f>
        <v>11-00503</v>
      </c>
      <c r="G61" s="2" t="str">
        <f>VLOOKUP($D61,specimens!$B$1:$Q$1059,2,TRUE)</f>
        <v>11-00503</v>
      </c>
      <c r="H61" s="2" t="str">
        <f>VLOOKUP($D61,specimens!$B$1:$Q$1059,3,TRUE)</f>
        <v>BEAT-AML</v>
      </c>
      <c r="I61" s="2" t="str">
        <f>VLOOKUP($D61,specimens!$B$1:$Q$1059,4,TRUE)</f>
        <v>NON-HISPANIC</v>
      </c>
      <c r="J61" s="2" t="str">
        <f>VLOOKUP($D61,specimens!$B$1:$Q$1059,5,TRUE)</f>
        <v>Female</v>
      </c>
      <c r="K61" s="2" t="str">
        <f>VLOOKUP($D61,specimens!$B$1:$Q$1059,6,TRUE)</f>
        <v>White</v>
      </c>
      <c r="L61" s="2" t="str">
        <f>VLOOKUP($D61,specimens!$B$1:$Q$1059,7,TRUE)</f>
        <v>Deceased</v>
      </c>
      <c r="M61" s="2" t="str">
        <f>VLOOKUP($D61,specimens!$B$1:$Q$1059,8,TRUE)</f>
        <v>Bone Marrow Aspirate</v>
      </c>
      <c r="N61" s="2" t="str">
        <f>VLOOKUP($D61,specimens!$B$1:$Q$1059,9,TRUE)</f>
        <v>tumor</v>
      </c>
      <c r="O61" s="2" t="str">
        <f>VLOOKUP($D61,specimens!$B$1:$Q$1059,10,TRUE)</f>
        <v>Acute myelomonocytic leukaemia</v>
      </c>
      <c r="P61" s="2">
        <f>VLOOKUP($D61,specimens!$B$1:$Q$1059,11,TRUE)</f>
        <v>0</v>
      </c>
      <c r="Q61" s="2">
        <f>VLOOKUP($D61,specimens!$B$1:$Q$1059,12,TRUE)</f>
        <v>0</v>
      </c>
      <c r="R61" s="2">
        <f>VLOOKUP($D61,specimens!$B$1:$Q$1059,13,TRUE)</f>
        <v>0</v>
      </c>
      <c r="S61" s="2">
        <f>VLOOKUP($D61,specimens!$B$1:$Q$1059,14,TRUE)</f>
        <v>0</v>
      </c>
      <c r="T61" s="2">
        <f>VLOOKUP($D61,specimens!$B$1:$Q$1059,15,TRUE)</f>
        <v>0</v>
      </c>
      <c r="U61" s="2">
        <f>VLOOKUP($D61,specimens!$B$1:$Q$1059,16,TRUE)</f>
        <v>0</v>
      </c>
    </row>
    <row r="62" spans="1:21" x14ac:dyDescent="0.25">
      <c r="A62" s="3" t="s">
        <v>1107</v>
      </c>
      <c r="B62" t="s">
        <v>1588</v>
      </c>
      <c r="C62" t="s">
        <v>1589</v>
      </c>
      <c r="D62" t="s">
        <v>28</v>
      </c>
      <c r="E62" t="s">
        <v>1469</v>
      </c>
      <c r="F62" s="3" t="str">
        <f>VLOOKUP(D62,specimens!$B$1:$Q$1059,1,TRUE)</f>
        <v>11-00503</v>
      </c>
      <c r="G62" s="2" t="str">
        <f>VLOOKUP($D62,specimens!$B$1:$Q$1059,2,TRUE)</f>
        <v>11-00503</v>
      </c>
      <c r="H62" s="2" t="str">
        <f>VLOOKUP($D62,specimens!$B$1:$Q$1059,3,TRUE)</f>
        <v>BEAT-AML</v>
      </c>
      <c r="I62" s="2" t="str">
        <f>VLOOKUP($D62,specimens!$B$1:$Q$1059,4,TRUE)</f>
        <v>NON-HISPANIC</v>
      </c>
      <c r="J62" s="2" t="str">
        <f>VLOOKUP($D62,specimens!$B$1:$Q$1059,5,TRUE)</f>
        <v>Female</v>
      </c>
      <c r="K62" s="2" t="str">
        <f>VLOOKUP($D62,specimens!$B$1:$Q$1059,6,TRUE)</f>
        <v>White</v>
      </c>
      <c r="L62" s="2" t="str">
        <f>VLOOKUP($D62,specimens!$B$1:$Q$1059,7,TRUE)</f>
        <v>Deceased</v>
      </c>
      <c r="M62" s="2" t="str">
        <f>VLOOKUP($D62,specimens!$B$1:$Q$1059,8,TRUE)</f>
        <v>Bone Marrow Aspirate</v>
      </c>
      <c r="N62" s="2" t="str">
        <f>VLOOKUP($D62,specimens!$B$1:$Q$1059,9,TRUE)</f>
        <v>tumor</v>
      </c>
      <c r="O62" s="2" t="str">
        <f>VLOOKUP($D62,specimens!$B$1:$Q$1059,10,TRUE)</f>
        <v>Acute myelomonocytic leukaemia</v>
      </c>
      <c r="P62" s="2">
        <f>VLOOKUP($D62,specimens!$B$1:$Q$1059,11,TRUE)</f>
        <v>0</v>
      </c>
      <c r="Q62" s="2">
        <f>VLOOKUP($D62,specimens!$B$1:$Q$1059,12,TRUE)</f>
        <v>0</v>
      </c>
      <c r="R62" s="2">
        <f>VLOOKUP($D62,specimens!$B$1:$Q$1059,13,TRUE)</f>
        <v>0</v>
      </c>
      <c r="S62" s="2">
        <f>VLOOKUP($D62,specimens!$B$1:$Q$1059,14,TRUE)</f>
        <v>0</v>
      </c>
      <c r="T62" s="2">
        <f>VLOOKUP($D62,specimens!$B$1:$Q$1059,15,TRUE)</f>
        <v>0</v>
      </c>
      <c r="U62" s="2">
        <f>VLOOKUP($D62,specimens!$B$1:$Q$1059,16,TRUE)</f>
        <v>0</v>
      </c>
    </row>
    <row r="63" spans="1:21" x14ac:dyDescent="0.25">
      <c r="A63" s="3" t="s">
        <v>1107</v>
      </c>
      <c r="B63" t="s">
        <v>1590</v>
      </c>
      <c r="C63" t="s">
        <v>1591</v>
      </c>
      <c r="D63" t="s">
        <v>28</v>
      </c>
      <c r="E63" t="s">
        <v>1469</v>
      </c>
      <c r="F63" s="3" t="str">
        <f>VLOOKUP(D63,specimens!$B$1:$Q$1059,1,TRUE)</f>
        <v>11-00503</v>
      </c>
      <c r="G63" s="2" t="str">
        <f>VLOOKUP($D63,specimens!$B$1:$Q$1059,2,TRUE)</f>
        <v>11-00503</v>
      </c>
      <c r="H63" s="2" t="str">
        <f>VLOOKUP($D63,specimens!$B$1:$Q$1059,3,TRUE)</f>
        <v>BEAT-AML</v>
      </c>
      <c r="I63" s="2" t="str">
        <f>VLOOKUP($D63,specimens!$B$1:$Q$1059,4,TRUE)</f>
        <v>NON-HISPANIC</v>
      </c>
      <c r="J63" s="2" t="str">
        <f>VLOOKUP($D63,specimens!$B$1:$Q$1059,5,TRUE)</f>
        <v>Female</v>
      </c>
      <c r="K63" s="2" t="str">
        <f>VLOOKUP($D63,specimens!$B$1:$Q$1059,6,TRUE)</f>
        <v>White</v>
      </c>
      <c r="L63" s="2" t="str">
        <f>VLOOKUP($D63,specimens!$B$1:$Q$1059,7,TRUE)</f>
        <v>Deceased</v>
      </c>
      <c r="M63" s="2" t="str">
        <f>VLOOKUP($D63,specimens!$B$1:$Q$1059,8,TRUE)</f>
        <v>Bone Marrow Aspirate</v>
      </c>
      <c r="N63" s="2" t="str">
        <f>VLOOKUP($D63,specimens!$B$1:$Q$1059,9,TRUE)</f>
        <v>tumor</v>
      </c>
      <c r="O63" s="2" t="str">
        <f>VLOOKUP($D63,specimens!$B$1:$Q$1059,10,TRUE)</f>
        <v>Acute myelomonocytic leukaemia</v>
      </c>
      <c r="P63" s="2">
        <f>VLOOKUP($D63,specimens!$B$1:$Q$1059,11,TRUE)</f>
        <v>0</v>
      </c>
      <c r="Q63" s="2">
        <f>VLOOKUP($D63,specimens!$B$1:$Q$1059,12,TRUE)</f>
        <v>0</v>
      </c>
      <c r="R63" s="2">
        <f>VLOOKUP($D63,specimens!$B$1:$Q$1059,13,TRUE)</f>
        <v>0</v>
      </c>
      <c r="S63" s="2">
        <f>VLOOKUP($D63,specimens!$B$1:$Q$1059,14,TRUE)</f>
        <v>0</v>
      </c>
      <c r="T63" s="2">
        <f>VLOOKUP($D63,specimens!$B$1:$Q$1059,15,TRUE)</f>
        <v>0</v>
      </c>
      <c r="U63" s="2">
        <f>VLOOKUP($D63,specimens!$B$1:$Q$1059,16,TRUE)</f>
        <v>0</v>
      </c>
    </row>
    <row r="64" spans="1:21" x14ac:dyDescent="0.25">
      <c r="A64" s="3" t="s">
        <v>1107</v>
      </c>
      <c r="B64" t="s">
        <v>1592</v>
      </c>
      <c r="C64" t="s">
        <v>1593</v>
      </c>
      <c r="D64" t="s">
        <v>28</v>
      </c>
      <c r="E64" t="s">
        <v>1469</v>
      </c>
      <c r="F64" s="3" t="str">
        <f>VLOOKUP(D64,specimens!$B$1:$Q$1059,1,TRUE)</f>
        <v>11-00503</v>
      </c>
      <c r="G64" s="2" t="str">
        <f>VLOOKUP($D64,specimens!$B$1:$Q$1059,2,TRUE)</f>
        <v>11-00503</v>
      </c>
      <c r="H64" s="2" t="str">
        <f>VLOOKUP($D64,specimens!$B$1:$Q$1059,3,TRUE)</f>
        <v>BEAT-AML</v>
      </c>
      <c r="I64" s="2" t="str">
        <f>VLOOKUP($D64,specimens!$B$1:$Q$1059,4,TRUE)</f>
        <v>NON-HISPANIC</v>
      </c>
      <c r="J64" s="2" t="str">
        <f>VLOOKUP($D64,specimens!$B$1:$Q$1059,5,TRUE)</f>
        <v>Female</v>
      </c>
      <c r="K64" s="2" t="str">
        <f>VLOOKUP($D64,specimens!$B$1:$Q$1059,6,TRUE)</f>
        <v>White</v>
      </c>
      <c r="L64" s="2" t="str">
        <f>VLOOKUP($D64,specimens!$B$1:$Q$1059,7,TRUE)</f>
        <v>Deceased</v>
      </c>
      <c r="M64" s="2" t="str">
        <f>VLOOKUP($D64,specimens!$B$1:$Q$1059,8,TRUE)</f>
        <v>Bone Marrow Aspirate</v>
      </c>
      <c r="N64" s="2" t="str">
        <f>VLOOKUP($D64,specimens!$B$1:$Q$1059,9,TRUE)</f>
        <v>tumor</v>
      </c>
      <c r="O64" s="2" t="str">
        <f>VLOOKUP($D64,specimens!$B$1:$Q$1059,10,TRUE)</f>
        <v>Acute myelomonocytic leukaemia</v>
      </c>
      <c r="P64" s="2">
        <f>VLOOKUP($D64,specimens!$B$1:$Q$1059,11,TRUE)</f>
        <v>0</v>
      </c>
      <c r="Q64" s="2">
        <f>VLOOKUP($D64,specimens!$B$1:$Q$1059,12,TRUE)</f>
        <v>0</v>
      </c>
      <c r="R64" s="2">
        <f>VLOOKUP($D64,specimens!$B$1:$Q$1059,13,TRUE)</f>
        <v>0</v>
      </c>
      <c r="S64" s="2">
        <f>VLOOKUP($D64,specimens!$B$1:$Q$1059,14,TRUE)</f>
        <v>0</v>
      </c>
      <c r="T64" s="2">
        <f>VLOOKUP($D64,specimens!$B$1:$Q$1059,15,TRUE)</f>
        <v>0</v>
      </c>
      <c r="U64" s="2">
        <f>VLOOKUP($D64,specimens!$B$1:$Q$1059,16,TRUE)</f>
        <v>0</v>
      </c>
    </row>
    <row r="65" spans="1:21" x14ac:dyDescent="0.25">
      <c r="A65" s="3" t="s">
        <v>1107</v>
      </c>
      <c r="B65" t="s">
        <v>1594</v>
      </c>
      <c r="C65" t="s">
        <v>1595</v>
      </c>
      <c r="D65" t="s">
        <v>28</v>
      </c>
      <c r="E65" t="s">
        <v>1469</v>
      </c>
      <c r="F65" s="3" t="str">
        <f>VLOOKUP(D65,specimens!$B$1:$Q$1059,1,TRUE)</f>
        <v>11-00503</v>
      </c>
      <c r="G65" s="2" t="str">
        <f>VLOOKUP($D65,specimens!$B$1:$Q$1059,2,TRUE)</f>
        <v>11-00503</v>
      </c>
      <c r="H65" s="2" t="str">
        <f>VLOOKUP($D65,specimens!$B$1:$Q$1059,3,TRUE)</f>
        <v>BEAT-AML</v>
      </c>
      <c r="I65" s="2" t="str">
        <f>VLOOKUP($D65,specimens!$B$1:$Q$1059,4,TRUE)</f>
        <v>NON-HISPANIC</v>
      </c>
      <c r="J65" s="2" t="str">
        <f>VLOOKUP($D65,specimens!$B$1:$Q$1059,5,TRUE)</f>
        <v>Female</v>
      </c>
      <c r="K65" s="2" t="str">
        <f>VLOOKUP($D65,specimens!$B$1:$Q$1059,6,TRUE)</f>
        <v>White</v>
      </c>
      <c r="L65" s="2" t="str">
        <f>VLOOKUP($D65,specimens!$B$1:$Q$1059,7,TRUE)</f>
        <v>Deceased</v>
      </c>
      <c r="M65" s="2" t="str">
        <f>VLOOKUP($D65,specimens!$B$1:$Q$1059,8,TRUE)</f>
        <v>Bone Marrow Aspirate</v>
      </c>
      <c r="N65" s="2" t="str">
        <f>VLOOKUP($D65,specimens!$B$1:$Q$1059,9,TRUE)</f>
        <v>tumor</v>
      </c>
      <c r="O65" s="2" t="str">
        <f>VLOOKUP($D65,specimens!$B$1:$Q$1059,10,TRUE)</f>
        <v>Acute myelomonocytic leukaemia</v>
      </c>
      <c r="P65" s="2">
        <f>VLOOKUP($D65,specimens!$B$1:$Q$1059,11,TRUE)</f>
        <v>0</v>
      </c>
      <c r="Q65" s="2">
        <f>VLOOKUP($D65,specimens!$B$1:$Q$1059,12,TRUE)</f>
        <v>0</v>
      </c>
      <c r="R65" s="2">
        <f>VLOOKUP($D65,specimens!$B$1:$Q$1059,13,TRUE)</f>
        <v>0</v>
      </c>
      <c r="S65" s="2">
        <f>VLOOKUP($D65,specimens!$B$1:$Q$1059,14,TRUE)</f>
        <v>0</v>
      </c>
      <c r="T65" s="2">
        <f>VLOOKUP($D65,specimens!$B$1:$Q$1059,15,TRUE)</f>
        <v>0</v>
      </c>
      <c r="U65" s="2">
        <f>VLOOKUP($D65,specimens!$B$1:$Q$1059,16,TRUE)</f>
        <v>0</v>
      </c>
    </row>
    <row r="66" spans="1:21" x14ac:dyDescent="0.25">
      <c r="A66" s="3" t="s">
        <v>1107</v>
      </c>
      <c r="B66" t="s">
        <v>1596</v>
      </c>
      <c r="C66" t="s">
        <v>1597</v>
      </c>
      <c r="D66" t="s">
        <v>28</v>
      </c>
      <c r="E66" t="s">
        <v>1469</v>
      </c>
      <c r="F66" s="3" t="str">
        <f>VLOOKUP(D66,specimens!$B$1:$Q$1059,1,TRUE)</f>
        <v>11-00503</v>
      </c>
      <c r="G66" s="2" t="str">
        <f>VLOOKUP($D66,specimens!$B$1:$Q$1059,2,TRUE)</f>
        <v>11-00503</v>
      </c>
      <c r="H66" s="2" t="str">
        <f>VLOOKUP($D66,specimens!$B$1:$Q$1059,3,TRUE)</f>
        <v>BEAT-AML</v>
      </c>
      <c r="I66" s="2" t="str">
        <f>VLOOKUP($D66,specimens!$B$1:$Q$1059,4,TRUE)</f>
        <v>NON-HISPANIC</v>
      </c>
      <c r="J66" s="2" t="str">
        <f>VLOOKUP($D66,specimens!$B$1:$Q$1059,5,TRUE)</f>
        <v>Female</v>
      </c>
      <c r="K66" s="2" t="str">
        <f>VLOOKUP($D66,specimens!$B$1:$Q$1059,6,TRUE)</f>
        <v>White</v>
      </c>
      <c r="L66" s="2" t="str">
        <f>VLOOKUP($D66,specimens!$B$1:$Q$1059,7,TRUE)</f>
        <v>Deceased</v>
      </c>
      <c r="M66" s="2" t="str">
        <f>VLOOKUP($D66,specimens!$B$1:$Q$1059,8,TRUE)</f>
        <v>Bone Marrow Aspirate</v>
      </c>
      <c r="N66" s="2" t="str">
        <f>VLOOKUP($D66,specimens!$B$1:$Q$1059,9,TRUE)</f>
        <v>tumor</v>
      </c>
      <c r="O66" s="2" t="str">
        <f>VLOOKUP($D66,specimens!$B$1:$Q$1059,10,TRUE)</f>
        <v>Acute myelomonocytic leukaemia</v>
      </c>
      <c r="P66" s="2">
        <f>VLOOKUP($D66,specimens!$B$1:$Q$1059,11,TRUE)</f>
        <v>0</v>
      </c>
      <c r="Q66" s="2">
        <f>VLOOKUP($D66,specimens!$B$1:$Q$1059,12,TRUE)</f>
        <v>0</v>
      </c>
      <c r="R66" s="2">
        <f>VLOOKUP($D66,specimens!$B$1:$Q$1059,13,TRUE)</f>
        <v>0</v>
      </c>
      <c r="S66" s="2">
        <f>VLOOKUP($D66,specimens!$B$1:$Q$1059,14,TRUE)</f>
        <v>0</v>
      </c>
      <c r="T66" s="2">
        <f>VLOOKUP($D66,specimens!$B$1:$Q$1059,15,TRUE)</f>
        <v>0</v>
      </c>
      <c r="U66" s="2">
        <f>VLOOKUP($D66,specimens!$B$1:$Q$1059,16,TRUE)</f>
        <v>0</v>
      </c>
    </row>
    <row r="67" spans="1:21" x14ac:dyDescent="0.25">
      <c r="A67" s="3" t="s">
        <v>1107</v>
      </c>
      <c r="B67" t="s">
        <v>1598</v>
      </c>
      <c r="C67" t="s">
        <v>1599</v>
      </c>
      <c r="D67" t="s">
        <v>28</v>
      </c>
      <c r="E67" t="s">
        <v>1469</v>
      </c>
      <c r="F67" s="3" t="str">
        <f>VLOOKUP(D67,specimens!$B$1:$Q$1059,1,TRUE)</f>
        <v>11-00503</v>
      </c>
      <c r="G67" s="2" t="str">
        <f>VLOOKUP($D67,specimens!$B$1:$Q$1059,2,TRUE)</f>
        <v>11-00503</v>
      </c>
      <c r="H67" s="2" t="str">
        <f>VLOOKUP($D67,specimens!$B$1:$Q$1059,3,TRUE)</f>
        <v>BEAT-AML</v>
      </c>
      <c r="I67" s="2" t="str">
        <f>VLOOKUP($D67,specimens!$B$1:$Q$1059,4,TRUE)</f>
        <v>NON-HISPANIC</v>
      </c>
      <c r="J67" s="2" t="str">
        <f>VLOOKUP($D67,specimens!$B$1:$Q$1059,5,TRUE)</f>
        <v>Female</v>
      </c>
      <c r="K67" s="2" t="str">
        <f>VLOOKUP($D67,specimens!$B$1:$Q$1059,6,TRUE)</f>
        <v>White</v>
      </c>
      <c r="L67" s="2" t="str">
        <f>VLOOKUP($D67,specimens!$B$1:$Q$1059,7,TRUE)</f>
        <v>Deceased</v>
      </c>
      <c r="M67" s="2" t="str">
        <f>VLOOKUP($D67,specimens!$B$1:$Q$1059,8,TRUE)</f>
        <v>Bone Marrow Aspirate</v>
      </c>
      <c r="N67" s="2" t="str">
        <f>VLOOKUP($D67,specimens!$B$1:$Q$1059,9,TRUE)</f>
        <v>tumor</v>
      </c>
      <c r="O67" s="2" t="str">
        <f>VLOOKUP($D67,specimens!$B$1:$Q$1059,10,TRUE)</f>
        <v>Acute myelomonocytic leukaemia</v>
      </c>
      <c r="P67" s="2">
        <f>VLOOKUP($D67,specimens!$B$1:$Q$1059,11,TRUE)</f>
        <v>0</v>
      </c>
      <c r="Q67" s="2">
        <f>VLOOKUP($D67,specimens!$B$1:$Q$1059,12,TRUE)</f>
        <v>0</v>
      </c>
      <c r="R67" s="2">
        <f>VLOOKUP($D67,specimens!$B$1:$Q$1059,13,TRUE)</f>
        <v>0</v>
      </c>
      <c r="S67" s="2">
        <f>VLOOKUP($D67,specimens!$B$1:$Q$1059,14,TRUE)</f>
        <v>0</v>
      </c>
      <c r="T67" s="2">
        <f>VLOOKUP($D67,specimens!$B$1:$Q$1059,15,TRUE)</f>
        <v>0</v>
      </c>
      <c r="U67" s="2">
        <f>VLOOKUP($D67,specimens!$B$1:$Q$1059,16,TRUE)</f>
        <v>0</v>
      </c>
    </row>
    <row r="68" spans="1:21" x14ac:dyDescent="0.25">
      <c r="A68" s="3" t="s">
        <v>1107</v>
      </c>
      <c r="B68" t="s">
        <v>1600</v>
      </c>
      <c r="C68" t="s">
        <v>1601</v>
      </c>
      <c r="D68" t="s">
        <v>28</v>
      </c>
      <c r="E68" t="s">
        <v>1469</v>
      </c>
      <c r="F68" s="3" t="str">
        <f>VLOOKUP(D68,specimens!$B$1:$Q$1059,1,TRUE)</f>
        <v>11-00503</v>
      </c>
      <c r="G68" s="2" t="str">
        <f>VLOOKUP($D68,specimens!$B$1:$Q$1059,2,TRUE)</f>
        <v>11-00503</v>
      </c>
      <c r="H68" s="2" t="str">
        <f>VLOOKUP($D68,specimens!$B$1:$Q$1059,3,TRUE)</f>
        <v>BEAT-AML</v>
      </c>
      <c r="I68" s="2" t="str">
        <f>VLOOKUP($D68,specimens!$B$1:$Q$1059,4,TRUE)</f>
        <v>NON-HISPANIC</v>
      </c>
      <c r="J68" s="2" t="str">
        <f>VLOOKUP($D68,specimens!$B$1:$Q$1059,5,TRUE)</f>
        <v>Female</v>
      </c>
      <c r="K68" s="2" t="str">
        <f>VLOOKUP($D68,specimens!$B$1:$Q$1059,6,TRUE)</f>
        <v>White</v>
      </c>
      <c r="L68" s="2" t="str">
        <f>VLOOKUP($D68,specimens!$B$1:$Q$1059,7,TRUE)</f>
        <v>Deceased</v>
      </c>
      <c r="M68" s="2" t="str">
        <f>VLOOKUP($D68,specimens!$B$1:$Q$1059,8,TRUE)</f>
        <v>Bone Marrow Aspirate</v>
      </c>
      <c r="N68" s="2" t="str">
        <f>VLOOKUP($D68,specimens!$B$1:$Q$1059,9,TRUE)</f>
        <v>tumor</v>
      </c>
      <c r="O68" s="2" t="str">
        <f>VLOOKUP($D68,specimens!$B$1:$Q$1059,10,TRUE)</f>
        <v>Acute myelomonocytic leukaemia</v>
      </c>
      <c r="P68" s="2">
        <f>VLOOKUP($D68,specimens!$B$1:$Q$1059,11,TRUE)</f>
        <v>0</v>
      </c>
      <c r="Q68" s="2">
        <f>VLOOKUP($D68,specimens!$B$1:$Q$1059,12,TRUE)</f>
        <v>0</v>
      </c>
      <c r="R68" s="2">
        <f>VLOOKUP($D68,specimens!$B$1:$Q$1059,13,TRUE)</f>
        <v>0</v>
      </c>
      <c r="S68" s="2">
        <f>VLOOKUP($D68,specimens!$B$1:$Q$1059,14,TRUE)</f>
        <v>0</v>
      </c>
      <c r="T68" s="2">
        <f>VLOOKUP($D68,specimens!$B$1:$Q$1059,15,TRUE)</f>
        <v>0</v>
      </c>
      <c r="U68" s="2">
        <f>VLOOKUP($D68,specimens!$B$1:$Q$1059,16,TRUE)</f>
        <v>0</v>
      </c>
    </row>
    <row r="69" spans="1:21" x14ac:dyDescent="0.25">
      <c r="A69" s="3" t="s">
        <v>1107</v>
      </c>
      <c r="B69" t="s">
        <v>1602</v>
      </c>
      <c r="C69" t="s">
        <v>1603</v>
      </c>
      <c r="D69" t="s">
        <v>28</v>
      </c>
      <c r="E69" t="s">
        <v>1469</v>
      </c>
      <c r="F69" s="3" t="str">
        <f>VLOOKUP(D69,specimens!$B$1:$Q$1059,1,TRUE)</f>
        <v>11-00503</v>
      </c>
      <c r="G69" s="2" t="str">
        <f>VLOOKUP($D69,specimens!$B$1:$Q$1059,2,TRUE)</f>
        <v>11-00503</v>
      </c>
      <c r="H69" s="2" t="str">
        <f>VLOOKUP($D69,specimens!$B$1:$Q$1059,3,TRUE)</f>
        <v>BEAT-AML</v>
      </c>
      <c r="I69" s="2" t="str">
        <f>VLOOKUP($D69,specimens!$B$1:$Q$1059,4,TRUE)</f>
        <v>NON-HISPANIC</v>
      </c>
      <c r="J69" s="2" t="str">
        <f>VLOOKUP($D69,specimens!$B$1:$Q$1059,5,TRUE)</f>
        <v>Female</v>
      </c>
      <c r="K69" s="2" t="str">
        <f>VLOOKUP($D69,specimens!$B$1:$Q$1059,6,TRUE)</f>
        <v>White</v>
      </c>
      <c r="L69" s="2" t="str">
        <f>VLOOKUP($D69,specimens!$B$1:$Q$1059,7,TRUE)</f>
        <v>Deceased</v>
      </c>
      <c r="M69" s="2" t="str">
        <f>VLOOKUP($D69,specimens!$B$1:$Q$1059,8,TRUE)</f>
        <v>Bone Marrow Aspirate</v>
      </c>
      <c r="N69" s="2" t="str">
        <f>VLOOKUP($D69,specimens!$B$1:$Q$1059,9,TRUE)</f>
        <v>tumor</v>
      </c>
      <c r="O69" s="2" t="str">
        <f>VLOOKUP($D69,specimens!$B$1:$Q$1059,10,TRUE)</f>
        <v>Acute myelomonocytic leukaemia</v>
      </c>
      <c r="P69" s="2">
        <f>VLOOKUP($D69,specimens!$B$1:$Q$1059,11,TRUE)</f>
        <v>0</v>
      </c>
      <c r="Q69" s="2">
        <f>VLOOKUP($D69,specimens!$B$1:$Q$1059,12,TRUE)</f>
        <v>0</v>
      </c>
      <c r="R69" s="2">
        <f>VLOOKUP($D69,specimens!$B$1:$Q$1059,13,TRUE)</f>
        <v>0</v>
      </c>
      <c r="S69" s="2">
        <f>VLOOKUP($D69,specimens!$B$1:$Q$1059,14,TRUE)</f>
        <v>0</v>
      </c>
      <c r="T69" s="2">
        <f>VLOOKUP($D69,specimens!$B$1:$Q$1059,15,TRUE)</f>
        <v>0</v>
      </c>
      <c r="U69" s="2">
        <f>VLOOKUP($D69,specimens!$B$1:$Q$1059,16,TRUE)</f>
        <v>0</v>
      </c>
    </row>
    <row r="70" spans="1:21" x14ac:dyDescent="0.25">
      <c r="A70" s="3" t="s">
        <v>1107</v>
      </c>
      <c r="B70" t="s">
        <v>1604</v>
      </c>
      <c r="C70" t="s">
        <v>1605</v>
      </c>
      <c r="D70" t="s">
        <v>28</v>
      </c>
      <c r="E70" t="s">
        <v>1469</v>
      </c>
      <c r="F70" s="3" t="str">
        <f>VLOOKUP(D70,specimens!$B$1:$Q$1059,1,TRUE)</f>
        <v>11-00503</v>
      </c>
      <c r="G70" s="2" t="str">
        <f>VLOOKUP($D70,specimens!$B$1:$Q$1059,2,TRUE)</f>
        <v>11-00503</v>
      </c>
      <c r="H70" s="2" t="str">
        <f>VLOOKUP($D70,specimens!$B$1:$Q$1059,3,TRUE)</f>
        <v>BEAT-AML</v>
      </c>
      <c r="I70" s="2" t="str">
        <f>VLOOKUP($D70,specimens!$B$1:$Q$1059,4,TRUE)</f>
        <v>NON-HISPANIC</v>
      </c>
      <c r="J70" s="2" t="str">
        <f>VLOOKUP($D70,specimens!$B$1:$Q$1059,5,TRUE)</f>
        <v>Female</v>
      </c>
      <c r="K70" s="2" t="str">
        <f>VLOOKUP($D70,specimens!$B$1:$Q$1059,6,TRUE)</f>
        <v>White</v>
      </c>
      <c r="L70" s="2" t="str">
        <f>VLOOKUP($D70,specimens!$B$1:$Q$1059,7,TRUE)</f>
        <v>Deceased</v>
      </c>
      <c r="M70" s="2" t="str">
        <f>VLOOKUP($D70,specimens!$B$1:$Q$1059,8,TRUE)</f>
        <v>Bone Marrow Aspirate</v>
      </c>
      <c r="N70" s="2" t="str">
        <f>VLOOKUP($D70,specimens!$B$1:$Q$1059,9,TRUE)</f>
        <v>tumor</v>
      </c>
      <c r="O70" s="2" t="str">
        <f>VLOOKUP($D70,specimens!$B$1:$Q$1059,10,TRUE)</f>
        <v>Acute myelomonocytic leukaemia</v>
      </c>
      <c r="P70" s="2">
        <f>VLOOKUP($D70,specimens!$B$1:$Q$1059,11,TRUE)</f>
        <v>0</v>
      </c>
      <c r="Q70" s="2">
        <f>VLOOKUP($D70,specimens!$B$1:$Q$1059,12,TRUE)</f>
        <v>0</v>
      </c>
      <c r="R70" s="2">
        <f>VLOOKUP($D70,specimens!$B$1:$Q$1059,13,TRUE)</f>
        <v>0</v>
      </c>
      <c r="S70" s="2">
        <f>VLOOKUP($D70,specimens!$B$1:$Q$1059,14,TRUE)</f>
        <v>0</v>
      </c>
      <c r="T70" s="2">
        <f>VLOOKUP($D70,specimens!$B$1:$Q$1059,15,TRUE)</f>
        <v>0</v>
      </c>
      <c r="U70" s="2">
        <f>VLOOKUP($D70,specimens!$B$1:$Q$1059,16,TRUE)</f>
        <v>0</v>
      </c>
    </row>
    <row r="71" spans="1:21" x14ac:dyDescent="0.25">
      <c r="A71" s="3" t="s">
        <v>1107</v>
      </c>
      <c r="B71" t="s">
        <v>1606</v>
      </c>
      <c r="C71" t="s">
        <v>1607</v>
      </c>
      <c r="D71" t="s">
        <v>28</v>
      </c>
      <c r="E71" t="s">
        <v>1469</v>
      </c>
      <c r="F71" s="3" t="str">
        <f>VLOOKUP(D71,specimens!$B$1:$Q$1059,1,TRUE)</f>
        <v>11-00503</v>
      </c>
      <c r="G71" s="2" t="str">
        <f>VLOOKUP($D71,specimens!$B$1:$Q$1059,2,TRUE)</f>
        <v>11-00503</v>
      </c>
      <c r="H71" s="2" t="str">
        <f>VLOOKUP($D71,specimens!$B$1:$Q$1059,3,TRUE)</f>
        <v>BEAT-AML</v>
      </c>
      <c r="I71" s="2" t="str">
        <f>VLOOKUP($D71,specimens!$B$1:$Q$1059,4,TRUE)</f>
        <v>NON-HISPANIC</v>
      </c>
      <c r="J71" s="2" t="str">
        <f>VLOOKUP($D71,specimens!$B$1:$Q$1059,5,TRUE)</f>
        <v>Female</v>
      </c>
      <c r="K71" s="2" t="str">
        <f>VLOOKUP($D71,specimens!$B$1:$Q$1059,6,TRUE)</f>
        <v>White</v>
      </c>
      <c r="L71" s="2" t="str">
        <f>VLOOKUP($D71,specimens!$B$1:$Q$1059,7,TRUE)</f>
        <v>Deceased</v>
      </c>
      <c r="M71" s="2" t="str">
        <f>VLOOKUP($D71,specimens!$B$1:$Q$1059,8,TRUE)</f>
        <v>Bone Marrow Aspirate</v>
      </c>
      <c r="N71" s="2" t="str">
        <f>VLOOKUP($D71,specimens!$B$1:$Q$1059,9,TRUE)</f>
        <v>tumor</v>
      </c>
      <c r="O71" s="2" t="str">
        <f>VLOOKUP($D71,specimens!$B$1:$Q$1059,10,TRUE)</f>
        <v>Acute myelomonocytic leukaemia</v>
      </c>
      <c r="P71" s="2">
        <f>VLOOKUP($D71,specimens!$B$1:$Q$1059,11,TRUE)</f>
        <v>0</v>
      </c>
      <c r="Q71" s="2">
        <f>VLOOKUP($D71,specimens!$B$1:$Q$1059,12,TRUE)</f>
        <v>0</v>
      </c>
      <c r="R71" s="2">
        <f>VLOOKUP($D71,specimens!$B$1:$Q$1059,13,TRUE)</f>
        <v>0</v>
      </c>
      <c r="S71" s="2">
        <f>VLOOKUP($D71,specimens!$B$1:$Q$1059,14,TRUE)</f>
        <v>0</v>
      </c>
      <c r="T71" s="2">
        <f>VLOOKUP($D71,specimens!$B$1:$Q$1059,15,TRUE)</f>
        <v>0</v>
      </c>
      <c r="U71" s="2">
        <f>VLOOKUP($D71,specimens!$B$1:$Q$1059,16,TRUE)</f>
        <v>0</v>
      </c>
    </row>
    <row r="72" spans="1:21" x14ac:dyDescent="0.25">
      <c r="A72" s="3" t="s">
        <v>1107</v>
      </c>
      <c r="B72" t="s">
        <v>1608</v>
      </c>
      <c r="C72" t="s">
        <v>1609</v>
      </c>
      <c r="D72" t="s">
        <v>29</v>
      </c>
      <c r="E72" t="s">
        <v>1469</v>
      </c>
      <c r="F72" s="3" t="str">
        <f>VLOOKUP(D72,specimens!$B$1:$Q$1059,1,TRUE)</f>
        <v>12-00016</v>
      </c>
      <c r="G72" s="2" t="str">
        <f>VLOOKUP($D72,specimens!$B$1:$Q$1059,2,TRUE)</f>
        <v>12-00016</v>
      </c>
      <c r="H72" s="2" t="str">
        <f>VLOOKUP($D72,specimens!$B$1:$Q$1059,3,TRUE)</f>
        <v>BEAT-AML</v>
      </c>
      <c r="I72" s="2" t="str">
        <f>VLOOKUP($D72,specimens!$B$1:$Q$1059,4,TRUE)</f>
        <v>NON-HISPANIC</v>
      </c>
      <c r="J72" s="2" t="str">
        <f>VLOOKUP($D72,specimens!$B$1:$Q$1059,5,TRUE)</f>
        <v>Female</v>
      </c>
      <c r="K72" s="2" t="str">
        <f>VLOOKUP($D72,specimens!$B$1:$Q$1059,6,TRUE)</f>
        <v>Asian</v>
      </c>
      <c r="L72" s="2" t="str">
        <f>VLOOKUP($D72,specimens!$B$1:$Q$1059,7,TRUE)</f>
        <v>Deceased</v>
      </c>
      <c r="M72" s="2" t="str">
        <f>VLOOKUP($D72,specimens!$B$1:$Q$1059,8,TRUE)</f>
        <v>Peripheral Blood</v>
      </c>
      <c r="N72" s="2" t="str">
        <f>VLOOKUP($D72,specimens!$B$1:$Q$1059,9,TRUE)</f>
        <v>tumor</v>
      </c>
      <c r="O72" s="2">
        <f>VLOOKUP($D72,specimens!$B$1:$Q$1059,10,TRUE)</f>
        <v>0</v>
      </c>
      <c r="P72" s="2">
        <f>VLOOKUP($D72,specimens!$B$1:$Q$1059,11,TRUE)</f>
        <v>0</v>
      </c>
      <c r="Q72" s="2">
        <f>VLOOKUP($D72,specimens!$B$1:$Q$1059,12,TRUE)</f>
        <v>0</v>
      </c>
      <c r="R72" s="2">
        <f>VLOOKUP($D72,specimens!$B$1:$Q$1059,13,TRUE)</f>
        <v>0</v>
      </c>
      <c r="S72" s="2">
        <f>VLOOKUP($D72,specimens!$B$1:$Q$1059,14,TRUE)</f>
        <v>0</v>
      </c>
      <c r="T72" s="2">
        <f>VLOOKUP($D72,specimens!$B$1:$Q$1059,15,TRUE)</f>
        <v>0</v>
      </c>
      <c r="U72" s="2">
        <f>VLOOKUP($D72,specimens!$B$1:$Q$1059,16,TRUE)</f>
        <v>0</v>
      </c>
    </row>
    <row r="73" spans="1:21" x14ac:dyDescent="0.25">
      <c r="A73" s="3" t="s">
        <v>1107</v>
      </c>
      <c r="B73" t="s">
        <v>1610</v>
      </c>
      <c r="C73" t="s">
        <v>1611</v>
      </c>
      <c r="D73" t="s">
        <v>29</v>
      </c>
      <c r="E73" t="s">
        <v>1469</v>
      </c>
      <c r="F73" s="3" t="str">
        <f>VLOOKUP(D73,specimens!$B$1:$Q$1059,1,TRUE)</f>
        <v>12-00016</v>
      </c>
      <c r="G73" s="2" t="str">
        <f>VLOOKUP($D73,specimens!$B$1:$Q$1059,2,TRUE)</f>
        <v>12-00016</v>
      </c>
      <c r="H73" s="2" t="str">
        <f>VLOOKUP($D73,specimens!$B$1:$Q$1059,3,TRUE)</f>
        <v>BEAT-AML</v>
      </c>
      <c r="I73" s="2" t="str">
        <f>VLOOKUP($D73,specimens!$B$1:$Q$1059,4,TRUE)</f>
        <v>NON-HISPANIC</v>
      </c>
      <c r="J73" s="2" t="str">
        <f>VLOOKUP($D73,specimens!$B$1:$Q$1059,5,TRUE)</f>
        <v>Female</v>
      </c>
      <c r="K73" s="2" t="str">
        <f>VLOOKUP($D73,specimens!$B$1:$Q$1059,6,TRUE)</f>
        <v>Asian</v>
      </c>
      <c r="L73" s="2" t="str">
        <f>VLOOKUP($D73,specimens!$B$1:$Q$1059,7,TRUE)</f>
        <v>Deceased</v>
      </c>
      <c r="M73" s="2" t="str">
        <f>VLOOKUP($D73,specimens!$B$1:$Q$1059,8,TRUE)</f>
        <v>Peripheral Blood</v>
      </c>
      <c r="N73" s="2" t="str">
        <f>VLOOKUP($D73,specimens!$B$1:$Q$1059,9,TRUE)</f>
        <v>tumor</v>
      </c>
      <c r="O73" s="2">
        <f>VLOOKUP($D73,specimens!$B$1:$Q$1059,10,TRUE)</f>
        <v>0</v>
      </c>
      <c r="P73" s="2">
        <f>VLOOKUP($D73,specimens!$B$1:$Q$1059,11,TRUE)</f>
        <v>0</v>
      </c>
      <c r="Q73" s="2">
        <f>VLOOKUP($D73,specimens!$B$1:$Q$1059,12,TRUE)</f>
        <v>0</v>
      </c>
      <c r="R73" s="2">
        <f>VLOOKUP($D73,specimens!$B$1:$Q$1059,13,TRUE)</f>
        <v>0</v>
      </c>
      <c r="S73" s="2">
        <f>VLOOKUP($D73,specimens!$B$1:$Q$1059,14,TRUE)</f>
        <v>0</v>
      </c>
      <c r="T73" s="2">
        <f>VLOOKUP($D73,specimens!$B$1:$Q$1059,15,TRUE)</f>
        <v>0</v>
      </c>
      <c r="U73" s="2">
        <f>VLOOKUP($D73,specimens!$B$1:$Q$1059,16,TRUE)</f>
        <v>0</v>
      </c>
    </row>
    <row r="74" spans="1:21" x14ac:dyDescent="0.25">
      <c r="A74" s="3" t="s">
        <v>1107</v>
      </c>
      <c r="B74" t="s">
        <v>1612</v>
      </c>
      <c r="C74" t="s">
        <v>1613</v>
      </c>
      <c r="D74" t="s">
        <v>29</v>
      </c>
      <c r="E74" t="s">
        <v>1469</v>
      </c>
      <c r="F74" s="3" t="str">
        <f>VLOOKUP(D74,specimens!$B$1:$Q$1059,1,TRUE)</f>
        <v>12-00016</v>
      </c>
      <c r="G74" s="2" t="str">
        <f>VLOOKUP($D74,specimens!$B$1:$Q$1059,2,TRUE)</f>
        <v>12-00016</v>
      </c>
      <c r="H74" s="2" t="str">
        <f>VLOOKUP($D74,specimens!$B$1:$Q$1059,3,TRUE)</f>
        <v>BEAT-AML</v>
      </c>
      <c r="I74" s="2" t="str">
        <f>VLOOKUP($D74,specimens!$B$1:$Q$1059,4,TRUE)</f>
        <v>NON-HISPANIC</v>
      </c>
      <c r="J74" s="2" t="str">
        <f>VLOOKUP($D74,specimens!$B$1:$Q$1059,5,TRUE)</f>
        <v>Female</v>
      </c>
      <c r="K74" s="2" t="str">
        <f>VLOOKUP($D74,specimens!$B$1:$Q$1059,6,TRUE)</f>
        <v>Asian</v>
      </c>
      <c r="L74" s="2" t="str">
        <f>VLOOKUP($D74,specimens!$B$1:$Q$1059,7,TRUE)</f>
        <v>Deceased</v>
      </c>
      <c r="M74" s="2" t="str">
        <f>VLOOKUP($D74,specimens!$B$1:$Q$1059,8,TRUE)</f>
        <v>Peripheral Blood</v>
      </c>
      <c r="N74" s="2" t="str">
        <f>VLOOKUP($D74,specimens!$B$1:$Q$1059,9,TRUE)</f>
        <v>tumor</v>
      </c>
      <c r="O74" s="2">
        <f>VLOOKUP($D74,specimens!$B$1:$Q$1059,10,TRUE)</f>
        <v>0</v>
      </c>
      <c r="P74" s="2">
        <f>VLOOKUP($D74,specimens!$B$1:$Q$1059,11,TRUE)</f>
        <v>0</v>
      </c>
      <c r="Q74" s="2">
        <f>VLOOKUP($D74,specimens!$B$1:$Q$1059,12,TRUE)</f>
        <v>0</v>
      </c>
      <c r="R74" s="2">
        <f>VLOOKUP($D74,specimens!$B$1:$Q$1059,13,TRUE)</f>
        <v>0</v>
      </c>
      <c r="S74" s="2">
        <f>VLOOKUP($D74,specimens!$B$1:$Q$1059,14,TRUE)</f>
        <v>0</v>
      </c>
      <c r="T74" s="2">
        <f>VLOOKUP($D74,specimens!$B$1:$Q$1059,15,TRUE)</f>
        <v>0</v>
      </c>
      <c r="U74" s="2">
        <f>VLOOKUP($D74,specimens!$B$1:$Q$1059,16,TRUE)</f>
        <v>0</v>
      </c>
    </row>
    <row r="75" spans="1:21" x14ac:dyDescent="0.25">
      <c r="A75" s="3" t="s">
        <v>1107</v>
      </c>
      <c r="B75" t="s">
        <v>1614</v>
      </c>
      <c r="C75" t="s">
        <v>1615</v>
      </c>
      <c r="D75" t="s">
        <v>29</v>
      </c>
      <c r="E75" t="s">
        <v>1469</v>
      </c>
      <c r="F75" s="3" t="str">
        <f>VLOOKUP(D75,specimens!$B$1:$Q$1059,1,TRUE)</f>
        <v>12-00016</v>
      </c>
      <c r="G75" s="2" t="str">
        <f>VLOOKUP($D75,specimens!$B$1:$Q$1059,2,TRUE)</f>
        <v>12-00016</v>
      </c>
      <c r="H75" s="2" t="str">
        <f>VLOOKUP($D75,specimens!$B$1:$Q$1059,3,TRUE)</f>
        <v>BEAT-AML</v>
      </c>
      <c r="I75" s="2" t="str">
        <f>VLOOKUP($D75,specimens!$B$1:$Q$1059,4,TRUE)</f>
        <v>NON-HISPANIC</v>
      </c>
      <c r="J75" s="2" t="str">
        <f>VLOOKUP($D75,specimens!$B$1:$Q$1059,5,TRUE)</f>
        <v>Female</v>
      </c>
      <c r="K75" s="2" t="str">
        <f>VLOOKUP($D75,specimens!$B$1:$Q$1059,6,TRUE)</f>
        <v>Asian</v>
      </c>
      <c r="L75" s="2" t="str">
        <f>VLOOKUP($D75,specimens!$B$1:$Q$1059,7,TRUE)</f>
        <v>Deceased</v>
      </c>
      <c r="M75" s="2" t="str">
        <f>VLOOKUP($D75,specimens!$B$1:$Q$1059,8,TRUE)</f>
        <v>Peripheral Blood</v>
      </c>
      <c r="N75" s="2" t="str">
        <f>VLOOKUP($D75,specimens!$B$1:$Q$1059,9,TRUE)</f>
        <v>tumor</v>
      </c>
      <c r="O75" s="2">
        <f>VLOOKUP($D75,specimens!$B$1:$Q$1059,10,TRUE)</f>
        <v>0</v>
      </c>
      <c r="P75" s="2">
        <f>VLOOKUP($D75,specimens!$B$1:$Q$1059,11,TRUE)</f>
        <v>0</v>
      </c>
      <c r="Q75" s="2">
        <f>VLOOKUP($D75,specimens!$B$1:$Q$1059,12,TRUE)</f>
        <v>0</v>
      </c>
      <c r="R75" s="2">
        <f>VLOOKUP($D75,specimens!$B$1:$Q$1059,13,TRUE)</f>
        <v>0</v>
      </c>
      <c r="S75" s="2">
        <f>VLOOKUP($D75,specimens!$B$1:$Q$1059,14,TRUE)</f>
        <v>0</v>
      </c>
      <c r="T75" s="2">
        <f>VLOOKUP($D75,specimens!$B$1:$Q$1059,15,TRUE)</f>
        <v>0</v>
      </c>
      <c r="U75" s="2">
        <f>VLOOKUP($D75,specimens!$B$1:$Q$1059,16,TRUE)</f>
        <v>0</v>
      </c>
    </row>
    <row r="76" spans="1:21" x14ac:dyDescent="0.25">
      <c r="A76" s="3" t="s">
        <v>1107</v>
      </c>
      <c r="B76" t="s">
        <v>1616</v>
      </c>
      <c r="C76" t="s">
        <v>1617</v>
      </c>
      <c r="D76" t="s">
        <v>29</v>
      </c>
      <c r="E76" t="s">
        <v>1469</v>
      </c>
      <c r="F76" s="3" t="str">
        <f>VLOOKUP(D76,specimens!$B$1:$Q$1059,1,TRUE)</f>
        <v>12-00016</v>
      </c>
      <c r="G76" s="2" t="str">
        <f>VLOOKUP($D76,specimens!$B$1:$Q$1059,2,TRUE)</f>
        <v>12-00016</v>
      </c>
      <c r="H76" s="2" t="str">
        <f>VLOOKUP($D76,specimens!$B$1:$Q$1059,3,TRUE)</f>
        <v>BEAT-AML</v>
      </c>
      <c r="I76" s="2" t="str">
        <f>VLOOKUP($D76,specimens!$B$1:$Q$1059,4,TRUE)</f>
        <v>NON-HISPANIC</v>
      </c>
      <c r="J76" s="2" t="str">
        <f>VLOOKUP($D76,specimens!$B$1:$Q$1059,5,TRUE)</f>
        <v>Female</v>
      </c>
      <c r="K76" s="2" t="str">
        <f>VLOOKUP($D76,specimens!$B$1:$Q$1059,6,TRUE)</f>
        <v>Asian</v>
      </c>
      <c r="L76" s="2" t="str">
        <f>VLOOKUP($D76,specimens!$B$1:$Q$1059,7,TRUE)</f>
        <v>Deceased</v>
      </c>
      <c r="M76" s="2" t="str">
        <f>VLOOKUP($D76,specimens!$B$1:$Q$1059,8,TRUE)</f>
        <v>Peripheral Blood</v>
      </c>
      <c r="N76" s="2" t="str">
        <f>VLOOKUP($D76,specimens!$B$1:$Q$1059,9,TRUE)</f>
        <v>tumor</v>
      </c>
      <c r="O76" s="2">
        <f>VLOOKUP($D76,specimens!$B$1:$Q$1059,10,TRUE)</f>
        <v>0</v>
      </c>
      <c r="P76" s="2">
        <f>VLOOKUP($D76,specimens!$B$1:$Q$1059,11,TRUE)</f>
        <v>0</v>
      </c>
      <c r="Q76" s="2">
        <f>VLOOKUP($D76,specimens!$B$1:$Q$1059,12,TRUE)</f>
        <v>0</v>
      </c>
      <c r="R76" s="2">
        <f>VLOOKUP($D76,specimens!$B$1:$Q$1059,13,TRUE)</f>
        <v>0</v>
      </c>
      <c r="S76" s="2">
        <f>VLOOKUP($D76,specimens!$B$1:$Q$1059,14,TRUE)</f>
        <v>0</v>
      </c>
      <c r="T76" s="2">
        <f>VLOOKUP($D76,specimens!$B$1:$Q$1059,15,TRUE)</f>
        <v>0</v>
      </c>
      <c r="U76" s="2">
        <f>VLOOKUP($D76,specimens!$B$1:$Q$1059,16,TRUE)</f>
        <v>0</v>
      </c>
    </row>
    <row r="77" spans="1:21" x14ac:dyDescent="0.25">
      <c r="A77" s="3" t="s">
        <v>1107</v>
      </c>
      <c r="B77" t="s">
        <v>1618</v>
      </c>
      <c r="C77" t="s">
        <v>1619</v>
      </c>
      <c r="D77" t="s">
        <v>29</v>
      </c>
      <c r="E77" t="s">
        <v>1469</v>
      </c>
      <c r="F77" s="3" t="str">
        <f>VLOOKUP(D77,specimens!$B$1:$Q$1059,1,TRUE)</f>
        <v>12-00016</v>
      </c>
      <c r="G77" s="2" t="str">
        <f>VLOOKUP($D77,specimens!$B$1:$Q$1059,2,TRUE)</f>
        <v>12-00016</v>
      </c>
      <c r="H77" s="2" t="str">
        <f>VLOOKUP($D77,specimens!$B$1:$Q$1059,3,TRUE)</f>
        <v>BEAT-AML</v>
      </c>
      <c r="I77" s="2" t="str">
        <f>VLOOKUP($D77,specimens!$B$1:$Q$1059,4,TRUE)</f>
        <v>NON-HISPANIC</v>
      </c>
      <c r="J77" s="2" t="str">
        <f>VLOOKUP($D77,specimens!$B$1:$Q$1059,5,TRUE)</f>
        <v>Female</v>
      </c>
      <c r="K77" s="2" t="str">
        <f>VLOOKUP($D77,specimens!$B$1:$Q$1059,6,TRUE)</f>
        <v>Asian</v>
      </c>
      <c r="L77" s="2" t="str">
        <f>VLOOKUP($D77,specimens!$B$1:$Q$1059,7,TRUE)</f>
        <v>Deceased</v>
      </c>
      <c r="M77" s="2" t="str">
        <f>VLOOKUP($D77,specimens!$B$1:$Q$1059,8,TRUE)</f>
        <v>Peripheral Blood</v>
      </c>
      <c r="N77" s="2" t="str">
        <f>VLOOKUP($D77,specimens!$B$1:$Q$1059,9,TRUE)</f>
        <v>tumor</v>
      </c>
      <c r="O77" s="2">
        <f>VLOOKUP($D77,specimens!$B$1:$Q$1059,10,TRUE)</f>
        <v>0</v>
      </c>
      <c r="P77" s="2">
        <f>VLOOKUP($D77,specimens!$B$1:$Q$1059,11,TRUE)</f>
        <v>0</v>
      </c>
      <c r="Q77" s="2">
        <f>VLOOKUP($D77,specimens!$B$1:$Q$1059,12,TRUE)</f>
        <v>0</v>
      </c>
      <c r="R77" s="2">
        <f>VLOOKUP($D77,specimens!$B$1:$Q$1059,13,TRUE)</f>
        <v>0</v>
      </c>
      <c r="S77" s="2">
        <f>VLOOKUP($D77,specimens!$B$1:$Q$1059,14,TRUE)</f>
        <v>0</v>
      </c>
      <c r="T77" s="2">
        <f>VLOOKUP($D77,specimens!$B$1:$Q$1059,15,TRUE)</f>
        <v>0</v>
      </c>
      <c r="U77" s="2">
        <f>VLOOKUP($D77,specimens!$B$1:$Q$1059,16,TRUE)</f>
        <v>0</v>
      </c>
    </row>
    <row r="78" spans="1:21" x14ac:dyDescent="0.25">
      <c r="A78" s="3" t="s">
        <v>1107</v>
      </c>
      <c r="B78" t="s">
        <v>1620</v>
      </c>
      <c r="C78" t="s">
        <v>1621</v>
      </c>
      <c r="D78" t="s">
        <v>29</v>
      </c>
      <c r="E78" t="s">
        <v>1469</v>
      </c>
      <c r="F78" s="3" t="str">
        <f>VLOOKUP(D78,specimens!$B$1:$Q$1059,1,TRUE)</f>
        <v>12-00016</v>
      </c>
      <c r="G78" s="2" t="str">
        <f>VLOOKUP($D78,specimens!$B$1:$Q$1059,2,TRUE)</f>
        <v>12-00016</v>
      </c>
      <c r="H78" s="2" t="str">
        <f>VLOOKUP($D78,specimens!$B$1:$Q$1059,3,TRUE)</f>
        <v>BEAT-AML</v>
      </c>
      <c r="I78" s="2" t="str">
        <f>VLOOKUP($D78,specimens!$B$1:$Q$1059,4,TRUE)</f>
        <v>NON-HISPANIC</v>
      </c>
      <c r="J78" s="2" t="str">
        <f>VLOOKUP($D78,specimens!$B$1:$Q$1059,5,TRUE)</f>
        <v>Female</v>
      </c>
      <c r="K78" s="2" t="str">
        <f>VLOOKUP($D78,specimens!$B$1:$Q$1059,6,TRUE)</f>
        <v>Asian</v>
      </c>
      <c r="L78" s="2" t="str">
        <f>VLOOKUP($D78,specimens!$B$1:$Q$1059,7,TRUE)</f>
        <v>Deceased</v>
      </c>
      <c r="M78" s="2" t="str">
        <f>VLOOKUP($D78,specimens!$B$1:$Q$1059,8,TRUE)</f>
        <v>Peripheral Blood</v>
      </c>
      <c r="N78" s="2" t="str">
        <f>VLOOKUP($D78,specimens!$B$1:$Q$1059,9,TRUE)</f>
        <v>tumor</v>
      </c>
      <c r="O78" s="2">
        <f>VLOOKUP($D78,specimens!$B$1:$Q$1059,10,TRUE)</f>
        <v>0</v>
      </c>
      <c r="P78" s="2">
        <f>VLOOKUP($D78,specimens!$B$1:$Q$1059,11,TRUE)</f>
        <v>0</v>
      </c>
      <c r="Q78" s="2">
        <f>VLOOKUP($D78,specimens!$B$1:$Q$1059,12,TRUE)</f>
        <v>0</v>
      </c>
      <c r="R78" s="2">
        <f>VLOOKUP($D78,specimens!$B$1:$Q$1059,13,TRUE)</f>
        <v>0</v>
      </c>
      <c r="S78" s="2">
        <f>VLOOKUP($D78,specimens!$B$1:$Q$1059,14,TRUE)</f>
        <v>0</v>
      </c>
      <c r="T78" s="2">
        <f>VLOOKUP($D78,specimens!$B$1:$Q$1059,15,TRUE)</f>
        <v>0</v>
      </c>
      <c r="U78" s="2">
        <f>VLOOKUP($D78,specimens!$B$1:$Q$1059,16,TRUE)</f>
        <v>0</v>
      </c>
    </row>
    <row r="79" spans="1:21" x14ac:dyDescent="0.25">
      <c r="A79" s="3" t="s">
        <v>1107</v>
      </c>
      <c r="B79" s="1" t="s">
        <v>1622</v>
      </c>
      <c r="C79" t="s">
        <v>1623</v>
      </c>
      <c r="D79" t="s">
        <v>29</v>
      </c>
      <c r="E79" t="s">
        <v>1469</v>
      </c>
      <c r="F79" s="3" t="str">
        <f>VLOOKUP(D79,specimens!$B$1:$Q$1059,1,TRUE)</f>
        <v>12-00016</v>
      </c>
      <c r="G79" s="2" t="str">
        <f>VLOOKUP($D79,specimens!$B$1:$Q$1059,2,TRUE)</f>
        <v>12-00016</v>
      </c>
      <c r="H79" s="2" t="str">
        <f>VLOOKUP($D79,specimens!$B$1:$Q$1059,3,TRUE)</f>
        <v>BEAT-AML</v>
      </c>
      <c r="I79" s="2" t="str">
        <f>VLOOKUP($D79,specimens!$B$1:$Q$1059,4,TRUE)</f>
        <v>NON-HISPANIC</v>
      </c>
      <c r="J79" s="2" t="str">
        <f>VLOOKUP($D79,specimens!$B$1:$Q$1059,5,TRUE)</f>
        <v>Female</v>
      </c>
      <c r="K79" s="2" t="str">
        <f>VLOOKUP($D79,specimens!$B$1:$Q$1059,6,TRUE)</f>
        <v>Asian</v>
      </c>
      <c r="L79" s="2" t="str">
        <f>VLOOKUP($D79,specimens!$B$1:$Q$1059,7,TRUE)</f>
        <v>Deceased</v>
      </c>
      <c r="M79" s="2" t="str">
        <f>VLOOKUP($D79,specimens!$B$1:$Q$1059,8,TRUE)</f>
        <v>Peripheral Blood</v>
      </c>
      <c r="N79" s="2" t="str">
        <f>VLOOKUP($D79,specimens!$B$1:$Q$1059,9,TRUE)</f>
        <v>tumor</v>
      </c>
      <c r="O79" s="2">
        <f>VLOOKUP($D79,specimens!$B$1:$Q$1059,10,TRUE)</f>
        <v>0</v>
      </c>
      <c r="P79" s="2">
        <f>VLOOKUP($D79,specimens!$B$1:$Q$1059,11,TRUE)</f>
        <v>0</v>
      </c>
      <c r="Q79" s="2">
        <f>VLOOKUP($D79,specimens!$B$1:$Q$1059,12,TRUE)</f>
        <v>0</v>
      </c>
      <c r="R79" s="2">
        <f>VLOOKUP($D79,specimens!$B$1:$Q$1059,13,TRUE)</f>
        <v>0</v>
      </c>
      <c r="S79" s="2">
        <f>VLOOKUP($D79,specimens!$B$1:$Q$1059,14,TRUE)</f>
        <v>0</v>
      </c>
      <c r="T79" s="2">
        <f>VLOOKUP($D79,specimens!$B$1:$Q$1059,15,TRUE)</f>
        <v>0</v>
      </c>
      <c r="U79" s="2">
        <f>VLOOKUP($D79,specimens!$B$1:$Q$1059,16,TRUE)</f>
        <v>0</v>
      </c>
    </row>
    <row r="80" spans="1:21" x14ac:dyDescent="0.25">
      <c r="A80" s="3" t="s">
        <v>1107</v>
      </c>
      <c r="B80" s="1" t="s">
        <v>1624</v>
      </c>
      <c r="C80" t="s">
        <v>1625</v>
      </c>
      <c r="D80" t="s">
        <v>29</v>
      </c>
      <c r="E80" t="s">
        <v>1469</v>
      </c>
      <c r="F80" s="3" t="str">
        <f>VLOOKUP(D80,specimens!$B$1:$Q$1059,1,TRUE)</f>
        <v>12-00016</v>
      </c>
      <c r="G80" s="2" t="str">
        <f>VLOOKUP($D80,specimens!$B$1:$Q$1059,2,TRUE)</f>
        <v>12-00016</v>
      </c>
      <c r="H80" s="2" t="str">
        <f>VLOOKUP($D80,specimens!$B$1:$Q$1059,3,TRUE)</f>
        <v>BEAT-AML</v>
      </c>
      <c r="I80" s="2" t="str">
        <f>VLOOKUP($D80,specimens!$B$1:$Q$1059,4,TRUE)</f>
        <v>NON-HISPANIC</v>
      </c>
      <c r="J80" s="2" t="str">
        <f>VLOOKUP($D80,specimens!$B$1:$Q$1059,5,TRUE)</f>
        <v>Female</v>
      </c>
      <c r="K80" s="2" t="str">
        <f>VLOOKUP($D80,specimens!$B$1:$Q$1059,6,TRUE)</f>
        <v>Asian</v>
      </c>
      <c r="L80" s="2" t="str">
        <f>VLOOKUP($D80,specimens!$B$1:$Q$1059,7,TRUE)</f>
        <v>Deceased</v>
      </c>
      <c r="M80" s="2" t="str">
        <f>VLOOKUP($D80,specimens!$B$1:$Q$1059,8,TRUE)</f>
        <v>Peripheral Blood</v>
      </c>
      <c r="N80" s="2" t="str">
        <f>VLOOKUP($D80,specimens!$B$1:$Q$1059,9,TRUE)</f>
        <v>tumor</v>
      </c>
      <c r="O80" s="2">
        <f>VLOOKUP($D80,specimens!$B$1:$Q$1059,10,TRUE)</f>
        <v>0</v>
      </c>
      <c r="P80" s="2">
        <f>VLOOKUP($D80,specimens!$B$1:$Q$1059,11,TRUE)</f>
        <v>0</v>
      </c>
      <c r="Q80" s="2">
        <f>VLOOKUP($D80,specimens!$B$1:$Q$1059,12,TRUE)</f>
        <v>0</v>
      </c>
      <c r="R80" s="2">
        <f>VLOOKUP($D80,specimens!$B$1:$Q$1059,13,TRUE)</f>
        <v>0</v>
      </c>
      <c r="S80" s="2">
        <f>VLOOKUP($D80,specimens!$B$1:$Q$1059,14,TRUE)</f>
        <v>0</v>
      </c>
      <c r="T80" s="2">
        <f>VLOOKUP($D80,specimens!$B$1:$Q$1059,15,TRUE)</f>
        <v>0</v>
      </c>
      <c r="U80" s="2">
        <f>VLOOKUP($D80,specimens!$B$1:$Q$1059,16,TRUE)</f>
        <v>0</v>
      </c>
    </row>
    <row r="81" spans="1:21" x14ac:dyDescent="0.25">
      <c r="A81" s="3" t="s">
        <v>1107</v>
      </c>
      <c r="B81" t="s">
        <v>1626</v>
      </c>
      <c r="C81" t="s">
        <v>1627</v>
      </c>
      <c r="D81" t="s">
        <v>29</v>
      </c>
      <c r="E81" t="s">
        <v>1469</v>
      </c>
      <c r="F81" s="3" t="str">
        <f>VLOOKUP(D81,specimens!$B$1:$Q$1059,1,TRUE)</f>
        <v>12-00016</v>
      </c>
      <c r="G81" s="2" t="str">
        <f>VLOOKUP($D81,specimens!$B$1:$Q$1059,2,TRUE)</f>
        <v>12-00016</v>
      </c>
      <c r="H81" s="2" t="str">
        <f>VLOOKUP($D81,specimens!$B$1:$Q$1059,3,TRUE)</f>
        <v>BEAT-AML</v>
      </c>
      <c r="I81" s="2" t="str">
        <f>VLOOKUP($D81,specimens!$B$1:$Q$1059,4,TRUE)</f>
        <v>NON-HISPANIC</v>
      </c>
      <c r="J81" s="2" t="str">
        <f>VLOOKUP($D81,specimens!$B$1:$Q$1059,5,TRUE)</f>
        <v>Female</v>
      </c>
      <c r="K81" s="2" t="str">
        <f>VLOOKUP($D81,specimens!$B$1:$Q$1059,6,TRUE)</f>
        <v>Asian</v>
      </c>
      <c r="L81" s="2" t="str">
        <f>VLOOKUP($D81,specimens!$B$1:$Q$1059,7,TRUE)</f>
        <v>Deceased</v>
      </c>
      <c r="M81" s="2" t="str">
        <f>VLOOKUP($D81,specimens!$B$1:$Q$1059,8,TRUE)</f>
        <v>Peripheral Blood</v>
      </c>
      <c r="N81" s="2" t="str">
        <f>VLOOKUP($D81,specimens!$B$1:$Q$1059,9,TRUE)</f>
        <v>tumor</v>
      </c>
      <c r="O81" s="2">
        <f>VLOOKUP($D81,specimens!$B$1:$Q$1059,10,TRUE)</f>
        <v>0</v>
      </c>
      <c r="P81" s="2">
        <f>VLOOKUP($D81,specimens!$B$1:$Q$1059,11,TRUE)</f>
        <v>0</v>
      </c>
      <c r="Q81" s="2">
        <f>VLOOKUP($D81,specimens!$B$1:$Q$1059,12,TRUE)</f>
        <v>0</v>
      </c>
      <c r="R81" s="2">
        <f>VLOOKUP($D81,specimens!$B$1:$Q$1059,13,TRUE)</f>
        <v>0</v>
      </c>
      <c r="S81" s="2">
        <f>VLOOKUP($D81,specimens!$B$1:$Q$1059,14,TRUE)</f>
        <v>0</v>
      </c>
      <c r="T81" s="2">
        <f>VLOOKUP($D81,specimens!$B$1:$Q$1059,15,TRUE)</f>
        <v>0</v>
      </c>
      <c r="U81" s="2">
        <f>VLOOKUP($D81,specimens!$B$1:$Q$1059,16,TRUE)</f>
        <v>0</v>
      </c>
    </row>
    <row r="82" spans="1:21" x14ac:dyDescent="0.25">
      <c r="A82" s="3" t="s">
        <v>1107</v>
      </c>
      <c r="B82" t="s">
        <v>1628</v>
      </c>
      <c r="C82" t="s">
        <v>1629</v>
      </c>
      <c r="D82" t="s">
        <v>29</v>
      </c>
      <c r="E82" t="s">
        <v>1469</v>
      </c>
      <c r="F82" s="3" t="str">
        <f>VLOOKUP(D82,specimens!$B$1:$Q$1059,1,TRUE)</f>
        <v>12-00016</v>
      </c>
      <c r="G82" s="2" t="str">
        <f>VLOOKUP($D82,specimens!$B$1:$Q$1059,2,TRUE)</f>
        <v>12-00016</v>
      </c>
      <c r="H82" s="2" t="str">
        <f>VLOOKUP($D82,specimens!$B$1:$Q$1059,3,TRUE)</f>
        <v>BEAT-AML</v>
      </c>
      <c r="I82" s="2" t="str">
        <f>VLOOKUP($D82,specimens!$B$1:$Q$1059,4,TRUE)</f>
        <v>NON-HISPANIC</v>
      </c>
      <c r="J82" s="2" t="str">
        <f>VLOOKUP($D82,specimens!$B$1:$Q$1059,5,TRUE)</f>
        <v>Female</v>
      </c>
      <c r="K82" s="2" t="str">
        <f>VLOOKUP($D82,specimens!$B$1:$Q$1059,6,TRUE)</f>
        <v>Asian</v>
      </c>
      <c r="L82" s="2" t="str">
        <f>VLOOKUP($D82,specimens!$B$1:$Q$1059,7,TRUE)</f>
        <v>Deceased</v>
      </c>
      <c r="M82" s="2" t="str">
        <f>VLOOKUP($D82,specimens!$B$1:$Q$1059,8,TRUE)</f>
        <v>Peripheral Blood</v>
      </c>
      <c r="N82" s="2" t="str">
        <f>VLOOKUP($D82,specimens!$B$1:$Q$1059,9,TRUE)</f>
        <v>tumor</v>
      </c>
      <c r="O82" s="2">
        <f>VLOOKUP($D82,specimens!$B$1:$Q$1059,10,TRUE)</f>
        <v>0</v>
      </c>
      <c r="P82" s="2">
        <f>VLOOKUP($D82,specimens!$B$1:$Q$1059,11,TRUE)</f>
        <v>0</v>
      </c>
      <c r="Q82" s="2">
        <f>VLOOKUP($D82,specimens!$B$1:$Q$1059,12,TRUE)</f>
        <v>0</v>
      </c>
      <c r="R82" s="2">
        <f>VLOOKUP($D82,specimens!$B$1:$Q$1059,13,TRUE)</f>
        <v>0</v>
      </c>
      <c r="S82" s="2">
        <f>VLOOKUP($D82,specimens!$B$1:$Q$1059,14,TRUE)</f>
        <v>0</v>
      </c>
      <c r="T82" s="2">
        <f>VLOOKUP($D82,specimens!$B$1:$Q$1059,15,TRUE)</f>
        <v>0</v>
      </c>
      <c r="U82" s="2">
        <f>VLOOKUP($D82,specimens!$B$1:$Q$1059,16,TRUE)</f>
        <v>0</v>
      </c>
    </row>
    <row r="83" spans="1:21" x14ac:dyDescent="0.25">
      <c r="A83" s="3" t="s">
        <v>1107</v>
      </c>
      <c r="B83" t="s">
        <v>1630</v>
      </c>
      <c r="C83" t="s">
        <v>1631</v>
      </c>
      <c r="D83" t="s">
        <v>29</v>
      </c>
      <c r="E83" t="s">
        <v>1469</v>
      </c>
      <c r="F83" s="3" t="str">
        <f>VLOOKUP(D83,specimens!$B$1:$Q$1059,1,TRUE)</f>
        <v>12-00016</v>
      </c>
      <c r="G83" s="2" t="str">
        <f>VLOOKUP($D83,specimens!$B$1:$Q$1059,2,TRUE)</f>
        <v>12-00016</v>
      </c>
      <c r="H83" s="2" t="str">
        <f>VLOOKUP($D83,specimens!$B$1:$Q$1059,3,TRUE)</f>
        <v>BEAT-AML</v>
      </c>
      <c r="I83" s="2" t="str">
        <f>VLOOKUP($D83,specimens!$B$1:$Q$1059,4,TRUE)</f>
        <v>NON-HISPANIC</v>
      </c>
      <c r="J83" s="2" t="str">
        <f>VLOOKUP($D83,specimens!$B$1:$Q$1059,5,TRUE)</f>
        <v>Female</v>
      </c>
      <c r="K83" s="2" t="str">
        <f>VLOOKUP($D83,specimens!$B$1:$Q$1059,6,TRUE)</f>
        <v>Asian</v>
      </c>
      <c r="L83" s="2" t="str">
        <f>VLOOKUP($D83,specimens!$B$1:$Q$1059,7,TRUE)</f>
        <v>Deceased</v>
      </c>
      <c r="M83" s="2" t="str">
        <f>VLOOKUP($D83,specimens!$B$1:$Q$1059,8,TRUE)</f>
        <v>Peripheral Blood</v>
      </c>
      <c r="N83" s="2" t="str">
        <f>VLOOKUP($D83,specimens!$B$1:$Q$1059,9,TRUE)</f>
        <v>tumor</v>
      </c>
      <c r="O83" s="2">
        <f>VLOOKUP($D83,specimens!$B$1:$Q$1059,10,TRUE)</f>
        <v>0</v>
      </c>
      <c r="P83" s="2">
        <f>VLOOKUP($D83,specimens!$B$1:$Q$1059,11,TRUE)</f>
        <v>0</v>
      </c>
      <c r="Q83" s="2">
        <f>VLOOKUP($D83,specimens!$B$1:$Q$1059,12,TRUE)</f>
        <v>0</v>
      </c>
      <c r="R83" s="2">
        <f>VLOOKUP($D83,specimens!$B$1:$Q$1059,13,TRUE)</f>
        <v>0</v>
      </c>
      <c r="S83" s="2">
        <f>VLOOKUP($D83,specimens!$B$1:$Q$1059,14,TRUE)</f>
        <v>0</v>
      </c>
      <c r="T83" s="2">
        <f>VLOOKUP($D83,specimens!$B$1:$Q$1059,15,TRUE)</f>
        <v>0</v>
      </c>
      <c r="U83" s="2">
        <f>VLOOKUP($D83,specimens!$B$1:$Q$1059,16,TRUE)</f>
        <v>0</v>
      </c>
    </row>
    <row r="84" spans="1:21" x14ac:dyDescent="0.25">
      <c r="A84" s="3" t="s">
        <v>1107</v>
      </c>
      <c r="B84" t="s">
        <v>1632</v>
      </c>
      <c r="C84" t="s">
        <v>1633</v>
      </c>
      <c r="D84" t="s">
        <v>31</v>
      </c>
      <c r="E84" t="s">
        <v>1469</v>
      </c>
      <c r="F84" s="3" t="str">
        <f>VLOOKUP(D84,specimens!$B$1:$Q$1059,1,TRUE)</f>
        <v>12-00032</v>
      </c>
      <c r="G84" s="2" t="str">
        <f>VLOOKUP($D84,specimens!$B$1:$Q$1059,2,TRUE)</f>
        <v>12-00032</v>
      </c>
      <c r="H84" s="2" t="str">
        <f>VLOOKUP($D84,specimens!$B$1:$Q$1059,3,TRUE)</f>
        <v>BEAT-AML</v>
      </c>
      <c r="I84" s="2" t="str">
        <f>VLOOKUP($D84,specimens!$B$1:$Q$1059,4,TRUE)</f>
        <v>NON-HISPANIC</v>
      </c>
      <c r="J84" s="2" t="str">
        <f>VLOOKUP($D84,specimens!$B$1:$Q$1059,5,TRUE)</f>
        <v>Male</v>
      </c>
      <c r="K84" s="2" t="str">
        <f>VLOOKUP($D84,specimens!$B$1:$Q$1059,6,TRUE)</f>
        <v>White</v>
      </c>
      <c r="L84" s="2" t="str">
        <f>VLOOKUP($D84,specimens!$B$1:$Q$1059,7,TRUE)</f>
        <v>Deceased</v>
      </c>
      <c r="M84" s="2" t="str">
        <f>VLOOKUP($D84,specimens!$B$1:$Q$1059,8,TRUE)</f>
        <v>Peripheral Blood</v>
      </c>
      <c r="N84" s="2" t="str">
        <f>VLOOKUP($D84,specimens!$B$1:$Q$1059,9,TRUE)</f>
        <v>tumor</v>
      </c>
      <c r="O84" s="2" t="str">
        <f>VLOOKUP($D84,specimens!$B$1:$Q$1059,10,TRUE)</f>
        <v>Acute myelomonocytic leukaemia</v>
      </c>
      <c r="P84" s="2">
        <f>VLOOKUP($D84,specimens!$B$1:$Q$1059,11,TRUE)</f>
        <v>0</v>
      </c>
      <c r="Q84" s="2">
        <f>VLOOKUP($D84,specimens!$B$1:$Q$1059,12,TRUE)</f>
        <v>0</v>
      </c>
      <c r="R84" s="2">
        <f>VLOOKUP($D84,specimens!$B$1:$Q$1059,13,TRUE)</f>
        <v>0</v>
      </c>
      <c r="S84" s="2">
        <f>VLOOKUP($D84,specimens!$B$1:$Q$1059,14,TRUE)</f>
        <v>0</v>
      </c>
      <c r="T84" s="2">
        <f>VLOOKUP($D84,specimens!$B$1:$Q$1059,15,TRUE)</f>
        <v>0</v>
      </c>
      <c r="U84" s="2">
        <f>VLOOKUP($D84,specimens!$B$1:$Q$1059,16,TRUE)</f>
        <v>0</v>
      </c>
    </row>
    <row r="85" spans="1:21" x14ac:dyDescent="0.25">
      <c r="A85" s="3" t="s">
        <v>1107</v>
      </c>
      <c r="B85" t="s">
        <v>1634</v>
      </c>
      <c r="C85" t="s">
        <v>1635</v>
      </c>
      <c r="D85" t="s">
        <v>31</v>
      </c>
      <c r="E85" t="s">
        <v>1469</v>
      </c>
      <c r="F85" s="3" t="str">
        <f>VLOOKUP(D85,specimens!$B$1:$Q$1059,1,TRUE)</f>
        <v>12-00032</v>
      </c>
      <c r="G85" s="2" t="str">
        <f>VLOOKUP($D85,specimens!$B$1:$Q$1059,2,TRUE)</f>
        <v>12-00032</v>
      </c>
      <c r="H85" s="2" t="str">
        <f>VLOOKUP($D85,specimens!$B$1:$Q$1059,3,TRUE)</f>
        <v>BEAT-AML</v>
      </c>
      <c r="I85" s="2" t="str">
        <f>VLOOKUP($D85,specimens!$B$1:$Q$1059,4,TRUE)</f>
        <v>NON-HISPANIC</v>
      </c>
      <c r="J85" s="2" t="str">
        <f>VLOOKUP($D85,specimens!$B$1:$Q$1059,5,TRUE)</f>
        <v>Male</v>
      </c>
      <c r="K85" s="2" t="str">
        <f>VLOOKUP($D85,specimens!$B$1:$Q$1059,6,TRUE)</f>
        <v>White</v>
      </c>
      <c r="L85" s="2" t="str">
        <f>VLOOKUP($D85,specimens!$B$1:$Q$1059,7,TRUE)</f>
        <v>Deceased</v>
      </c>
      <c r="M85" s="2" t="str">
        <f>VLOOKUP($D85,specimens!$B$1:$Q$1059,8,TRUE)</f>
        <v>Peripheral Blood</v>
      </c>
      <c r="N85" s="2" t="str">
        <f>VLOOKUP($D85,specimens!$B$1:$Q$1059,9,TRUE)</f>
        <v>tumor</v>
      </c>
      <c r="O85" s="2" t="str">
        <f>VLOOKUP($D85,specimens!$B$1:$Q$1059,10,TRUE)</f>
        <v>Acute myelomonocytic leukaemia</v>
      </c>
      <c r="P85" s="2">
        <f>VLOOKUP($D85,specimens!$B$1:$Q$1059,11,TRUE)</f>
        <v>0</v>
      </c>
      <c r="Q85" s="2">
        <f>VLOOKUP($D85,specimens!$B$1:$Q$1059,12,TRUE)</f>
        <v>0</v>
      </c>
      <c r="R85" s="2">
        <f>VLOOKUP($D85,specimens!$B$1:$Q$1059,13,TRUE)</f>
        <v>0</v>
      </c>
      <c r="S85" s="2">
        <f>VLOOKUP($D85,specimens!$B$1:$Q$1059,14,TRUE)</f>
        <v>0</v>
      </c>
      <c r="T85" s="2">
        <f>VLOOKUP($D85,specimens!$B$1:$Q$1059,15,TRUE)</f>
        <v>0</v>
      </c>
      <c r="U85" s="2">
        <f>VLOOKUP($D85,specimens!$B$1:$Q$1059,16,TRUE)</f>
        <v>0</v>
      </c>
    </row>
    <row r="86" spans="1:21" x14ac:dyDescent="0.25">
      <c r="A86" s="3" t="s">
        <v>1107</v>
      </c>
      <c r="B86" t="s">
        <v>1636</v>
      </c>
      <c r="C86" t="s">
        <v>1637</v>
      </c>
      <c r="D86" t="s">
        <v>31</v>
      </c>
      <c r="E86" t="s">
        <v>1469</v>
      </c>
      <c r="F86" s="3" t="str">
        <f>VLOOKUP(D86,specimens!$B$1:$Q$1059,1,TRUE)</f>
        <v>12-00032</v>
      </c>
      <c r="G86" s="2" t="str">
        <f>VLOOKUP($D86,specimens!$B$1:$Q$1059,2,TRUE)</f>
        <v>12-00032</v>
      </c>
      <c r="H86" s="2" t="str">
        <f>VLOOKUP($D86,specimens!$B$1:$Q$1059,3,TRUE)</f>
        <v>BEAT-AML</v>
      </c>
      <c r="I86" s="2" t="str">
        <f>VLOOKUP($D86,specimens!$B$1:$Q$1059,4,TRUE)</f>
        <v>NON-HISPANIC</v>
      </c>
      <c r="J86" s="2" t="str">
        <f>VLOOKUP($D86,specimens!$B$1:$Q$1059,5,TRUE)</f>
        <v>Male</v>
      </c>
      <c r="K86" s="2" t="str">
        <f>VLOOKUP($D86,specimens!$B$1:$Q$1059,6,TRUE)</f>
        <v>White</v>
      </c>
      <c r="L86" s="2" t="str">
        <f>VLOOKUP($D86,specimens!$B$1:$Q$1059,7,TRUE)</f>
        <v>Deceased</v>
      </c>
      <c r="M86" s="2" t="str">
        <f>VLOOKUP($D86,specimens!$B$1:$Q$1059,8,TRUE)</f>
        <v>Peripheral Blood</v>
      </c>
      <c r="N86" s="2" t="str">
        <f>VLOOKUP($D86,specimens!$B$1:$Q$1059,9,TRUE)</f>
        <v>tumor</v>
      </c>
      <c r="O86" s="2" t="str">
        <f>VLOOKUP($D86,specimens!$B$1:$Q$1059,10,TRUE)</f>
        <v>Acute myelomonocytic leukaemia</v>
      </c>
      <c r="P86" s="2">
        <f>VLOOKUP($D86,specimens!$B$1:$Q$1059,11,TRUE)</f>
        <v>0</v>
      </c>
      <c r="Q86" s="2">
        <f>VLOOKUP($D86,specimens!$B$1:$Q$1059,12,TRUE)</f>
        <v>0</v>
      </c>
      <c r="R86" s="2">
        <f>VLOOKUP($D86,specimens!$B$1:$Q$1059,13,TRUE)</f>
        <v>0</v>
      </c>
      <c r="S86" s="2">
        <f>VLOOKUP($D86,specimens!$B$1:$Q$1059,14,TRUE)</f>
        <v>0</v>
      </c>
      <c r="T86" s="2">
        <f>VLOOKUP($D86,specimens!$B$1:$Q$1059,15,TRUE)</f>
        <v>0</v>
      </c>
      <c r="U86" s="2">
        <f>VLOOKUP($D86,specimens!$B$1:$Q$1059,16,TRUE)</f>
        <v>0</v>
      </c>
    </row>
    <row r="87" spans="1:21" x14ac:dyDescent="0.25">
      <c r="A87" s="3" t="s">
        <v>1107</v>
      </c>
      <c r="B87" t="s">
        <v>1638</v>
      </c>
      <c r="C87" t="s">
        <v>1639</v>
      </c>
      <c r="D87" t="s">
        <v>31</v>
      </c>
      <c r="E87" t="s">
        <v>1469</v>
      </c>
      <c r="F87" s="3" t="str">
        <f>VLOOKUP(D87,specimens!$B$1:$Q$1059,1,TRUE)</f>
        <v>12-00032</v>
      </c>
      <c r="G87" s="2" t="str">
        <f>VLOOKUP($D87,specimens!$B$1:$Q$1059,2,TRUE)</f>
        <v>12-00032</v>
      </c>
      <c r="H87" s="2" t="str">
        <f>VLOOKUP($D87,specimens!$B$1:$Q$1059,3,TRUE)</f>
        <v>BEAT-AML</v>
      </c>
      <c r="I87" s="2" t="str">
        <f>VLOOKUP($D87,specimens!$B$1:$Q$1059,4,TRUE)</f>
        <v>NON-HISPANIC</v>
      </c>
      <c r="J87" s="2" t="str">
        <f>VLOOKUP($D87,specimens!$B$1:$Q$1059,5,TRUE)</f>
        <v>Male</v>
      </c>
      <c r="K87" s="2" t="str">
        <f>VLOOKUP($D87,specimens!$B$1:$Q$1059,6,TRUE)</f>
        <v>White</v>
      </c>
      <c r="L87" s="2" t="str">
        <f>VLOOKUP($D87,specimens!$B$1:$Q$1059,7,TRUE)</f>
        <v>Deceased</v>
      </c>
      <c r="M87" s="2" t="str">
        <f>VLOOKUP($D87,specimens!$B$1:$Q$1059,8,TRUE)</f>
        <v>Peripheral Blood</v>
      </c>
      <c r="N87" s="2" t="str">
        <f>VLOOKUP($D87,specimens!$B$1:$Q$1059,9,TRUE)</f>
        <v>tumor</v>
      </c>
      <c r="O87" s="2" t="str">
        <f>VLOOKUP($D87,specimens!$B$1:$Q$1059,10,TRUE)</f>
        <v>Acute myelomonocytic leukaemia</v>
      </c>
      <c r="P87" s="2">
        <f>VLOOKUP($D87,specimens!$B$1:$Q$1059,11,TRUE)</f>
        <v>0</v>
      </c>
      <c r="Q87" s="2">
        <f>VLOOKUP($D87,specimens!$B$1:$Q$1059,12,TRUE)</f>
        <v>0</v>
      </c>
      <c r="R87" s="2">
        <f>VLOOKUP($D87,specimens!$B$1:$Q$1059,13,TRUE)</f>
        <v>0</v>
      </c>
      <c r="S87" s="2">
        <f>VLOOKUP($D87,specimens!$B$1:$Q$1059,14,TRUE)</f>
        <v>0</v>
      </c>
      <c r="T87" s="2">
        <f>VLOOKUP($D87,specimens!$B$1:$Q$1059,15,TRUE)</f>
        <v>0</v>
      </c>
      <c r="U87" s="2">
        <f>VLOOKUP($D87,specimens!$B$1:$Q$1059,16,TRUE)</f>
        <v>0</v>
      </c>
    </row>
    <row r="88" spans="1:21" x14ac:dyDescent="0.25">
      <c r="A88" s="3" t="s">
        <v>1107</v>
      </c>
      <c r="B88" t="s">
        <v>1640</v>
      </c>
      <c r="C88" t="s">
        <v>1641</v>
      </c>
      <c r="D88" t="s">
        <v>31</v>
      </c>
      <c r="E88" t="s">
        <v>1469</v>
      </c>
      <c r="F88" s="3" t="str">
        <f>VLOOKUP(D88,specimens!$B$1:$Q$1059,1,TRUE)</f>
        <v>12-00032</v>
      </c>
      <c r="G88" s="2" t="str">
        <f>VLOOKUP($D88,specimens!$B$1:$Q$1059,2,TRUE)</f>
        <v>12-00032</v>
      </c>
      <c r="H88" s="2" t="str">
        <f>VLOOKUP($D88,specimens!$B$1:$Q$1059,3,TRUE)</f>
        <v>BEAT-AML</v>
      </c>
      <c r="I88" s="2" t="str">
        <f>VLOOKUP($D88,specimens!$B$1:$Q$1059,4,TRUE)</f>
        <v>NON-HISPANIC</v>
      </c>
      <c r="J88" s="2" t="str">
        <f>VLOOKUP($D88,specimens!$B$1:$Q$1059,5,TRUE)</f>
        <v>Male</v>
      </c>
      <c r="K88" s="2" t="str">
        <f>VLOOKUP($D88,specimens!$B$1:$Q$1059,6,TRUE)</f>
        <v>White</v>
      </c>
      <c r="L88" s="2" t="str">
        <f>VLOOKUP($D88,specimens!$B$1:$Q$1059,7,TRUE)</f>
        <v>Deceased</v>
      </c>
      <c r="M88" s="2" t="str">
        <f>VLOOKUP($D88,specimens!$B$1:$Q$1059,8,TRUE)</f>
        <v>Peripheral Blood</v>
      </c>
      <c r="N88" s="2" t="str">
        <f>VLOOKUP($D88,specimens!$B$1:$Q$1059,9,TRUE)</f>
        <v>tumor</v>
      </c>
      <c r="O88" s="2" t="str">
        <f>VLOOKUP($D88,specimens!$B$1:$Q$1059,10,TRUE)</f>
        <v>Acute myelomonocytic leukaemia</v>
      </c>
      <c r="P88" s="2">
        <f>VLOOKUP($D88,specimens!$B$1:$Q$1059,11,TRUE)</f>
        <v>0</v>
      </c>
      <c r="Q88" s="2">
        <f>VLOOKUP($D88,specimens!$B$1:$Q$1059,12,TRUE)</f>
        <v>0</v>
      </c>
      <c r="R88" s="2">
        <f>VLOOKUP($D88,specimens!$B$1:$Q$1059,13,TRUE)</f>
        <v>0</v>
      </c>
      <c r="S88" s="2">
        <f>VLOOKUP($D88,specimens!$B$1:$Q$1059,14,TRUE)</f>
        <v>0</v>
      </c>
      <c r="T88" s="2">
        <f>VLOOKUP($D88,specimens!$B$1:$Q$1059,15,TRUE)</f>
        <v>0</v>
      </c>
      <c r="U88" s="2">
        <f>VLOOKUP($D88,specimens!$B$1:$Q$1059,16,TRUE)</f>
        <v>0</v>
      </c>
    </row>
    <row r="89" spans="1:21" x14ac:dyDescent="0.25">
      <c r="A89" s="3" t="s">
        <v>1107</v>
      </c>
      <c r="B89" t="s">
        <v>1642</v>
      </c>
      <c r="C89" t="s">
        <v>1643</v>
      </c>
      <c r="D89" t="s">
        <v>31</v>
      </c>
      <c r="E89" t="s">
        <v>1469</v>
      </c>
      <c r="F89" s="3" t="str">
        <f>VLOOKUP(D89,specimens!$B$1:$Q$1059,1,TRUE)</f>
        <v>12-00032</v>
      </c>
      <c r="G89" s="2" t="str">
        <f>VLOOKUP($D89,specimens!$B$1:$Q$1059,2,TRUE)</f>
        <v>12-00032</v>
      </c>
      <c r="H89" s="2" t="str">
        <f>VLOOKUP($D89,specimens!$B$1:$Q$1059,3,TRUE)</f>
        <v>BEAT-AML</v>
      </c>
      <c r="I89" s="2" t="str">
        <f>VLOOKUP($D89,specimens!$B$1:$Q$1059,4,TRUE)</f>
        <v>NON-HISPANIC</v>
      </c>
      <c r="J89" s="2" t="str">
        <f>VLOOKUP($D89,specimens!$B$1:$Q$1059,5,TRUE)</f>
        <v>Male</v>
      </c>
      <c r="K89" s="2" t="str">
        <f>VLOOKUP($D89,specimens!$B$1:$Q$1059,6,TRUE)</f>
        <v>White</v>
      </c>
      <c r="L89" s="2" t="str">
        <f>VLOOKUP($D89,specimens!$B$1:$Q$1059,7,TRUE)</f>
        <v>Deceased</v>
      </c>
      <c r="M89" s="2" t="str">
        <f>VLOOKUP($D89,specimens!$B$1:$Q$1059,8,TRUE)</f>
        <v>Peripheral Blood</v>
      </c>
      <c r="N89" s="2" t="str">
        <f>VLOOKUP($D89,specimens!$B$1:$Q$1059,9,TRUE)</f>
        <v>tumor</v>
      </c>
      <c r="O89" s="2" t="str">
        <f>VLOOKUP($D89,specimens!$B$1:$Q$1059,10,TRUE)</f>
        <v>Acute myelomonocytic leukaemia</v>
      </c>
      <c r="P89" s="2">
        <f>VLOOKUP($D89,specimens!$B$1:$Q$1059,11,TRUE)</f>
        <v>0</v>
      </c>
      <c r="Q89" s="2">
        <f>VLOOKUP($D89,specimens!$B$1:$Q$1059,12,TRUE)</f>
        <v>0</v>
      </c>
      <c r="R89" s="2">
        <f>VLOOKUP($D89,specimens!$B$1:$Q$1059,13,TRUE)</f>
        <v>0</v>
      </c>
      <c r="S89" s="2">
        <f>VLOOKUP($D89,specimens!$B$1:$Q$1059,14,TRUE)</f>
        <v>0</v>
      </c>
      <c r="T89" s="2">
        <f>VLOOKUP($D89,specimens!$B$1:$Q$1059,15,TRUE)</f>
        <v>0</v>
      </c>
      <c r="U89" s="2">
        <f>VLOOKUP($D89,specimens!$B$1:$Q$1059,16,TRUE)</f>
        <v>0</v>
      </c>
    </row>
    <row r="90" spans="1:21" x14ac:dyDescent="0.25">
      <c r="A90" s="3" t="s">
        <v>1107</v>
      </c>
      <c r="B90" t="s">
        <v>1644</v>
      </c>
      <c r="C90" t="s">
        <v>1645</v>
      </c>
      <c r="D90" t="s">
        <v>31</v>
      </c>
      <c r="E90" t="s">
        <v>1469</v>
      </c>
      <c r="F90" s="3" t="str">
        <f>VLOOKUP(D90,specimens!$B$1:$Q$1059,1,TRUE)</f>
        <v>12-00032</v>
      </c>
      <c r="G90" s="2" t="str">
        <f>VLOOKUP($D90,specimens!$B$1:$Q$1059,2,TRUE)</f>
        <v>12-00032</v>
      </c>
      <c r="H90" s="2" t="str">
        <f>VLOOKUP($D90,specimens!$B$1:$Q$1059,3,TRUE)</f>
        <v>BEAT-AML</v>
      </c>
      <c r="I90" s="2" t="str">
        <f>VLOOKUP($D90,specimens!$B$1:$Q$1059,4,TRUE)</f>
        <v>NON-HISPANIC</v>
      </c>
      <c r="J90" s="2" t="str">
        <f>VLOOKUP($D90,specimens!$B$1:$Q$1059,5,TRUE)</f>
        <v>Male</v>
      </c>
      <c r="K90" s="2" t="str">
        <f>VLOOKUP($D90,specimens!$B$1:$Q$1059,6,TRUE)</f>
        <v>White</v>
      </c>
      <c r="L90" s="2" t="str">
        <f>VLOOKUP($D90,specimens!$B$1:$Q$1059,7,TRUE)</f>
        <v>Deceased</v>
      </c>
      <c r="M90" s="2" t="str">
        <f>VLOOKUP($D90,specimens!$B$1:$Q$1059,8,TRUE)</f>
        <v>Peripheral Blood</v>
      </c>
      <c r="N90" s="2" t="str">
        <f>VLOOKUP($D90,specimens!$B$1:$Q$1059,9,TRUE)</f>
        <v>tumor</v>
      </c>
      <c r="O90" s="2" t="str">
        <f>VLOOKUP($D90,specimens!$B$1:$Q$1059,10,TRUE)</f>
        <v>Acute myelomonocytic leukaemia</v>
      </c>
      <c r="P90" s="2">
        <f>VLOOKUP($D90,specimens!$B$1:$Q$1059,11,TRUE)</f>
        <v>0</v>
      </c>
      <c r="Q90" s="2">
        <f>VLOOKUP($D90,specimens!$B$1:$Q$1059,12,TRUE)</f>
        <v>0</v>
      </c>
      <c r="R90" s="2">
        <f>VLOOKUP($D90,specimens!$B$1:$Q$1059,13,TRUE)</f>
        <v>0</v>
      </c>
      <c r="S90" s="2">
        <f>VLOOKUP($D90,specimens!$B$1:$Q$1059,14,TRUE)</f>
        <v>0</v>
      </c>
      <c r="T90" s="2">
        <f>VLOOKUP($D90,specimens!$B$1:$Q$1059,15,TRUE)</f>
        <v>0</v>
      </c>
      <c r="U90" s="2">
        <f>VLOOKUP($D90,specimens!$B$1:$Q$1059,16,TRUE)</f>
        <v>0</v>
      </c>
    </row>
    <row r="91" spans="1:21" x14ac:dyDescent="0.25">
      <c r="A91" s="3" t="s">
        <v>1107</v>
      </c>
      <c r="B91" t="s">
        <v>1646</v>
      </c>
      <c r="C91" t="s">
        <v>1647</v>
      </c>
      <c r="D91" t="s">
        <v>31</v>
      </c>
      <c r="E91" t="s">
        <v>1469</v>
      </c>
      <c r="F91" s="3" t="str">
        <f>VLOOKUP(D91,specimens!$B$1:$Q$1059,1,TRUE)</f>
        <v>12-00032</v>
      </c>
      <c r="G91" s="2" t="str">
        <f>VLOOKUP($D91,specimens!$B$1:$Q$1059,2,TRUE)</f>
        <v>12-00032</v>
      </c>
      <c r="H91" s="2" t="str">
        <f>VLOOKUP($D91,specimens!$B$1:$Q$1059,3,TRUE)</f>
        <v>BEAT-AML</v>
      </c>
      <c r="I91" s="2" t="str">
        <f>VLOOKUP($D91,specimens!$B$1:$Q$1059,4,TRUE)</f>
        <v>NON-HISPANIC</v>
      </c>
      <c r="J91" s="2" t="str">
        <f>VLOOKUP($D91,specimens!$B$1:$Q$1059,5,TRUE)</f>
        <v>Male</v>
      </c>
      <c r="K91" s="2" t="str">
        <f>VLOOKUP($D91,specimens!$B$1:$Q$1059,6,TRUE)</f>
        <v>White</v>
      </c>
      <c r="L91" s="2" t="str">
        <f>VLOOKUP($D91,specimens!$B$1:$Q$1059,7,TRUE)</f>
        <v>Deceased</v>
      </c>
      <c r="M91" s="2" t="str">
        <f>VLOOKUP($D91,specimens!$B$1:$Q$1059,8,TRUE)</f>
        <v>Peripheral Blood</v>
      </c>
      <c r="N91" s="2" t="str">
        <f>VLOOKUP($D91,specimens!$B$1:$Q$1059,9,TRUE)</f>
        <v>tumor</v>
      </c>
      <c r="O91" s="2" t="str">
        <f>VLOOKUP($D91,specimens!$B$1:$Q$1059,10,TRUE)</f>
        <v>Acute myelomonocytic leukaemia</v>
      </c>
      <c r="P91" s="2">
        <f>VLOOKUP($D91,specimens!$B$1:$Q$1059,11,TRUE)</f>
        <v>0</v>
      </c>
      <c r="Q91" s="2">
        <f>VLOOKUP($D91,specimens!$B$1:$Q$1059,12,TRUE)</f>
        <v>0</v>
      </c>
      <c r="R91" s="2">
        <f>VLOOKUP($D91,specimens!$B$1:$Q$1059,13,TRUE)</f>
        <v>0</v>
      </c>
      <c r="S91" s="2">
        <f>VLOOKUP($D91,specimens!$B$1:$Q$1059,14,TRUE)</f>
        <v>0</v>
      </c>
      <c r="T91" s="2">
        <f>VLOOKUP($D91,specimens!$B$1:$Q$1059,15,TRUE)</f>
        <v>0</v>
      </c>
      <c r="U91" s="2">
        <f>VLOOKUP($D91,specimens!$B$1:$Q$1059,16,TRUE)</f>
        <v>0</v>
      </c>
    </row>
    <row r="92" spans="1:21" x14ac:dyDescent="0.25">
      <c r="A92" s="3" t="s">
        <v>1107</v>
      </c>
      <c r="B92" t="s">
        <v>1648</v>
      </c>
      <c r="C92" t="s">
        <v>1649</v>
      </c>
      <c r="D92" t="s">
        <v>31</v>
      </c>
      <c r="E92" t="s">
        <v>1469</v>
      </c>
      <c r="F92" s="3" t="str">
        <f>VLOOKUP(D92,specimens!$B$1:$Q$1059,1,TRUE)</f>
        <v>12-00032</v>
      </c>
      <c r="G92" s="2" t="str">
        <f>VLOOKUP($D92,specimens!$B$1:$Q$1059,2,TRUE)</f>
        <v>12-00032</v>
      </c>
      <c r="H92" s="2" t="str">
        <f>VLOOKUP($D92,specimens!$B$1:$Q$1059,3,TRUE)</f>
        <v>BEAT-AML</v>
      </c>
      <c r="I92" s="2" t="str">
        <f>VLOOKUP($D92,specimens!$B$1:$Q$1059,4,TRUE)</f>
        <v>NON-HISPANIC</v>
      </c>
      <c r="J92" s="2" t="str">
        <f>VLOOKUP($D92,specimens!$B$1:$Q$1059,5,TRUE)</f>
        <v>Male</v>
      </c>
      <c r="K92" s="2" t="str">
        <f>VLOOKUP($D92,specimens!$B$1:$Q$1059,6,TRUE)</f>
        <v>White</v>
      </c>
      <c r="L92" s="2" t="str">
        <f>VLOOKUP($D92,specimens!$B$1:$Q$1059,7,TRUE)</f>
        <v>Deceased</v>
      </c>
      <c r="M92" s="2" t="str">
        <f>VLOOKUP($D92,specimens!$B$1:$Q$1059,8,TRUE)</f>
        <v>Peripheral Blood</v>
      </c>
      <c r="N92" s="2" t="str">
        <f>VLOOKUP($D92,specimens!$B$1:$Q$1059,9,TRUE)</f>
        <v>tumor</v>
      </c>
      <c r="O92" s="2" t="str">
        <f>VLOOKUP($D92,specimens!$B$1:$Q$1059,10,TRUE)</f>
        <v>Acute myelomonocytic leukaemia</v>
      </c>
      <c r="P92" s="2">
        <f>VLOOKUP($D92,specimens!$B$1:$Q$1059,11,TRUE)</f>
        <v>0</v>
      </c>
      <c r="Q92" s="2">
        <f>VLOOKUP($D92,specimens!$B$1:$Q$1059,12,TRUE)</f>
        <v>0</v>
      </c>
      <c r="R92" s="2">
        <f>VLOOKUP($D92,specimens!$B$1:$Q$1059,13,TRUE)</f>
        <v>0</v>
      </c>
      <c r="S92" s="2">
        <f>VLOOKUP($D92,specimens!$B$1:$Q$1059,14,TRUE)</f>
        <v>0</v>
      </c>
      <c r="T92" s="2">
        <f>VLOOKUP($D92,specimens!$B$1:$Q$1059,15,TRUE)</f>
        <v>0</v>
      </c>
      <c r="U92" s="2">
        <f>VLOOKUP($D92,specimens!$B$1:$Q$1059,16,TRUE)</f>
        <v>0</v>
      </c>
    </row>
    <row r="93" spans="1:21" x14ac:dyDescent="0.25">
      <c r="A93" s="3" t="s">
        <v>1107</v>
      </c>
      <c r="B93" t="s">
        <v>1650</v>
      </c>
      <c r="C93" t="s">
        <v>1651</v>
      </c>
      <c r="D93" t="s">
        <v>31</v>
      </c>
      <c r="E93" t="s">
        <v>1469</v>
      </c>
      <c r="F93" s="3" t="str">
        <f>VLOOKUP(D93,specimens!$B$1:$Q$1059,1,TRUE)</f>
        <v>12-00032</v>
      </c>
      <c r="G93" s="2" t="str">
        <f>VLOOKUP($D93,specimens!$B$1:$Q$1059,2,TRUE)</f>
        <v>12-00032</v>
      </c>
      <c r="H93" s="2" t="str">
        <f>VLOOKUP($D93,specimens!$B$1:$Q$1059,3,TRUE)</f>
        <v>BEAT-AML</v>
      </c>
      <c r="I93" s="2" t="str">
        <f>VLOOKUP($D93,specimens!$B$1:$Q$1059,4,TRUE)</f>
        <v>NON-HISPANIC</v>
      </c>
      <c r="J93" s="2" t="str">
        <f>VLOOKUP($D93,specimens!$B$1:$Q$1059,5,TRUE)</f>
        <v>Male</v>
      </c>
      <c r="K93" s="2" t="str">
        <f>VLOOKUP($D93,specimens!$B$1:$Q$1059,6,TRUE)</f>
        <v>White</v>
      </c>
      <c r="L93" s="2" t="str">
        <f>VLOOKUP($D93,specimens!$B$1:$Q$1059,7,TRUE)</f>
        <v>Deceased</v>
      </c>
      <c r="M93" s="2" t="str">
        <f>VLOOKUP($D93,specimens!$B$1:$Q$1059,8,TRUE)</f>
        <v>Peripheral Blood</v>
      </c>
      <c r="N93" s="2" t="str">
        <f>VLOOKUP($D93,specimens!$B$1:$Q$1059,9,TRUE)</f>
        <v>tumor</v>
      </c>
      <c r="O93" s="2" t="str">
        <f>VLOOKUP($D93,specimens!$B$1:$Q$1059,10,TRUE)</f>
        <v>Acute myelomonocytic leukaemia</v>
      </c>
      <c r="P93" s="2">
        <f>VLOOKUP($D93,specimens!$B$1:$Q$1059,11,TRUE)</f>
        <v>0</v>
      </c>
      <c r="Q93" s="2">
        <f>VLOOKUP($D93,specimens!$B$1:$Q$1059,12,TRUE)</f>
        <v>0</v>
      </c>
      <c r="R93" s="2">
        <f>VLOOKUP($D93,specimens!$B$1:$Q$1059,13,TRUE)</f>
        <v>0</v>
      </c>
      <c r="S93" s="2">
        <f>VLOOKUP($D93,specimens!$B$1:$Q$1059,14,TRUE)</f>
        <v>0</v>
      </c>
      <c r="T93" s="2">
        <f>VLOOKUP($D93,specimens!$B$1:$Q$1059,15,TRUE)</f>
        <v>0</v>
      </c>
      <c r="U93" s="2">
        <f>VLOOKUP($D93,specimens!$B$1:$Q$1059,16,TRUE)</f>
        <v>0</v>
      </c>
    </row>
    <row r="94" spans="1:21" x14ac:dyDescent="0.25">
      <c r="A94" s="3" t="s">
        <v>1107</v>
      </c>
      <c r="B94" t="s">
        <v>1652</v>
      </c>
      <c r="C94" t="s">
        <v>1653</v>
      </c>
      <c r="D94" t="s">
        <v>31</v>
      </c>
      <c r="E94" t="s">
        <v>1469</v>
      </c>
      <c r="F94" s="3" t="str">
        <f>VLOOKUP(D94,specimens!$B$1:$Q$1059,1,TRUE)</f>
        <v>12-00032</v>
      </c>
      <c r="G94" s="2" t="str">
        <f>VLOOKUP($D94,specimens!$B$1:$Q$1059,2,TRUE)</f>
        <v>12-00032</v>
      </c>
      <c r="H94" s="2" t="str">
        <f>VLOOKUP($D94,specimens!$B$1:$Q$1059,3,TRUE)</f>
        <v>BEAT-AML</v>
      </c>
      <c r="I94" s="2" t="str">
        <f>VLOOKUP($D94,specimens!$B$1:$Q$1059,4,TRUE)</f>
        <v>NON-HISPANIC</v>
      </c>
      <c r="J94" s="2" t="str">
        <f>VLOOKUP($D94,specimens!$B$1:$Q$1059,5,TRUE)</f>
        <v>Male</v>
      </c>
      <c r="K94" s="2" t="str">
        <f>VLOOKUP($D94,specimens!$B$1:$Q$1059,6,TRUE)</f>
        <v>White</v>
      </c>
      <c r="L94" s="2" t="str">
        <f>VLOOKUP($D94,specimens!$B$1:$Q$1059,7,TRUE)</f>
        <v>Deceased</v>
      </c>
      <c r="M94" s="2" t="str">
        <f>VLOOKUP($D94,specimens!$B$1:$Q$1059,8,TRUE)</f>
        <v>Peripheral Blood</v>
      </c>
      <c r="N94" s="2" t="str">
        <f>VLOOKUP($D94,specimens!$B$1:$Q$1059,9,TRUE)</f>
        <v>tumor</v>
      </c>
      <c r="O94" s="2" t="str">
        <f>VLOOKUP($D94,specimens!$B$1:$Q$1059,10,TRUE)</f>
        <v>Acute myelomonocytic leukaemia</v>
      </c>
      <c r="P94" s="2">
        <f>VLOOKUP($D94,specimens!$B$1:$Q$1059,11,TRUE)</f>
        <v>0</v>
      </c>
      <c r="Q94" s="2">
        <f>VLOOKUP($D94,specimens!$B$1:$Q$1059,12,TRUE)</f>
        <v>0</v>
      </c>
      <c r="R94" s="2">
        <f>VLOOKUP($D94,specimens!$B$1:$Q$1059,13,TRUE)</f>
        <v>0</v>
      </c>
      <c r="S94" s="2">
        <f>VLOOKUP($D94,specimens!$B$1:$Q$1059,14,TRUE)</f>
        <v>0</v>
      </c>
      <c r="T94" s="2">
        <f>VLOOKUP($D94,specimens!$B$1:$Q$1059,15,TRUE)</f>
        <v>0</v>
      </c>
      <c r="U94" s="2">
        <f>VLOOKUP($D94,specimens!$B$1:$Q$1059,16,TRUE)</f>
        <v>0</v>
      </c>
    </row>
    <row r="95" spans="1:21" x14ac:dyDescent="0.25">
      <c r="A95" s="3" t="s">
        <v>1107</v>
      </c>
      <c r="B95" t="s">
        <v>1654</v>
      </c>
      <c r="C95" t="s">
        <v>1655</v>
      </c>
      <c r="D95" t="s">
        <v>31</v>
      </c>
      <c r="E95" t="s">
        <v>1469</v>
      </c>
      <c r="F95" s="3" t="str">
        <f>VLOOKUP(D95,specimens!$B$1:$Q$1059,1,TRUE)</f>
        <v>12-00032</v>
      </c>
      <c r="G95" s="2" t="str">
        <f>VLOOKUP($D95,specimens!$B$1:$Q$1059,2,TRUE)</f>
        <v>12-00032</v>
      </c>
      <c r="H95" s="2" t="str">
        <f>VLOOKUP($D95,specimens!$B$1:$Q$1059,3,TRUE)</f>
        <v>BEAT-AML</v>
      </c>
      <c r="I95" s="2" t="str">
        <f>VLOOKUP($D95,specimens!$B$1:$Q$1059,4,TRUE)</f>
        <v>NON-HISPANIC</v>
      </c>
      <c r="J95" s="2" t="str">
        <f>VLOOKUP($D95,specimens!$B$1:$Q$1059,5,TRUE)</f>
        <v>Male</v>
      </c>
      <c r="K95" s="2" t="str">
        <f>VLOOKUP($D95,specimens!$B$1:$Q$1059,6,TRUE)</f>
        <v>White</v>
      </c>
      <c r="L95" s="2" t="str">
        <f>VLOOKUP($D95,specimens!$B$1:$Q$1059,7,TRUE)</f>
        <v>Deceased</v>
      </c>
      <c r="M95" s="2" t="str">
        <f>VLOOKUP($D95,specimens!$B$1:$Q$1059,8,TRUE)</f>
        <v>Peripheral Blood</v>
      </c>
      <c r="N95" s="2" t="str">
        <f>VLOOKUP($D95,specimens!$B$1:$Q$1059,9,TRUE)</f>
        <v>tumor</v>
      </c>
      <c r="O95" s="2" t="str">
        <f>VLOOKUP($D95,specimens!$B$1:$Q$1059,10,TRUE)</f>
        <v>Acute myelomonocytic leukaemia</v>
      </c>
      <c r="P95" s="2">
        <f>VLOOKUP($D95,specimens!$B$1:$Q$1059,11,TRUE)</f>
        <v>0</v>
      </c>
      <c r="Q95" s="2">
        <f>VLOOKUP($D95,specimens!$B$1:$Q$1059,12,TRUE)</f>
        <v>0</v>
      </c>
      <c r="R95" s="2">
        <f>VLOOKUP($D95,specimens!$B$1:$Q$1059,13,TRUE)</f>
        <v>0</v>
      </c>
      <c r="S95" s="2">
        <f>VLOOKUP($D95,specimens!$B$1:$Q$1059,14,TRUE)</f>
        <v>0</v>
      </c>
      <c r="T95" s="2">
        <f>VLOOKUP($D95,specimens!$B$1:$Q$1059,15,TRUE)</f>
        <v>0</v>
      </c>
      <c r="U95" s="2">
        <f>VLOOKUP($D95,specimens!$B$1:$Q$1059,16,TRUE)</f>
        <v>0</v>
      </c>
    </row>
    <row r="96" spans="1:21" x14ac:dyDescent="0.25">
      <c r="A96" s="3" t="s">
        <v>1107</v>
      </c>
      <c r="B96" t="s">
        <v>1656</v>
      </c>
      <c r="C96" t="s">
        <v>1657</v>
      </c>
      <c r="D96" t="s">
        <v>32</v>
      </c>
      <c r="E96" t="s">
        <v>1469</v>
      </c>
      <c r="F96" s="3" t="str">
        <f>VLOOKUP(D96,specimens!$B$1:$Q$1059,1,TRUE)</f>
        <v>12-00035</v>
      </c>
      <c r="G96" s="2" t="str">
        <f>VLOOKUP($D96,specimens!$B$1:$Q$1059,2,TRUE)</f>
        <v>12-00035</v>
      </c>
      <c r="H96" s="2" t="str">
        <f>VLOOKUP($D96,specimens!$B$1:$Q$1059,3,TRUE)</f>
        <v>BEAT-AML</v>
      </c>
      <c r="I96" s="2" t="str">
        <f>VLOOKUP($D96,specimens!$B$1:$Q$1059,4,TRUE)</f>
        <v>NON-HISPANIC</v>
      </c>
      <c r="J96" s="2" t="str">
        <f>VLOOKUP($D96,specimens!$B$1:$Q$1059,5,TRUE)</f>
        <v>Female</v>
      </c>
      <c r="K96" s="2" t="str">
        <f>VLOOKUP($D96,specimens!$B$1:$Q$1059,6,TRUE)</f>
        <v>White</v>
      </c>
      <c r="L96" s="2" t="str">
        <f>VLOOKUP($D96,specimens!$B$1:$Q$1059,7,TRUE)</f>
        <v>Alive</v>
      </c>
      <c r="M96" s="2" t="str">
        <f>VLOOKUP($D96,specimens!$B$1:$Q$1059,8,TRUE)</f>
        <v>Bone Marrow Aspirate</v>
      </c>
      <c r="N96" s="2" t="str">
        <f>VLOOKUP($D96,specimens!$B$1:$Q$1059,9,TRUE)</f>
        <v>tumor</v>
      </c>
      <c r="O96" s="2" t="str">
        <f>VLOOKUP($D96,specimens!$B$1:$Q$1059,10,TRUE)</f>
        <v>Acute myelomonocytic leukaemia</v>
      </c>
      <c r="P96" s="2">
        <f>VLOOKUP($D96,specimens!$B$1:$Q$1059,11,TRUE)</f>
        <v>0</v>
      </c>
      <c r="Q96" s="2">
        <f>VLOOKUP($D96,specimens!$B$1:$Q$1059,12,TRUE)</f>
        <v>0</v>
      </c>
      <c r="R96" s="2">
        <f>VLOOKUP($D96,specimens!$B$1:$Q$1059,13,TRUE)</f>
        <v>0</v>
      </c>
      <c r="S96" s="2">
        <f>VLOOKUP($D96,specimens!$B$1:$Q$1059,14,TRUE)</f>
        <v>0</v>
      </c>
      <c r="T96" s="2">
        <f>VLOOKUP($D96,specimens!$B$1:$Q$1059,15,TRUE)</f>
        <v>0</v>
      </c>
      <c r="U96" s="2">
        <f>VLOOKUP($D96,specimens!$B$1:$Q$1059,16,TRUE)</f>
        <v>0</v>
      </c>
    </row>
    <row r="97" spans="1:21" x14ac:dyDescent="0.25">
      <c r="A97" s="3" t="s">
        <v>1107</v>
      </c>
      <c r="B97" t="s">
        <v>1658</v>
      </c>
      <c r="C97" t="s">
        <v>1659</v>
      </c>
      <c r="D97" t="s">
        <v>32</v>
      </c>
      <c r="E97" t="s">
        <v>1469</v>
      </c>
      <c r="F97" s="3" t="str">
        <f>VLOOKUP(D97,specimens!$B$1:$Q$1059,1,TRUE)</f>
        <v>12-00035</v>
      </c>
      <c r="G97" s="2" t="str">
        <f>VLOOKUP($D97,specimens!$B$1:$Q$1059,2,TRUE)</f>
        <v>12-00035</v>
      </c>
      <c r="H97" s="2" t="str">
        <f>VLOOKUP($D97,specimens!$B$1:$Q$1059,3,TRUE)</f>
        <v>BEAT-AML</v>
      </c>
      <c r="I97" s="2" t="str">
        <f>VLOOKUP($D97,specimens!$B$1:$Q$1059,4,TRUE)</f>
        <v>NON-HISPANIC</v>
      </c>
      <c r="J97" s="2" t="str">
        <f>VLOOKUP($D97,specimens!$B$1:$Q$1059,5,TRUE)</f>
        <v>Female</v>
      </c>
      <c r="K97" s="2" t="str">
        <f>VLOOKUP($D97,specimens!$B$1:$Q$1059,6,TRUE)</f>
        <v>White</v>
      </c>
      <c r="L97" s="2" t="str">
        <f>VLOOKUP($D97,specimens!$B$1:$Q$1059,7,TRUE)</f>
        <v>Alive</v>
      </c>
      <c r="M97" s="2" t="str">
        <f>VLOOKUP($D97,specimens!$B$1:$Q$1059,8,TRUE)</f>
        <v>Bone Marrow Aspirate</v>
      </c>
      <c r="N97" s="2" t="str">
        <f>VLOOKUP($D97,specimens!$B$1:$Q$1059,9,TRUE)</f>
        <v>tumor</v>
      </c>
      <c r="O97" s="2" t="str">
        <f>VLOOKUP($D97,specimens!$B$1:$Q$1059,10,TRUE)</f>
        <v>Acute myelomonocytic leukaemia</v>
      </c>
      <c r="P97" s="2">
        <f>VLOOKUP($D97,specimens!$B$1:$Q$1059,11,TRUE)</f>
        <v>0</v>
      </c>
      <c r="Q97" s="2">
        <f>VLOOKUP($D97,specimens!$B$1:$Q$1059,12,TRUE)</f>
        <v>0</v>
      </c>
      <c r="R97" s="2">
        <f>VLOOKUP($D97,specimens!$B$1:$Q$1059,13,TRUE)</f>
        <v>0</v>
      </c>
      <c r="S97" s="2">
        <f>VLOOKUP($D97,specimens!$B$1:$Q$1059,14,TRUE)</f>
        <v>0</v>
      </c>
      <c r="T97" s="2">
        <f>VLOOKUP($D97,specimens!$B$1:$Q$1059,15,TRUE)</f>
        <v>0</v>
      </c>
      <c r="U97" s="2">
        <f>VLOOKUP($D97,specimens!$B$1:$Q$1059,16,TRUE)</f>
        <v>0</v>
      </c>
    </row>
    <row r="98" spans="1:21" x14ac:dyDescent="0.25">
      <c r="A98" s="3" t="s">
        <v>1107</v>
      </c>
      <c r="B98" t="s">
        <v>1660</v>
      </c>
      <c r="C98" t="s">
        <v>1661</v>
      </c>
      <c r="D98" t="s">
        <v>32</v>
      </c>
      <c r="E98" t="s">
        <v>1469</v>
      </c>
      <c r="F98" s="3" t="str">
        <f>VLOOKUP(D98,specimens!$B$1:$Q$1059,1,TRUE)</f>
        <v>12-00035</v>
      </c>
      <c r="G98" s="2" t="str">
        <f>VLOOKUP($D98,specimens!$B$1:$Q$1059,2,TRUE)</f>
        <v>12-00035</v>
      </c>
      <c r="H98" s="2" t="str">
        <f>VLOOKUP($D98,specimens!$B$1:$Q$1059,3,TRUE)</f>
        <v>BEAT-AML</v>
      </c>
      <c r="I98" s="2" t="str">
        <f>VLOOKUP($D98,specimens!$B$1:$Q$1059,4,TRUE)</f>
        <v>NON-HISPANIC</v>
      </c>
      <c r="J98" s="2" t="str">
        <f>VLOOKUP($D98,specimens!$B$1:$Q$1059,5,TRUE)</f>
        <v>Female</v>
      </c>
      <c r="K98" s="2" t="str">
        <f>VLOOKUP($D98,specimens!$B$1:$Q$1059,6,TRUE)</f>
        <v>White</v>
      </c>
      <c r="L98" s="2" t="str">
        <f>VLOOKUP($D98,specimens!$B$1:$Q$1059,7,TRUE)</f>
        <v>Alive</v>
      </c>
      <c r="M98" s="2" t="str">
        <f>VLOOKUP($D98,specimens!$B$1:$Q$1059,8,TRUE)</f>
        <v>Bone Marrow Aspirate</v>
      </c>
      <c r="N98" s="2" t="str">
        <f>VLOOKUP($D98,specimens!$B$1:$Q$1059,9,TRUE)</f>
        <v>tumor</v>
      </c>
      <c r="O98" s="2" t="str">
        <f>VLOOKUP($D98,specimens!$B$1:$Q$1059,10,TRUE)</f>
        <v>Acute myelomonocytic leukaemia</v>
      </c>
      <c r="P98" s="2">
        <f>VLOOKUP($D98,specimens!$B$1:$Q$1059,11,TRUE)</f>
        <v>0</v>
      </c>
      <c r="Q98" s="2">
        <f>VLOOKUP($D98,specimens!$B$1:$Q$1059,12,TRUE)</f>
        <v>0</v>
      </c>
      <c r="R98" s="2">
        <f>VLOOKUP($D98,specimens!$B$1:$Q$1059,13,TRUE)</f>
        <v>0</v>
      </c>
      <c r="S98" s="2">
        <f>VLOOKUP($D98,specimens!$B$1:$Q$1059,14,TRUE)</f>
        <v>0</v>
      </c>
      <c r="T98" s="2">
        <f>VLOOKUP($D98,specimens!$B$1:$Q$1059,15,TRUE)</f>
        <v>0</v>
      </c>
      <c r="U98" s="2">
        <f>VLOOKUP($D98,specimens!$B$1:$Q$1059,16,TRUE)</f>
        <v>0</v>
      </c>
    </row>
    <row r="99" spans="1:21" x14ac:dyDescent="0.25">
      <c r="A99" s="3" t="s">
        <v>1107</v>
      </c>
      <c r="B99" t="s">
        <v>1662</v>
      </c>
      <c r="C99" s="1" t="s">
        <v>1663</v>
      </c>
      <c r="D99" t="s">
        <v>32</v>
      </c>
      <c r="E99" t="s">
        <v>1469</v>
      </c>
      <c r="F99" s="3" t="str">
        <f>VLOOKUP(D99,specimens!$B$1:$Q$1059,1,TRUE)</f>
        <v>12-00035</v>
      </c>
      <c r="G99" s="2" t="str">
        <f>VLOOKUP($D99,specimens!$B$1:$Q$1059,2,TRUE)</f>
        <v>12-00035</v>
      </c>
      <c r="H99" s="2" t="str">
        <f>VLOOKUP($D99,specimens!$B$1:$Q$1059,3,TRUE)</f>
        <v>BEAT-AML</v>
      </c>
      <c r="I99" s="2" t="str">
        <f>VLOOKUP($D99,specimens!$B$1:$Q$1059,4,TRUE)</f>
        <v>NON-HISPANIC</v>
      </c>
      <c r="J99" s="2" t="str">
        <f>VLOOKUP($D99,specimens!$B$1:$Q$1059,5,TRUE)</f>
        <v>Female</v>
      </c>
      <c r="K99" s="2" t="str">
        <f>VLOOKUP($D99,specimens!$B$1:$Q$1059,6,TRUE)</f>
        <v>White</v>
      </c>
      <c r="L99" s="2" t="str">
        <f>VLOOKUP($D99,specimens!$B$1:$Q$1059,7,TRUE)</f>
        <v>Alive</v>
      </c>
      <c r="M99" s="2" t="str">
        <f>VLOOKUP($D99,specimens!$B$1:$Q$1059,8,TRUE)</f>
        <v>Bone Marrow Aspirate</v>
      </c>
      <c r="N99" s="2" t="str">
        <f>VLOOKUP($D99,specimens!$B$1:$Q$1059,9,TRUE)</f>
        <v>tumor</v>
      </c>
      <c r="O99" s="2" t="str">
        <f>VLOOKUP($D99,specimens!$B$1:$Q$1059,10,TRUE)</f>
        <v>Acute myelomonocytic leukaemia</v>
      </c>
      <c r="P99" s="2">
        <f>VLOOKUP($D99,specimens!$B$1:$Q$1059,11,TRUE)</f>
        <v>0</v>
      </c>
      <c r="Q99" s="2">
        <f>VLOOKUP($D99,specimens!$B$1:$Q$1059,12,TRUE)</f>
        <v>0</v>
      </c>
      <c r="R99" s="2">
        <f>VLOOKUP($D99,specimens!$B$1:$Q$1059,13,TRUE)</f>
        <v>0</v>
      </c>
      <c r="S99" s="2">
        <f>VLOOKUP($D99,specimens!$B$1:$Q$1059,14,TRUE)</f>
        <v>0</v>
      </c>
      <c r="T99" s="2">
        <f>VLOOKUP($D99,specimens!$B$1:$Q$1059,15,TRUE)</f>
        <v>0</v>
      </c>
      <c r="U99" s="2">
        <f>VLOOKUP($D99,specimens!$B$1:$Q$1059,16,TRUE)</f>
        <v>0</v>
      </c>
    </row>
    <row r="100" spans="1:21" x14ac:dyDescent="0.25">
      <c r="A100" s="3" t="s">
        <v>1107</v>
      </c>
      <c r="B100" t="s">
        <v>1664</v>
      </c>
      <c r="C100" t="s">
        <v>1665</v>
      </c>
      <c r="D100" t="s">
        <v>32</v>
      </c>
      <c r="E100" t="s">
        <v>1469</v>
      </c>
      <c r="F100" s="3" t="str">
        <f>VLOOKUP(D100,specimens!$B$1:$Q$1059,1,TRUE)</f>
        <v>12-00035</v>
      </c>
      <c r="G100" s="2" t="str">
        <f>VLOOKUP($D100,specimens!$B$1:$Q$1059,2,TRUE)</f>
        <v>12-00035</v>
      </c>
      <c r="H100" s="2" t="str">
        <f>VLOOKUP($D100,specimens!$B$1:$Q$1059,3,TRUE)</f>
        <v>BEAT-AML</v>
      </c>
      <c r="I100" s="2" t="str">
        <f>VLOOKUP($D100,specimens!$B$1:$Q$1059,4,TRUE)</f>
        <v>NON-HISPANIC</v>
      </c>
      <c r="J100" s="2" t="str">
        <f>VLOOKUP($D100,specimens!$B$1:$Q$1059,5,TRUE)</f>
        <v>Female</v>
      </c>
      <c r="K100" s="2" t="str">
        <f>VLOOKUP($D100,specimens!$B$1:$Q$1059,6,TRUE)</f>
        <v>White</v>
      </c>
      <c r="L100" s="2" t="str">
        <f>VLOOKUP($D100,specimens!$B$1:$Q$1059,7,TRUE)</f>
        <v>Alive</v>
      </c>
      <c r="M100" s="2" t="str">
        <f>VLOOKUP($D100,specimens!$B$1:$Q$1059,8,TRUE)</f>
        <v>Bone Marrow Aspirate</v>
      </c>
      <c r="N100" s="2" t="str">
        <f>VLOOKUP($D100,specimens!$B$1:$Q$1059,9,TRUE)</f>
        <v>tumor</v>
      </c>
      <c r="O100" s="2" t="str">
        <f>VLOOKUP($D100,specimens!$B$1:$Q$1059,10,TRUE)</f>
        <v>Acute myelomonocytic leukaemia</v>
      </c>
      <c r="P100" s="2">
        <f>VLOOKUP($D100,specimens!$B$1:$Q$1059,11,TRUE)</f>
        <v>0</v>
      </c>
      <c r="Q100" s="2">
        <f>VLOOKUP($D100,specimens!$B$1:$Q$1059,12,TRUE)</f>
        <v>0</v>
      </c>
      <c r="R100" s="2">
        <f>VLOOKUP($D100,specimens!$B$1:$Q$1059,13,TRUE)</f>
        <v>0</v>
      </c>
      <c r="S100" s="2">
        <f>VLOOKUP($D100,specimens!$B$1:$Q$1059,14,TRUE)</f>
        <v>0</v>
      </c>
      <c r="T100" s="2">
        <f>VLOOKUP($D100,specimens!$B$1:$Q$1059,15,TRUE)</f>
        <v>0</v>
      </c>
      <c r="U100" s="2">
        <f>VLOOKUP($D100,specimens!$B$1:$Q$1059,16,TRUE)</f>
        <v>0</v>
      </c>
    </row>
    <row r="101" spans="1:21" x14ac:dyDescent="0.25">
      <c r="A101" s="3" t="s">
        <v>1107</v>
      </c>
      <c r="B101" t="s">
        <v>1666</v>
      </c>
      <c r="C101" t="s">
        <v>1667</v>
      </c>
      <c r="D101" t="s">
        <v>32</v>
      </c>
      <c r="E101" t="s">
        <v>1469</v>
      </c>
      <c r="F101" s="3" t="str">
        <f>VLOOKUP(D101,specimens!$B$1:$Q$1059,1,TRUE)</f>
        <v>12-00035</v>
      </c>
      <c r="G101" s="2" t="str">
        <f>VLOOKUP($D101,specimens!$B$1:$Q$1059,2,TRUE)</f>
        <v>12-00035</v>
      </c>
      <c r="H101" s="2" t="str">
        <f>VLOOKUP($D101,specimens!$B$1:$Q$1059,3,TRUE)</f>
        <v>BEAT-AML</v>
      </c>
      <c r="I101" s="2" t="str">
        <f>VLOOKUP($D101,specimens!$B$1:$Q$1059,4,TRUE)</f>
        <v>NON-HISPANIC</v>
      </c>
      <c r="J101" s="2" t="str">
        <f>VLOOKUP($D101,specimens!$B$1:$Q$1059,5,TRUE)</f>
        <v>Female</v>
      </c>
      <c r="K101" s="2" t="str">
        <f>VLOOKUP($D101,specimens!$B$1:$Q$1059,6,TRUE)</f>
        <v>White</v>
      </c>
      <c r="L101" s="2" t="str">
        <f>VLOOKUP($D101,specimens!$B$1:$Q$1059,7,TRUE)</f>
        <v>Alive</v>
      </c>
      <c r="M101" s="2" t="str">
        <f>VLOOKUP($D101,specimens!$B$1:$Q$1059,8,TRUE)</f>
        <v>Bone Marrow Aspirate</v>
      </c>
      <c r="N101" s="2" t="str">
        <f>VLOOKUP($D101,specimens!$B$1:$Q$1059,9,TRUE)</f>
        <v>tumor</v>
      </c>
      <c r="O101" s="2" t="str">
        <f>VLOOKUP($D101,specimens!$B$1:$Q$1059,10,TRUE)</f>
        <v>Acute myelomonocytic leukaemia</v>
      </c>
      <c r="P101" s="2">
        <f>VLOOKUP($D101,specimens!$B$1:$Q$1059,11,TRUE)</f>
        <v>0</v>
      </c>
      <c r="Q101" s="2">
        <f>VLOOKUP($D101,specimens!$B$1:$Q$1059,12,TRUE)</f>
        <v>0</v>
      </c>
      <c r="R101" s="2">
        <f>VLOOKUP($D101,specimens!$B$1:$Q$1059,13,TRUE)</f>
        <v>0</v>
      </c>
      <c r="S101" s="2">
        <f>VLOOKUP($D101,specimens!$B$1:$Q$1059,14,TRUE)</f>
        <v>0</v>
      </c>
      <c r="T101" s="2">
        <f>VLOOKUP($D101,specimens!$B$1:$Q$1059,15,TRUE)</f>
        <v>0</v>
      </c>
      <c r="U101" s="2">
        <f>VLOOKUP($D101,specimens!$B$1:$Q$1059,16,TRUE)</f>
        <v>0</v>
      </c>
    </row>
    <row r="102" spans="1:21" x14ac:dyDescent="0.25">
      <c r="A102" s="3" t="s">
        <v>1107</v>
      </c>
      <c r="B102" t="s">
        <v>1668</v>
      </c>
      <c r="C102" t="s">
        <v>1669</v>
      </c>
      <c r="D102" t="s">
        <v>32</v>
      </c>
      <c r="E102" t="s">
        <v>1469</v>
      </c>
      <c r="F102" s="3" t="str">
        <f>VLOOKUP(D102,specimens!$B$1:$Q$1059,1,TRUE)</f>
        <v>12-00035</v>
      </c>
      <c r="G102" s="2" t="str">
        <f>VLOOKUP($D102,specimens!$B$1:$Q$1059,2,TRUE)</f>
        <v>12-00035</v>
      </c>
      <c r="H102" s="2" t="str">
        <f>VLOOKUP($D102,specimens!$B$1:$Q$1059,3,TRUE)</f>
        <v>BEAT-AML</v>
      </c>
      <c r="I102" s="2" t="str">
        <f>VLOOKUP($D102,specimens!$B$1:$Q$1059,4,TRUE)</f>
        <v>NON-HISPANIC</v>
      </c>
      <c r="J102" s="2" t="str">
        <f>VLOOKUP($D102,specimens!$B$1:$Q$1059,5,TRUE)</f>
        <v>Female</v>
      </c>
      <c r="K102" s="2" t="str">
        <f>VLOOKUP($D102,specimens!$B$1:$Q$1059,6,TRUE)</f>
        <v>White</v>
      </c>
      <c r="L102" s="2" t="str">
        <f>VLOOKUP($D102,specimens!$B$1:$Q$1059,7,TRUE)</f>
        <v>Alive</v>
      </c>
      <c r="M102" s="2" t="str">
        <f>VLOOKUP($D102,specimens!$B$1:$Q$1059,8,TRUE)</f>
        <v>Bone Marrow Aspirate</v>
      </c>
      <c r="N102" s="2" t="str">
        <f>VLOOKUP($D102,specimens!$B$1:$Q$1059,9,TRUE)</f>
        <v>tumor</v>
      </c>
      <c r="O102" s="2" t="str">
        <f>VLOOKUP($D102,specimens!$B$1:$Q$1059,10,TRUE)</f>
        <v>Acute myelomonocytic leukaemia</v>
      </c>
      <c r="P102" s="2">
        <f>VLOOKUP($D102,specimens!$B$1:$Q$1059,11,TRUE)</f>
        <v>0</v>
      </c>
      <c r="Q102" s="2">
        <f>VLOOKUP($D102,specimens!$B$1:$Q$1059,12,TRUE)</f>
        <v>0</v>
      </c>
      <c r="R102" s="2">
        <f>VLOOKUP($D102,specimens!$B$1:$Q$1059,13,TRUE)</f>
        <v>0</v>
      </c>
      <c r="S102" s="2">
        <f>VLOOKUP($D102,specimens!$B$1:$Q$1059,14,TRUE)</f>
        <v>0</v>
      </c>
      <c r="T102" s="2">
        <f>VLOOKUP($D102,specimens!$B$1:$Q$1059,15,TRUE)</f>
        <v>0</v>
      </c>
      <c r="U102" s="2">
        <f>VLOOKUP($D102,specimens!$B$1:$Q$1059,16,TRUE)</f>
        <v>0</v>
      </c>
    </row>
    <row r="103" spans="1:21" x14ac:dyDescent="0.25">
      <c r="A103" s="3" t="s">
        <v>1107</v>
      </c>
      <c r="B103" t="s">
        <v>1670</v>
      </c>
      <c r="C103" t="s">
        <v>1671</v>
      </c>
      <c r="D103" t="s">
        <v>32</v>
      </c>
      <c r="E103" t="s">
        <v>1469</v>
      </c>
      <c r="F103" s="3" t="str">
        <f>VLOOKUP(D103,specimens!$B$1:$Q$1059,1,TRUE)</f>
        <v>12-00035</v>
      </c>
      <c r="G103" s="2" t="str">
        <f>VLOOKUP($D103,specimens!$B$1:$Q$1059,2,TRUE)</f>
        <v>12-00035</v>
      </c>
      <c r="H103" s="2" t="str">
        <f>VLOOKUP($D103,specimens!$B$1:$Q$1059,3,TRUE)</f>
        <v>BEAT-AML</v>
      </c>
      <c r="I103" s="2" t="str">
        <f>VLOOKUP($D103,specimens!$B$1:$Q$1059,4,TRUE)</f>
        <v>NON-HISPANIC</v>
      </c>
      <c r="J103" s="2" t="str">
        <f>VLOOKUP($D103,specimens!$B$1:$Q$1059,5,TRUE)</f>
        <v>Female</v>
      </c>
      <c r="K103" s="2" t="str">
        <f>VLOOKUP($D103,specimens!$B$1:$Q$1059,6,TRUE)</f>
        <v>White</v>
      </c>
      <c r="L103" s="2" t="str">
        <f>VLOOKUP($D103,specimens!$B$1:$Q$1059,7,TRUE)</f>
        <v>Alive</v>
      </c>
      <c r="M103" s="2" t="str">
        <f>VLOOKUP($D103,specimens!$B$1:$Q$1059,8,TRUE)</f>
        <v>Bone Marrow Aspirate</v>
      </c>
      <c r="N103" s="2" t="str">
        <f>VLOOKUP($D103,specimens!$B$1:$Q$1059,9,TRUE)</f>
        <v>tumor</v>
      </c>
      <c r="O103" s="2" t="str">
        <f>VLOOKUP($D103,specimens!$B$1:$Q$1059,10,TRUE)</f>
        <v>Acute myelomonocytic leukaemia</v>
      </c>
      <c r="P103" s="2">
        <f>VLOOKUP($D103,specimens!$B$1:$Q$1059,11,TRUE)</f>
        <v>0</v>
      </c>
      <c r="Q103" s="2">
        <f>VLOOKUP($D103,specimens!$B$1:$Q$1059,12,TRUE)</f>
        <v>0</v>
      </c>
      <c r="R103" s="2">
        <f>VLOOKUP($D103,specimens!$B$1:$Q$1059,13,TRUE)</f>
        <v>0</v>
      </c>
      <c r="S103" s="2">
        <f>VLOOKUP($D103,specimens!$B$1:$Q$1059,14,TRUE)</f>
        <v>0</v>
      </c>
      <c r="T103" s="2">
        <f>VLOOKUP($D103,specimens!$B$1:$Q$1059,15,TRUE)</f>
        <v>0</v>
      </c>
      <c r="U103" s="2">
        <f>VLOOKUP($D103,specimens!$B$1:$Q$1059,16,TRUE)</f>
        <v>0</v>
      </c>
    </row>
    <row r="104" spans="1:21" x14ac:dyDescent="0.25">
      <c r="A104" s="3" t="s">
        <v>1107</v>
      </c>
      <c r="B104" t="s">
        <v>1672</v>
      </c>
      <c r="C104" t="s">
        <v>1673</v>
      </c>
      <c r="D104" t="s">
        <v>32</v>
      </c>
      <c r="E104" t="s">
        <v>1469</v>
      </c>
      <c r="F104" s="3" t="str">
        <f>VLOOKUP(D104,specimens!$B$1:$Q$1059,1,TRUE)</f>
        <v>12-00035</v>
      </c>
      <c r="G104" s="2" t="str">
        <f>VLOOKUP($D104,specimens!$B$1:$Q$1059,2,TRUE)</f>
        <v>12-00035</v>
      </c>
      <c r="H104" s="2" t="str">
        <f>VLOOKUP($D104,specimens!$B$1:$Q$1059,3,TRUE)</f>
        <v>BEAT-AML</v>
      </c>
      <c r="I104" s="2" t="str">
        <f>VLOOKUP($D104,specimens!$B$1:$Q$1059,4,TRUE)</f>
        <v>NON-HISPANIC</v>
      </c>
      <c r="J104" s="2" t="str">
        <f>VLOOKUP($D104,specimens!$B$1:$Q$1059,5,TRUE)</f>
        <v>Female</v>
      </c>
      <c r="K104" s="2" t="str">
        <f>VLOOKUP($D104,specimens!$B$1:$Q$1059,6,TRUE)</f>
        <v>White</v>
      </c>
      <c r="L104" s="2" t="str">
        <f>VLOOKUP($D104,specimens!$B$1:$Q$1059,7,TRUE)</f>
        <v>Alive</v>
      </c>
      <c r="M104" s="2" t="str">
        <f>VLOOKUP($D104,specimens!$B$1:$Q$1059,8,TRUE)</f>
        <v>Bone Marrow Aspirate</v>
      </c>
      <c r="N104" s="2" t="str">
        <f>VLOOKUP($D104,specimens!$B$1:$Q$1059,9,TRUE)</f>
        <v>tumor</v>
      </c>
      <c r="O104" s="2" t="str">
        <f>VLOOKUP($D104,specimens!$B$1:$Q$1059,10,TRUE)</f>
        <v>Acute myelomonocytic leukaemia</v>
      </c>
      <c r="P104" s="2">
        <f>VLOOKUP($D104,specimens!$B$1:$Q$1059,11,TRUE)</f>
        <v>0</v>
      </c>
      <c r="Q104" s="2">
        <f>VLOOKUP($D104,specimens!$B$1:$Q$1059,12,TRUE)</f>
        <v>0</v>
      </c>
      <c r="R104" s="2">
        <f>VLOOKUP($D104,specimens!$B$1:$Q$1059,13,TRUE)</f>
        <v>0</v>
      </c>
      <c r="S104" s="2">
        <f>VLOOKUP($D104,specimens!$B$1:$Q$1059,14,TRUE)</f>
        <v>0</v>
      </c>
      <c r="T104" s="2">
        <f>VLOOKUP($D104,specimens!$B$1:$Q$1059,15,TRUE)</f>
        <v>0</v>
      </c>
      <c r="U104" s="2">
        <f>VLOOKUP($D104,specimens!$B$1:$Q$1059,16,TRUE)</f>
        <v>0</v>
      </c>
    </row>
    <row r="105" spans="1:21" x14ac:dyDescent="0.25">
      <c r="A105" s="3" t="s">
        <v>1107</v>
      </c>
      <c r="B105" t="s">
        <v>1674</v>
      </c>
      <c r="C105" t="s">
        <v>1675</v>
      </c>
      <c r="D105" t="s">
        <v>32</v>
      </c>
      <c r="E105" t="s">
        <v>1469</v>
      </c>
      <c r="F105" s="3" t="str">
        <f>VLOOKUP(D105,specimens!$B$1:$Q$1059,1,TRUE)</f>
        <v>12-00035</v>
      </c>
      <c r="G105" s="2" t="str">
        <f>VLOOKUP($D105,specimens!$B$1:$Q$1059,2,TRUE)</f>
        <v>12-00035</v>
      </c>
      <c r="H105" s="2" t="str">
        <f>VLOOKUP($D105,specimens!$B$1:$Q$1059,3,TRUE)</f>
        <v>BEAT-AML</v>
      </c>
      <c r="I105" s="2" t="str">
        <f>VLOOKUP($D105,specimens!$B$1:$Q$1059,4,TRUE)</f>
        <v>NON-HISPANIC</v>
      </c>
      <c r="J105" s="2" t="str">
        <f>VLOOKUP($D105,specimens!$B$1:$Q$1059,5,TRUE)</f>
        <v>Female</v>
      </c>
      <c r="K105" s="2" t="str">
        <f>VLOOKUP($D105,specimens!$B$1:$Q$1059,6,TRUE)</f>
        <v>White</v>
      </c>
      <c r="L105" s="2" t="str">
        <f>VLOOKUP($D105,specimens!$B$1:$Q$1059,7,TRUE)</f>
        <v>Alive</v>
      </c>
      <c r="M105" s="2" t="str">
        <f>VLOOKUP($D105,specimens!$B$1:$Q$1059,8,TRUE)</f>
        <v>Bone Marrow Aspirate</v>
      </c>
      <c r="N105" s="2" t="str">
        <f>VLOOKUP($D105,specimens!$B$1:$Q$1059,9,TRUE)</f>
        <v>tumor</v>
      </c>
      <c r="O105" s="2" t="str">
        <f>VLOOKUP($D105,specimens!$B$1:$Q$1059,10,TRUE)</f>
        <v>Acute myelomonocytic leukaemia</v>
      </c>
      <c r="P105" s="2">
        <f>VLOOKUP($D105,specimens!$B$1:$Q$1059,11,TRUE)</f>
        <v>0</v>
      </c>
      <c r="Q105" s="2">
        <f>VLOOKUP($D105,specimens!$B$1:$Q$1059,12,TRUE)</f>
        <v>0</v>
      </c>
      <c r="R105" s="2">
        <f>VLOOKUP($D105,specimens!$B$1:$Q$1059,13,TRUE)</f>
        <v>0</v>
      </c>
      <c r="S105" s="2">
        <f>VLOOKUP($D105,specimens!$B$1:$Q$1059,14,TRUE)</f>
        <v>0</v>
      </c>
      <c r="T105" s="2">
        <f>VLOOKUP($D105,specimens!$B$1:$Q$1059,15,TRUE)</f>
        <v>0</v>
      </c>
      <c r="U105" s="2">
        <f>VLOOKUP($D105,specimens!$B$1:$Q$1059,16,TRUE)</f>
        <v>0</v>
      </c>
    </row>
    <row r="106" spans="1:21" x14ac:dyDescent="0.25">
      <c r="A106" s="3" t="s">
        <v>1107</v>
      </c>
      <c r="B106" t="s">
        <v>1676</v>
      </c>
      <c r="C106" s="1" t="s">
        <v>1677</v>
      </c>
      <c r="D106" t="s">
        <v>32</v>
      </c>
      <c r="E106" t="s">
        <v>1469</v>
      </c>
      <c r="F106" s="3" t="str">
        <f>VLOOKUP(D106,specimens!$B$1:$Q$1059,1,TRUE)</f>
        <v>12-00035</v>
      </c>
      <c r="G106" s="2" t="str">
        <f>VLOOKUP($D106,specimens!$B$1:$Q$1059,2,TRUE)</f>
        <v>12-00035</v>
      </c>
      <c r="H106" s="2" t="str">
        <f>VLOOKUP($D106,specimens!$B$1:$Q$1059,3,TRUE)</f>
        <v>BEAT-AML</v>
      </c>
      <c r="I106" s="2" t="str">
        <f>VLOOKUP($D106,specimens!$B$1:$Q$1059,4,TRUE)</f>
        <v>NON-HISPANIC</v>
      </c>
      <c r="J106" s="2" t="str">
        <f>VLOOKUP($D106,specimens!$B$1:$Q$1059,5,TRUE)</f>
        <v>Female</v>
      </c>
      <c r="K106" s="2" t="str">
        <f>VLOOKUP($D106,specimens!$B$1:$Q$1059,6,TRUE)</f>
        <v>White</v>
      </c>
      <c r="L106" s="2" t="str">
        <f>VLOOKUP($D106,specimens!$B$1:$Q$1059,7,TRUE)</f>
        <v>Alive</v>
      </c>
      <c r="M106" s="2" t="str">
        <f>VLOOKUP($D106,specimens!$B$1:$Q$1059,8,TRUE)</f>
        <v>Bone Marrow Aspirate</v>
      </c>
      <c r="N106" s="2" t="str">
        <f>VLOOKUP($D106,specimens!$B$1:$Q$1059,9,TRUE)</f>
        <v>tumor</v>
      </c>
      <c r="O106" s="2" t="str">
        <f>VLOOKUP($D106,specimens!$B$1:$Q$1059,10,TRUE)</f>
        <v>Acute myelomonocytic leukaemia</v>
      </c>
      <c r="P106" s="2">
        <f>VLOOKUP($D106,specimens!$B$1:$Q$1059,11,TRUE)</f>
        <v>0</v>
      </c>
      <c r="Q106" s="2">
        <f>VLOOKUP($D106,specimens!$B$1:$Q$1059,12,TRUE)</f>
        <v>0</v>
      </c>
      <c r="R106" s="2">
        <f>VLOOKUP($D106,specimens!$B$1:$Q$1059,13,TRUE)</f>
        <v>0</v>
      </c>
      <c r="S106" s="2">
        <f>VLOOKUP($D106,specimens!$B$1:$Q$1059,14,TRUE)</f>
        <v>0</v>
      </c>
      <c r="T106" s="2">
        <f>VLOOKUP($D106,specimens!$B$1:$Q$1059,15,TRUE)</f>
        <v>0</v>
      </c>
      <c r="U106" s="2">
        <f>VLOOKUP($D106,specimens!$B$1:$Q$1059,16,TRUE)</f>
        <v>0</v>
      </c>
    </row>
    <row r="107" spans="1:21" x14ac:dyDescent="0.25">
      <c r="A107" s="3" t="s">
        <v>1107</v>
      </c>
      <c r="B107" t="s">
        <v>1678</v>
      </c>
      <c r="C107" t="s">
        <v>1679</v>
      </c>
      <c r="D107" t="s">
        <v>32</v>
      </c>
      <c r="E107" t="s">
        <v>1469</v>
      </c>
      <c r="F107" s="3" t="str">
        <f>VLOOKUP(D107,specimens!$B$1:$Q$1059,1,TRUE)</f>
        <v>12-00035</v>
      </c>
      <c r="G107" s="2" t="str">
        <f>VLOOKUP($D107,specimens!$B$1:$Q$1059,2,TRUE)</f>
        <v>12-00035</v>
      </c>
      <c r="H107" s="2" t="str">
        <f>VLOOKUP($D107,specimens!$B$1:$Q$1059,3,TRUE)</f>
        <v>BEAT-AML</v>
      </c>
      <c r="I107" s="2" t="str">
        <f>VLOOKUP($D107,specimens!$B$1:$Q$1059,4,TRUE)</f>
        <v>NON-HISPANIC</v>
      </c>
      <c r="J107" s="2" t="str">
        <f>VLOOKUP($D107,specimens!$B$1:$Q$1059,5,TRUE)</f>
        <v>Female</v>
      </c>
      <c r="K107" s="2" t="str">
        <f>VLOOKUP($D107,specimens!$B$1:$Q$1059,6,TRUE)</f>
        <v>White</v>
      </c>
      <c r="L107" s="2" t="str">
        <f>VLOOKUP($D107,specimens!$B$1:$Q$1059,7,TRUE)</f>
        <v>Alive</v>
      </c>
      <c r="M107" s="2" t="str">
        <f>VLOOKUP($D107,specimens!$B$1:$Q$1059,8,TRUE)</f>
        <v>Bone Marrow Aspirate</v>
      </c>
      <c r="N107" s="2" t="str">
        <f>VLOOKUP($D107,specimens!$B$1:$Q$1059,9,TRUE)</f>
        <v>tumor</v>
      </c>
      <c r="O107" s="2" t="str">
        <f>VLOOKUP($D107,specimens!$B$1:$Q$1059,10,TRUE)</f>
        <v>Acute myelomonocytic leukaemia</v>
      </c>
      <c r="P107" s="2">
        <f>VLOOKUP($D107,specimens!$B$1:$Q$1059,11,TRUE)</f>
        <v>0</v>
      </c>
      <c r="Q107" s="2">
        <f>VLOOKUP($D107,specimens!$B$1:$Q$1059,12,TRUE)</f>
        <v>0</v>
      </c>
      <c r="R107" s="2">
        <f>VLOOKUP($D107,specimens!$B$1:$Q$1059,13,TRUE)</f>
        <v>0</v>
      </c>
      <c r="S107" s="2">
        <f>VLOOKUP($D107,specimens!$B$1:$Q$1059,14,TRUE)</f>
        <v>0</v>
      </c>
      <c r="T107" s="2">
        <f>VLOOKUP($D107,specimens!$B$1:$Q$1059,15,TRUE)</f>
        <v>0</v>
      </c>
      <c r="U107" s="2">
        <f>VLOOKUP($D107,specimens!$B$1:$Q$1059,16,TRUE)</f>
        <v>0</v>
      </c>
    </row>
    <row r="108" spans="1:21" x14ac:dyDescent="0.25">
      <c r="A108" s="3" t="s">
        <v>1107</v>
      </c>
      <c r="B108" t="s">
        <v>1680</v>
      </c>
      <c r="C108" t="s">
        <v>1681</v>
      </c>
      <c r="D108" t="s">
        <v>34</v>
      </c>
      <c r="E108" t="s">
        <v>1469</v>
      </c>
      <c r="F108" s="3" t="str">
        <f>VLOOKUP(D108,specimens!$B$1:$Q$1059,1,TRUE)</f>
        <v>12-00069</v>
      </c>
      <c r="G108" s="2" t="str">
        <f>VLOOKUP($D108,specimens!$B$1:$Q$1059,2,TRUE)</f>
        <v>12-00069</v>
      </c>
      <c r="H108" s="2" t="str">
        <f>VLOOKUP($D108,specimens!$B$1:$Q$1059,3,TRUE)</f>
        <v>BEAT-AML</v>
      </c>
      <c r="I108" s="2" t="str">
        <f>VLOOKUP($D108,specimens!$B$1:$Q$1059,4,TRUE)</f>
        <v>HISPANIC</v>
      </c>
      <c r="J108" s="2" t="str">
        <f>VLOOKUP($D108,specimens!$B$1:$Q$1059,5,TRUE)</f>
        <v>Male</v>
      </c>
      <c r="K108" s="2" t="str">
        <f>VLOOKUP($D108,specimens!$B$1:$Q$1059,6,TRUE)</f>
        <v>Unknown</v>
      </c>
      <c r="L108" s="2" t="str">
        <f>VLOOKUP($D108,specimens!$B$1:$Q$1059,7,TRUE)</f>
        <v>Deceased</v>
      </c>
      <c r="M108" s="2" t="str">
        <f>VLOOKUP($D108,specimens!$B$1:$Q$1059,8,TRUE)</f>
        <v>Peripheral Blood</v>
      </c>
      <c r="N108" s="2" t="str">
        <f>VLOOKUP($D108,specimens!$B$1:$Q$1059,9,TRUE)</f>
        <v>tumor</v>
      </c>
      <c r="O108" s="2" t="str">
        <f>VLOOKUP($D108,specimens!$B$1:$Q$1059,10,TRUE)</f>
        <v>Acute myeloid leukaemia, NOS</v>
      </c>
      <c r="P108" s="2">
        <f>VLOOKUP($D108,specimens!$B$1:$Q$1059,11,TRUE)</f>
        <v>0</v>
      </c>
      <c r="Q108" s="2">
        <f>VLOOKUP($D108,specimens!$B$1:$Q$1059,12,TRUE)</f>
        <v>0</v>
      </c>
      <c r="R108" s="2">
        <f>VLOOKUP($D108,specimens!$B$1:$Q$1059,13,TRUE)</f>
        <v>0</v>
      </c>
      <c r="S108" s="2">
        <f>VLOOKUP($D108,specimens!$B$1:$Q$1059,14,TRUE)</f>
        <v>0</v>
      </c>
      <c r="T108" s="2">
        <f>VLOOKUP($D108,specimens!$B$1:$Q$1059,15,TRUE)</f>
        <v>0</v>
      </c>
      <c r="U108" s="2">
        <f>VLOOKUP($D108,specimens!$B$1:$Q$1059,16,TRUE)</f>
        <v>0</v>
      </c>
    </row>
    <row r="109" spans="1:21" x14ac:dyDescent="0.25">
      <c r="A109" s="3" t="s">
        <v>1107</v>
      </c>
      <c r="B109" t="s">
        <v>1682</v>
      </c>
      <c r="C109" t="s">
        <v>1683</v>
      </c>
      <c r="D109" t="s">
        <v>34</v>
      </c>
      <c r="E109" t="s">
        <v>1469</v>
      </c>
      <c r="F109" s="3" t="str">
        <f>VLOOKUP(D109,specimens!$B$1:$Q$1059,1,TRUE)</f>
        <v>12-00069</v>
      </c>
      <c r="G109" s="2" t="str">
        <f>VLOOKUP($D109,specimens!$B$1:$Q$1059,2,TRUE)</f>
        <v>12-00069</v>
      </c>
      <c r="H109" s="2" t="str">
        <f>VLOOKUP($D109,specimens!$B$1:$Q$1059,3,TRUE)</f>
        <v>BEAT-AML</v>
      </c>
      <c r="I109" s="2" t="str">
        <f>VLOOKUP($D109,specimens!$B$1:$Q$1059,4,TRUE)</f>
        <v>HISPANIC</v>
      </c>
      <c r="J109" s="2" t="str">
        <f>VLOOKUP($D109,specimens!$B$1:$Q$1059,5,TRUE)</f>
        <v>Male</v>
      </c>
      <c r="K109" s="2" t="str">
        <f>VLOOKUP($D109,specimens!$B$1:$Q$1059,6,TRUE)</f>
        <v>Unknown</v>
      </c>
      <c r="L109" s="2" t="str">
        <f>VLOOKUP($D109,specimens!$B$1:$Q$1059,7,TRUE)</f>
        <v>Deceased</v>
      </c>
      <c r="M109" s="2" t="str">
        <f>VLOOKUP($D109,specimens!$B$1:$Q$1059,8,TRUE)</f>
        <v>Peripheral Blood</v>
      </c>
      <c r="N109" s="2" t="str">
        <f>VLOOKUP($D109,specimens!$B$1:$Q$1059,9,TRUE)</f>
        <v>tumor</v>
      </c>
      <c r="O109" s="2" t="str">
        <f>VLOOKUP($D109,specimens!$B$1:$Q$1059,10,TRUE)</f>
        <v>Acute myeloid leukaemia, NOS</v>
      </c>
      <c r="P109" s="2">
        <f>VLOOKUP($D109,specimens!$B$1:$Q$1059,11,TRUE)</f>
        <v>0</v>
      </c>
      <c r="Q109" s="2">
        <f>VLOOKUP($D109,specimens!$B$1:$Q$1059,12,TRUE)</f>
        <v>0</v>
      </c>
      <c r="R109" s="2">
        <f>VLOOKUP($D109,specimens!$B$1:$Q$1059,13,TRUE)</f>
        <v>0</v>
      </c>
      <c r="S109" s="2">
        <f>VLOOKUP($D109,specimens!$B$1:$Q$1059,14,TRUE)</f>
        <v>0</v>
      </c>
      <c r="T109" s="2">
        <f>VLOOKUP($D109,specimens!$B$1:$Q$1059,15,TRUE)</f>
        <v>0</v>
      </c>
      <c r="U109" s="2">
        <f>VLOOKUP($D109,specimens!$B$1:$Q$1059,16,TRUE)</f>
        <v>0</v>
      </c>
    </row>
    <row r="110" spans="1:21" x14ac:dyDescent="0.25">
      <c r="A110" s="3" t="s">
        <v>1107</v>
      </c>
      <c r="B110" t="s">
        <v>1684</v>
      </c>
      <c r="C110" t="s">
        <v>1685</v>
      </c>
      <c r="D110" t="s">
        <v>34</v>
      </c>
      <c r="E110" t="s">
        <v>1469</v>
      </c>
      <c r="F110" s="3" t="str">
        <f>VLOOKUP(D110,specimens!$B$1:$Q$1059,1,TRUE)</f>
        <v>12-00069</v>
      </c>
      <c r="G110" s="2" t="str">
        <f>VLOOKUP($D110,specimens!$B$1:$Q$1059,2,TRUE)</f>
        <v>12-00069</v>
      </c>
      <c r="H110" s="2" t="str">
        <f>VLOOKUP($D110,specimens!$B$1:$Q$1059,3,TRUE)</f>
        <v>BEAT-AML</v>
      </c>
      <c r="I110" s="2" t="str">
        <f>VLOOKUP($D110,specimens!$B$1:$Q$1059,4,TRUE)</f>
        <v>HISPANIC</v>
      </c>
      <c r="J110" s="2" t="str">
        <f>VLOOKUP($D110,specimens!$B$1:$Q$1059,5,TRUE)</f>
        <v>Male</v>
      </c>
      <c r="K110" s="2" t="str">
        <f>VLOOKUP($D110,specimens!$B$1:$Q$1059,6,TRUE)</f>
        <v>Unknown</v>
      </c>
      <c r="L110" s="2" t="str">
        <f>VLOOKUP($D110,specimens!$B$1:$Q$1059,7,TRUE)</f>
        <v>Deceased</v>
      </c>
      <c r="M110" s="2" t="str">
        <f>VLOOKUP($D110,specimens!$B$1:$Q$1059,8,TRUE)</f>
        <v>Peripheral Blood</v>
      </c>
      <c r="N110" s="2" t="str">
        <f>VLOOKUP($D110,specimens!$B$1:$Q$1059,9,TRUE)</f>
        <v>tumor</v>
      </c>
      <c r="O110" s="2" t="str">
        <f>VLOOKUP($D110,specimens!$B$1:$Q$1059,10,TRUE)</f>
        <v>Acute myeloid leukaemia, NOS</v>
      </c>
      <c r="P110" s="2">
        <f>VLOOKUP($D110,specimens!$B$1:$Q$1059,11,TRUE)</f>
        <v>0</v>
      </c>
      <c r="Q110" s="2">
        <f>VLOOKUP($D110,specimens!$B$1:$Q$1059,12,TRUE)</f>
        <v>0</v>
      </c>
      <c r="R110" s="2">
        <f>VLOOKUP($D110,specimens!$B$1:$Q$1059,13,TRUE)</f>
        <v>0</v>
      </c>
      <c r="S110" s="2">
        <f>VLOOKUP($D110,specimens!$B$1:$Q$1059,14,TRUE)</f>
        <v>0</v>
      </c>
      <c r="T110" s="2">
        <f>VLOOKUP($D110,specimens!$B$1:$Q$1059,15,TRUE)</f>
        <v>0</v>
      </c>
      <c r="U110" s="2">
        <f>VLOOKUP($D110,specimens!$B$1:$Q$1059,16,TRUE)</f>
        <v>0</v>
      </c>
    </row>
    <row r="111" spans="1:21" x14ac:dyDescent="0.25">
      <c r="A111" s="3" t="s">
        <v>1107</v>
      </c>
      <c r="B111" t="s">
        <v>1686</v>
      </c>
      <c r="C111" s="1" t="s">
        <v>1687</v>
      </c>
      <c r="D111" t="s">
        <v>34</v>
      </c>
      <c r="E111" t="s">
        <v>1469</v>
      </c>
      <c r="F111" s="3" t="str">
        <f>VLOOKUP(D111,specimens!$B$1:$Q$1059,1,TRUE)</f>
        <v>12-00069</v>
      </c>
      <c r="G111" s="2" t="str">
        <f>VLOOKUP($D111,specimens!$B$1:$Q$1059,2,TRUE)</f>
        <v>12-00069</v>
      </c>
      <c r="H111" s="2" t="str">
        <f>VLOOKUP($D111,specimens!$B$1:$Q$1059,3,TRUE)</f>
        <v>BEAT-AML</v>
      </c>
      <c r="I111" s="2" t="str">
        <f>VLOOKUP($D111,specimens!$B$1:$Q$1059,4,TRUE)</f>
        <v>HISPANIC</v>
      </c>
      <c r="J111" s="2" t="str">
        <f>VLOOKUP($D111,specimens!$B$1:$Q$1059,5,TRUE)</f>
        <v>Male</v>
      </c>
      <c r="K111" s="2" t="str">
        <f>VLOOKUP($D111,specimens!$B$1:$Q$1059,6,TRUE)</f>
        <v>Unknown</v>
      </c>
      <c r="L111" s="2" t="str">
        <f>VLOOKUP($D111,specimens!$B$1:$Q$1059,7,TRUE)</f>
        <v>Deceased</v>
      </c>
      <c r="M111" s="2" t="str">
        <f>VLOOKUP($D111,specimens!$B$1:$Q$1059,8,TRUE)</f>
        <v>Peripheral Blood</v>
      </c>
      <c r="N111" s="2" t="str">
        <f>VLOOKUP($D111,specimens!$B$1:$Q$1059,9,TRUE)</f>
        <v>tumor</v>
      </c>
      <c r="O111" s="2" t="str">
        <f>VLOOKUP($D111,specimens!$B$1:$Q$1059,10,TRUE)</f>
        <v>Acute myeloid leukaemia, NOS</v>
      </c>
      <c r="P111" s="2">
        <f>VLOOKUP($D111,specimens!$B$1:$Q$1059,11,TRUE)</f>
        <v>0</v>
      </c>
      <c r="Q111" s="2">
        <f>VLOOKUP($D111,specimens!$B$1:$Q$1059,12,TRUE)</f>
        <v>0</v>
      </c>
      <c r="R111" s="2">
        <f>VLOOKUP($D111,specimens!$B$1:$Q$1059,13,TRUE)</f>
        <v>0</v>
      </c>
      <c r="S111" s="2">
        <f>VLOOKUP($D111,specimens!$B$1:$Q$1059,14,TRUE)</f>
        <v>0</v>
      </c>
      <c r="T111" s="2">
        <f>VLOOKUP($D111,specimens!$B$1:$Q$1059,15,TRUE)</f>
        <v>0</v>
      </c>
      <c r="U111" s="2">
        <f>VLOOKUP($D111,specimens!$B$1:$Q$1059,16,TRUE)</f>
        <v>0</v>
      </c>
    </row>
    <row r="112" spans="1:21" x14ac:dyDescent="0.25">
      <c r="A112" s="3" t="s">
        <v>1107</v>
      </c>
      <c r="B112" t="s">
        <v>1688</v>
      </c>
      <c r="C112" t="s">
        <v>1689</v>
      </c>
      <c r="D112" t="s">
        <v>34</v>
      </c>
      <c r="E112" t="s">
        <v>1469</v>
      </c>
      <c r="F112" s="3" t="str">
        <f>VLOOKUP(D112,specimens!$B$1:$Q$1059,1,TRUE)</f>
        <v>12-00069</v>
      </c>
      <c r="G112" s="2" t="str">
        <f>VLOOKUP($D112,specimens!$B$1:$Q$1059,2,TRUE)</f>
        <v>12-00069</v>
      </c>
      <c r="H112" s="2" t="str">
        <f>VLOOKUP($D112,specimens!$B$1:$Q$1059,3,TRUE)</f>
        <v>BEAT-AML</v>
      </c>
      <c r="I112" s="2" t="str">
        <f>VLOOKUP($D112,specimens!$B$1:$Q$1059,4,TRUE)</f>
        <v>HISPANIC</v>
      </c>
      <c r="J112" s="2" t="str">
        <f>VLOOKUP($D112,specimens!$B$1:$Q$1059,5,TRUE)</f>
        <v>Male</v>
      </c>
      <c r="K112" s="2" t="str">
        <f>VLOOKUP($D112,specimens!$B$1:$Q$1059,6,TRUE)</f>
        <v>Unknown</v>
      </c>
      <c r="L112" s="2" t="str">
        <f>VLOOKUP($D112,specimens!$B$1:$Q$1059,7,TRUE)</f>
        <v>Deceased</v>
      </c>
      <c r="M112" s="2" t="str">
        <f>VLOOKUP($D112,specimens!$B$1:$Q$1059,8,TRUE)</f>
        <v>Peripheral Blood</v>
      </c>
      <c r="N112" s="2" t="str">
        <f>VLOOKUP($D112,specimens!$B$1:$Q$1059,9,TRUE)</f>
        <v>tumor</v>
      </c>
      <c r="O112" s="2" t="str">
        <f>VLOOKUP($D112,specimens!$B$1:$Q$1059,10,TRUE)</f>
        <v>Acute myeloid leukaemia, NOS</v>
      </c>
      <c r="P112" s="2">
        <f>VLOOKUP($D112,specimens!$B$1:$Q$1059,11,TRUE)</f>
        <v>0</v>
      </c>
      <c r="Q112" s="2">
        <f>VLOOKUP($D112,specimens!$B$1:$Q$1059,12,TRUE)</f>
        <v>0</v>
      </c>
      <c r="R112" s="2">
        <f>VLOOKUP($D112,specimens!$B$1:$Q$1059,13,TRUE)</f>
        <v>0</v>
      </c>
      <c r="S112" s="2">
        <f>VLOOKUP($D112,specimens!$B$1:$Q$1059,14,TRUE)</f>
        <v>0</v>
      </c>
      <c r="T112" s="2">
        <f>VLOOKUP($D112,specimens!$B$1:$Q$1059,15,TRUE)</f>
        <v>0</v>
      </c>
      <c r="U112" s="2">
        <f>VLOOKUP($D112,specimens!$B$1:$Q$1059,16,TRUE)</f>
        <v>0</v>
      </c>
    </row>
    <row r="113" spans="1:21" x14ac:dyDescent="0.25">
      <c r="A113" s="3" t="s">
        <v>1107</v>
      </c>
      <c r="B113" t="s">
        <v>1690</v>
      </c>
      <c r="C113" t="s">
        <v>1691</v>
      </c>
      <c r="D113" t="s">
        <v>34</v>
      </c>
      <c r="E113" t="s">
        <v>1469</v>
      </c>
      <c r="F113" s="3" t="str">
        <f>VLOOKUP(D113,specimens!$B$1:$Q$1059,1,TRUE)</f>
        <v>12-00069</v>
      </c>
      <c r="G113" s="2" t="str">
        <f>VLOOKUP($D113,specimens!$B$1:$Q$1059,2,TRUE)</f>
        <v>12-00069</v>
      </c>
      <c r="H113" s="2" t="str">
        <f>VLOOKUP($D113,specimens!$B$1:$Q$1059,3,TRUE)</f>
        <v>BEAT-AML</v>
      </c>
      <c r="I113" s="2" t="str">
        <f>VLOOKUP($D113,specimens!$B$1:$Q$1059,4,TRUE)</f>
        <v>HISPANIC</v>
      </c>
      <c r="J113" s="2" t="str">
        <f>VLOOKUP($D113,specimens!$B$1:$Q$1059,5,TRUE)</f>
        <v>Male</v>
      </c>
      <c r="K113" s="2" t="str">
        <f>VLOOKUP($D113,specimens!$B$1:$Q$1059,6,TRUE)</f>
        <v>Unknown</v>
      </c>
      <c r="L113" s="2" t="str">
        <f>VLOOKUP($D113,specimens!$B$1:$Q$1059,7,TRUE)</f>
        <v>Deceased</v>
      </c>
      <c r="M113" s="2" t="str">
        <f>VLOOKUP($D113,specimens!$B$1:$Q$1059,8,TRUE)</f>
        <v>Peripheral Blood</v>
      </c>
      <c r="N113" s="2" t="str">
        <f>VLOOKUP($D113,specimens!$B$1:$Q$1059,9,TRUE)</f>
        <v>tumor</v>
      </c>
      <c r="O113" s="2" t="str">
        <f>VLOOKUP($D113,specimens!$B$1:$Q$1059,10,TRUE)</f>
        <v>Acute myeloid leukaemia, NOS</v>
      </c>
      <c r="P113" s="2">
        <f>VLOOKUP($D113,specimens!$B$1:$Q$1059,11,TRUE)</f>
        <v>0</v>
      </c>
      <c r="Q113" s="2">
        <f>VLOOKUP($D113,specimens!$B$1:$Q$1059,12,TRUE)</f>
        <v>0</v>
      </c>
      <c r="R113" s="2">
        <f>VLOOKUP($D113,specimens!$B$1:$Q$1059,13,TRUE)</f>
        <v>0</v>
      </c>
      <c r="S113" s="2">
        <f>VLOOKUP($D113,specimens!$B$1:$Q$1059,14,TRUE)</f>
        <v>0</v>
      </c>
      <c r="T113" s="2">
        <f>VLOOKUP($D113,specimens!$B$1:$Q$1059,15,TRUE)</f>
        <v>0</v>
      </c>
      <c r="U113" s="2">
        <f>VLOOKUP($D113,specimens!$B$1:$Q$1059,16,TRUE)</f>
        <v>0</v>
      </c>
    </row>
    <row r="114" spans="1:21" x14ac:dyDescent="0.25">
      <c r="A114" s="3" t="s">
        <v>1107</v>
      </c>
      <c r="B114" t="s">
        <v>1692</v>
      </c>
      <c r="C114" t="s">
        <v>1693</v>
      </c>
      <c r="D114" t="s">
        <v>34</v>
      </c>
      <c r="E114" t="s">
        <v>1469</v>
      </c>
      <c r="F114" s="3" t="str">
        <f>VLOOKUP(D114,specimens!$B$1:$Q$1059,1,TRUE)</f>
        <v>12-00069</v>
      </c>
      <c r="G114" s="2" t="str">
        <f>VLOOKUP($D114,specimens!$B$1:$Q$1059,2,TRUE)</f>
        <v>12-00069</v>
      </c>
      <c r="H114" s="2" t="str">
        <f>VLOOKUP($D114,specimens!$B$1:$Q$1059,3,TRUE)</f>
        <v>BEAT-AML</v>
      </c>
      <c r="I114" s="2" t="str">
        <f>VLOOKUP($D114,specimens!$B$1:$Q$1059,4,TRUE)</f>
        <v>HISPANIC</v>
      </c>
      <c r="J114" s="2" t="str">
        <f>VLOOKUP($D114,specimens!$B$1:$Q$1059,5,TRUE)</f>
        <v>Male</v>
      </c>
      <c r="K114" s="2" t="str">
        <f>VLOOKUP($D114,specimens!$B$1:$Q$1059,6,TRUE)</f>
        <v>Unknown</v>
      </c>
      <c r="L114" s="2" t="str">
        <f>VLOOKUP($D114,specimens!$B$1:$Q$1059,7,TRUE)</f>
        <v>Deceased</v>
      </c>
      <c r="M114" s="2" t="str">
        <f>VLOOKUP($D114,specimens!$B$1:$Q$1059,8,TRUE)</f>
        <v>Peripheral Blood</v>
      </c>
      <c r="N114" s="2" t="str">
        <f>VLOOKUP($D114,specimens!$B$1:$Q$1059,9,TRUE)</f>
        <v>tumor</v>
      </c>
      <c r="O114" s="2" t="str">
        <f>VLOOKUP($D114,specimens!$B$1:$Q$1059,10,TRUE)</f>
        <v>Acute myeloid leukaemia, NOS</v>
      </c>
      <c r="P114" s="2">
        <f>VLOOKUP($D114,specimens!$B$1:$Q$1059,11,TRUE)</f>
        <v>0</v>
      </c>
      <c r="Q114" s="2">
        <f>VLOOKUP($D114,specimens!$B$1:$Q$1059,12,TRUE)</f>
        <v>0</v>
      </c>
      <c r="R114" s="2">
        <f>VLOOKUP($D114,specimens!$B$1:$Q$1059,13,TRUE)</f>
        <v>0</v>
      </c>
      <c r="S114" s="2">
        <f>VLOOKUP($D114,specimens!$B$1:$Q$1059,14,TRUE)</f>
        <v>0</v>
      </c>
      <c r="T114" s="2">
        <f>VLOOKUP($D114,specimens!$B$1:$Q$1059,15,TRUE)</f>
        <v>0</v>
      </c>
      <c r="U114" s="2">
        <f>VLOOKUP($D114,specimens!$B$1:$Q$1059,16,TRUE)</f>
        <v>0</v>
      </c>
    </row>
    <row r="115" spans="1:21" x14ac:dyDescent="0.25">
      <c r="A115" s="3" t="s">
        <v>1107</v>
      </c>
      <c r="B115" t="s">
        <v>1694</v>
      </c>
      <c r="C115" t="s">
        <v>1695</v>
      </c>
      <c r="D115" t="s">
        <v>34</v>
      </c>
      <c r="E115" t="s">
        <v>1469</v>
      </c>
      <c r="F115" s="3" t="str">
        <f>VLOOKUP(D115,specimens!$B$1:$Q$1059,1,TRUE)</f>
        <v>12-00069</v>
      </c>
      <c r="G115" s="2" t="str">
        <f>VLOOKUP($D115,specimens!$B$1:$Q$1059,2,TRUE)</f>
        <v>12-00069</v>
      </c>
      <c r="H115" s="2" t="str">
        <f>VLOOKUP($D115,specimens!$B$1:$Q$1059,3,TRUE)</f>
        <v>BEAT-AML</v>
      </c>
      <c r="I115" s="2" t="str">
        <f>VLOOKUP($D115,specimens!$B$1:$Q$1059,4,TRUE)</f>
        <v>HISPANIC</v>
      </c>
      <c r="J115" s="2" t="str">
        <f>VLOOKUP($D115,specimens!$B$1:$Q$1059,5,TRUE)</f>
        <v>Male</v>
      </c>
      <c r="K115" s="2" t="str">
        <f>VLOOKUP($D115,specimens!$B$1:$Q$1059,6,TRUE)</f>
        <v>Unknown</v>
      </c>
      <c r="L115" s="2" t="str">
        <f>VLOOKUP($D115,specimens!$B$1:$Q$1059,7,TRUE)</f>
        <v>Deceased</v>
      </c>
      <c r="M115" s="2" t="str">
        <f>VLOOKUP($D115,specimens!$B$1:$Q$1059,8,TRUE)</f>
        <v>Peripheral Blood</v>
      </c>
      <c r="N115" s="2" t="str">
        <f>VLOOKUP($D115,specimens!$B$1:$Q$1059,9,TRUE)</f>
        <v>tumor</v>
      </c>
      <c r="O115" s="2" t="str">
        <f>VLOOKUP($D115,specimens!$B$1:$Q$1059,10,TRUE)</f>
        <v>Acute myeloid leukaemia, NOS</v>
      </c>
      <c r="P115" s="2">
        <f>VLOOKUP($D115,specimens!$B$1:$Q$1059,11,TRUE)</f>
        <v>0</v>
      </c>
      <c r="Q115" s="2">
        <f>VLOOKUP($D115,specimens!$B$1:$Q$1059,12,TRUE)</f>
        <v>0</v>
      </c>
      <c r="R115" s="2">
        <f>VLOOKUP($D115,specimens!$B$1:$Q$1059,13,TRUE)</f>
        <v>0</v>
      </c>
      <c r="S115" s="2">
        <f>VLOOKUP($D115,specimens!$B$1:$Q$1059,14,TRUE)</f>
        <v>0</v>
      </c>
      <c r="T115" s="2">
        <f>VLOOKUP($D115,specimens!$B$1:$Q$1059,15,TRUE)</f>
        <v>0</v>
      </c>
      <c r="U115" s="2">
        <f>VLOOKUP($D115,specimens!$B$1:$Q$1059,16,TRUE)</f>
        <v>0</v>
      </c>
    </row>
    <row r="116" spans="1:21" x14ac:dyDescent="0.25">
      <c r="A116" s="3" t="s">
        <v>1107</v>
      </c>
      <c r="B116" t="s">
        <v>1696</v>
      </c>
      <c r="C116" t="s">
        <v>1697</v>
      </c>
      <c r="D116" t="s">
        <v>34</v>
      </c>
      <c r="E116" t="s">
        <v>1469</v>
      </c>
      <c r="F116" s="3" t="str">
        <f>VLOOKUP(D116,specimens!$B$1:$Q$1059,1,TRUE)</f>
        <v>12-00069</v>
      </c>
      <c r="G116" s="2" t="str">
        <f>VLOOKUP($D116,specimens!$B$1:$Q$1059,2,TRUE)</f>
        <v>12-00069</v>
      </c>
      <c r="H116" s="2" t="str">
        <f>VLOOKUP($D116,specimens!$B$1:$Q$1059,3,TRUE)</f>
        <v>BEAT-AML</v>
      </c>
      <c r="I116" s="2" t="str">
        <f>VLOOKUP($D116,specimens!$B$1:$Q$1059,4,TRUE)</f>
        <v>HISPANIC</v>
      </c>
      <c r="J116" s="2" t="str">
        <f>VLOOKUP($D116,specimens!$B$1:$Q$1059,5,TRUE)</f>
        <v>Male</v>
      </c>
      <c r="K116" s="2" t="str">
        <f>VLOOKUP($D116,specimens!$B$1:$Q$1059,6,TRUE)</f>
        <v>Unknown</v>
      </c>
      <c r="L116" s="2" t="str">
        <f>VLOOKUP($D116,specimens!$B$1:$Q$1059,7,TRUE)</f>
        <v>Deceased</v>
      </c>
      <c r="M116" s="2" t="str">
        <f>VLOOKUP($D116,specimens!$B$1:$Q$1059,8,TRUE)</f>
        <v>Peripheral Blood</v>
      </c>
      <c r="N116" s="2" t="str">
        <f>VLOOKUP($D116,specimens!$B$1:$Q$1059,9,TRUE)</f>
        <v>tumor</v>
      </c>
      <c r="O116" s="2" t="str">
        <f>VLOOKUP($D116,specimens!$B$1:$Q$1059,10,TRUE)</f>
        <v>Acute myeloid leukaemia, NOS</v>
      </c>
      <c r="P116" s="2">
        <f>VLOOKUP($D116,specimens!$B$1:$Q$1059,11,TRUE)</f>
        <v>0</v>
      </c>
      <c r="Q116" s="2">
        <f>VLOOKUP($D116,specimens!$B$1:$Q$1059,12,TRUE)</f>
        <v>0</v>
      </c>
      <c r="R116" s="2">
        <f>VLOOKUP($D116,specimens!$B$1:$Q$1059,13,TRUE)</f>
        <v>0</v>
      </c>
      <c r="S116" s="2">
        <f>VLOOKUP($D116,specimens!$B$1:$Q$1059,14,TRUE)</f>
        <v>0</v>
      </c>
      <c r="T116" s="2">
        <f>VLOOKUP($D116,specimens!$B$1:$Q$1059,15,TRUE)</f>
        <v>0</v>
      </c>
      <c r="U116" s="2">
        <f>VLOOKUP($D116,specimens!$B$1:$Q$1059,16,TRUE)</f>
        <v>0</v>
      </c>
    </row>
    <row r="117" spans="1:21" x14ac:dyDescent="0.25">
      <c r="A117" s="3" t="s">
        <v>1107</v>
      </c>
      <c r="B117" t="s">
        <v>1698</v>
      </c>
      <c r="C117" t="s">
        <v>1699</v>
      </c>
      <c r="D117" t="s">
        <v>34</v>
      </c>
      <c r="E117" t="s">
        <v>1469</v>
      </c>
      <c r="F117" s="3" t="str">
        <f>VLOOKUP(D117,specimens!$B$1:$Q$1059,1,TRUE)</f>
        <v>12-00069</v>
      </c>
      <c r="G117" s="2" t="str">
        <f>VLOOKUP($D117,specimens!$B$1:$Q$1059,2,TRUE)</f>
        <v>12-00069</v>
      </c>
      <c r="H117" s="2" t="str">
        <f>VLOOKUP($D117,specimens!$B$1:$Q$1059,3,TRUE)</f>
        <v>BEAT-AML</v>
      </c>
      <c r="I117" s="2" t="str">
        <f>VLOOKUP($D117,specimens!$B$1:$Q$1059,4,TRUE)</f>
        <v>HISPANIC</v>
      </c>
      <c r="J117" s="2" t="str">
        <f>VLOOKUP($D117,specimens!$B$1:$Q$1059,5,TRUE)</f>
        <v>Male</v>
      </c>
      <c r="K117" s="2" t="str">
        <f>VLOOKUP($D117,specimens!$B$1:$Q$1059,6,TRUE)</f>
        <v>Unknown</v>
      </c>
      <c r="L117" s="2" t="str">
        <f>VLOOKUP($D117,specimens!$B$1:$Q$1059,7,TRUE)</f>
        <v>Deceased</v>
      </c>
      <c r="M117" s="2" t="str">
        <f>VLOOKUP($D117,specimens!$B$1:$Q$1059,8,TRUE)</f>
        <v>Peripheral Blood</v>
      </c>
      <c r="N117" s="2" t="str">
        <f>VLOOKUP($D117,specimens!$B$1:$Q$1059,9,TRUE)</f>
        <v>tumor</v>
      </c>
      <c r="O117" s="2" t="str">
        <f>VLOOKUP($D117,specimens!$B$1:$Q$1059,10,TRUE)</f>
        <v>Acute myeloid leukaemia, NOS</v>
      </c>
      <c r="P117" s="2">
        <f>VLOOKUP($D117,specimens!$B$1:$Q$1059,11,TRUE)</f>
        <v>0</v>
      </c>
      <c r="Q117" s="2">
        <f>VLOOKUP($D117,specimens!$B$1:$Q$1059,12,TRUE)</f>
        <v>0</v>
      </c>
      <c r="R117" s="2">
        <f>VLOOKUP($D117,specimens!$B$1:$Q$1059,13,TRUE)</f>
        <v>0</v>
      </c>
      <c r="S117" s="2">
        <f>VLOOKUP($D117,specimens!$B$1:$Q$1059,14,TRUE)</f>
        <v>0</v>
      </c>
      <c r="T117" s="2">
        <f>VLOOKUP($D117,specimens!$B$1:$Q$1059,15,TRUE)</f>
        <v>0</v>
      </c>
      <c r="U117" s="2">
        <f>VLOOKUP($D117,specimens!$B$1:$Q$1059,16,TRUE)</f>
        <v>0</v>
      </c>
    </row>
    <row r="118" spans="1:21" x14ac:dyDescent="0.25">
      <c r="A118" s="3" t="s">
        <v>1107</v>
      </c>
      <c r="B118" t="s">
        <v>1700</v>
      </c>
      <c r="C118" t="s">
        <v>1701</v>
      </c>
      <c r="D118" t="s">
        <v>34</v>
      </c>
      <c r="E118" t="s">
        <v>1469</v>
      </c>
      <c r="F118" s="3" t="str">
        <f>VLOOKUP(D118,specimens!$B$1:$Q$1059,1,TRUE)</f>
        <v>12-00069</v>
      </c>
      <c r="G118" s="2" t="str">
        <f>VLOOKUP($D118,specimens!$B$1:$Q$1059,2,TRUE)</f>
        <v>12-00069</v>
      </c>
      <c r="H118" s="2" t="str">
        <f>VLOOKUP($D118,specimens!$B$1:$Q$1059,3,TRUE)</f>
        <v>BEAT-AML</v>
      </c>
      <c r="I118" s="2" t="str">
        <f>VLOOKUP($D118,specimens!$B$1:$Q$1059,4,TRUE)</f>
        <v>HISPANIC</v>
      </c>
      <c r="J118" s="2" t="str">
        <f>VLOOKUP($D118,specimens!$B$1:$Q$1059,5,TRUE)</f>
        <v>Male</v>
      </c>
      <c r="K118" s="2" t="str">
        <f>VLOOKUP($D118,specimens!$B$1:$Q$1059,6,TRUE)</f>
        <v>Unknown</v>
      </c>
      <c r="L118" s="2" t="str">
        <f>VLOOKUP($D118,specimens!$B$1:$Q$1059,7,TRUE)</f>
        <v>Deceased</v>
      </c>
      <c r="M118" s="2" t="str">
        <f>VLOOKUP($D118,specimens!$B$1:$Q$1059,8,TRUE)</f>
        <v>Peripheral Blood</v>
      </c>
      <c r="N118" s="2" t="str">
        <f>VLOOKUP($D118,specimens!$B$1:$Q$1059,9,TRUE)</f>
        <v>tumor</v>
      </c>
      <c r="O118" s="2" t="str">
        <f>VLOOKUP($D118,specimens!$B$1:$Q$1059,10,TRUE)</f>
        <v>Acute myeloid leukaemia, NOS</v>
      </c>
      <c r="P118" s="2">
        <f>VLOOKUP($D118,specimens!$B$1:$Q$1059,11,TRUE)</f>
        <v>0</v>
      </c>
      <c r="Q118" s="2">
        <f>VLOOKUP($D118,specimens!$B$1:$Q$1059,12,TRUE)</f>
        <v>0</v>
      </c>
      <c r="R118" s="2">
        <f>VLOOKUP($D118,specimens!$B$1:$Q$1059,13,TRUE)</f>
        <v>0</v>
      </c>
      <c r="S118" s="2">
        <f>VLOOKUP($D118,specimens!$B$1:$Q$1059,14,TRUE)</f>
        <v>0</v>
      </c>
      <c r="T118" s="2">
        <f>VLOOKUP($D118,specimens!$B$1:$Q$1059,15,TRUE)</f>
        <v>0</v>
      </c>
      <c r="U118" s="2">
        <f>VLOOKUP($D118,specimens!$B$1:$Q$1059,16,TRUE)</f>
        <v>0</v>
      </c>
    </row>
    <row r="119" spans="1:21" x14ac:dyDescent="0.25">
      <c r="A119" s="3" t="s">
        <v>1107</v>
      </c>
      <c r="B119" t="s">
        <v>1702</v>
      </c>
      <c r="C119" t="s">
        <v>1703</v>
      </c>
      <c r="D119" t="s">
        <v>34</v>
      </c>
      <c r="E119" t="s">
        <v>1469</v>
      </c>
      <c r="F119" s="3" t="str">
        <f>VLOOKUP(D119,specimens!$B$1:$Q$1059,1,TRUE)</f>
        <v>12-00069</v>
      </c>
      <c r="G119" s="2" t="str">
        <f>VLOOKUP($D119,specimens!$B$1:$Q$1059,2,TRUE)</f>
        <v>12-00069</v>
      </c>
      <c r="H119" s="2" t="str">
        <f>VLOOKUP($D119,specimens!$B$1:$Q$1059,3,TRUE)</f>
        <v>BEAT-AML</v>
      </c>
      <c r="I119" s="2" t="str">
        <f>VLOOKUP($D119,specimens!$B$1:$Q$1059,4,TRUE)</f>
        <v>HISPANIC</v>
      </c>
      <c r="J119" s="2" t="str">
        <f>VLOOKUP($D119,specimens!$B$1:$Q$1059,5,TRUE)</f>
        <v>Male</v>
      </c>
      <c r="K119" s="2" t="str">
        <f>VLOOKUP($D119,specimens!$B$1:$Q$1059,6,TRUE)</f>
        <v>Unknown</v>
      </c>
      <c r="L119" s="2" t="str">
        <f>VLOOKUP($D119,specimens!$B$1:$Q$1059,7,TRUE)</f>
        <v>Deceased</v>
      </c>
      <c r="M119" s="2" t="str">
        <f>VLOOKUP($D119,specimens!$B$1:$Q$1059,8,TRUE)</f>
        <v>Peripheral Blood</v>
      </c>
      <c r="N119" s="2" t="str">
        <f>VLOOKUP($D119,specimens!$B$1:$Q$1059,9,TRUE)</f>
        <v>tumor</v>
      </c>
      <c r="O119" s="2" t="str">
        <f>VLOOKUP($D119,specimens!$B$1:$Q$1059,10,TRUE)</f>
        <v>Acute myeloid leukaemia, NOS</v>
      </c>
      <c r="P119" s="2">
        <f>VLOOKUP($D119,specimens!$B$1:$Q$1059,11,TRUE)</f>
        <v>0</v>
      </c>
      <c r="Q119" s="2">
        <f>VLOOKUP($D119,specimens!$B$1:$Q$1059,12,TRUE)</f>
        <v>0</v>
      </c>
      <c r="R119" s="2">
        <f>VLOOKUP($D119,specimens!$B$1:$Q$1059,13,TRUE)</f>
        <v>0</v>
      </c>
      <c r="S119" s="2">
        <f>VLOOKUP($D119,specimens!$B$1:$Q$1059,14,TRUE)</f>
        <v>0</v>
      </c>
      <c r="T119" s="2">
        <f>VLOOKUP($D119,specimens!$B$1:$Q$1059,15,TRUE)</f>
        <v>0</v>
      </c>
      <c r="U119" s="2">
        <f>VLOOKUP($D119,specimens!$B$1:$Q$1059,16,TRUE)</f>
        <v>0</v>
      </c>
    </row>
    <row r="120" spans="1:21" x14ac:dyDescent="0.25">
      <c r="A120" s="3" t="s">
        <v>1107</v>
      </c>
      <c r="B120" t="s">
        <v>1704</v>
      </c>
      <c r="C120" t="s">
        <v>1705</v>
      </c>
      <c r="D120" t="s">
        <v>34</v>
      </c>
      <c r="E120" t="s">
        <v>1469</v>
      </c>
      <c r="F120" s="3" t="str">
        <f>VLOOKUP(D120,specimens!$B$1:$Q$1059,1,TRUE)</f>
        <v>12-00069</v>
      </c>
      <c r="G120" s="2" t="str">
        <f>VLOOKUP($D120,specimens!$B$1:$Q$1059,2,TRUE)</f>
        <v>12-00069</v>
      </c>
      <c r="H120" s="2" t="str">
        <f>VLOOKUP($D120,specimens!$B$1:$Q$1059,3,TRUE)</f>
        <v>BEAT-AML</v>
      </c>
      <c r="I120" s="2" t="str">
        <f>VLOOKUP($D120,specimens!$B$1:$Q$1059,4,TRUE)</f>
        <v>HISPANIC</v>
      </c>
      <c r="J120" s="2" t="str">
        <f>VLOOKUP($D120,specimens!$B$1:$Q$1059,5,TRUE)</f>
        <v>Male</v>
      </c>
      <c r="K120" s="2" t="str">
        <f>VLOOKUP($D120,specimens!$B$1:$Q$1059,6,TRUE)</f>
        <v>Unknown</v>
      </c>
      <c r="L120" s="2" t="str">
        <f>VLOOKUP($D120,specimens!$B$1:$Q$1059,7,TRUE)</f>
        <v>Deceased</v>
      </c>
      <c r="M120" s="2" t="str">
        <f>VLOOKUP($D120,specimens!$B$1:$Q$1059,8,TRUE)</f>
        <v>Peripheral Blood</v>
      </c>
      <c r="N120" s="2" t="str">
        <f>VLOOKUP($D120,specimens!$B$1:$Q$1059,9,TRUE)</f>
        <v>tumor</v>
      </c>
      <c r="O120" s="2" t="str">
        <f>VLOOKUP($D120,specimens!$B$1:$Q$1059,10,TRUE)</f>
        <v>Acute myeloid leukaemia, NOS</v>
      </c>
      <c r="P120" s="2">
        <f>VLOOKUP($D120,specimens!$B$1:$Q$1059,11,TRUE)</f>
        <v>0</v>
      </c>
      <c r="Q120" s="2">
        <f>VLOOKUP($D120,specimens!$B$1:$Q$1059,12,TRUE)</f>
        <v>0</v>
      </c>
      <c r="R120" s="2">
        <f>VLOOKUP($D120,specimens!$B$1:$Q$1059,13,TRUE)</f>
        <v>0</v>
      </c>
      <c r="S120" s="2">
        <f>VLOOKUP($D120,specimens!$B$1:$Q$1059,14,TRUE)</f>
        <v>0</v>
      </c>
      <c r="T120" s="2">
        <f>VLOOKUP($D120,specimens!$B$1:$Q$1059,15,TRUE)</f>
        <v>0</v>
      </c>
      <c r="U120" s="2">
        <f>VLOOKUP($D120,specimens!$B$1:$Q$1059,16,TRUE)</f>
        <v>0</v>
      </c>
    </row>
    <row r="121" spans="1:21" x14ac:dyDescent="0.25">
      <c r="A121" s="3" t="s">
        <v>1107</v>
      </c>
      <c r="B121" t="s">
        <v>1706</v>
      </c>
      <c r="C121" t="s">
        <v>1707</v>
      </c>
      <c r="D121" t="s">
        <v>34</v>
      </c>
      <c r="E121" t="s">
        <v>1469</v>
      </c>
      <c r="F121" s="3" t="str">
        <f>VLOOKUP(D121,specimens!$B$1:$Q$1059,1,TRUE)</f>
        <v>12-00069</v>
      </c>
      <c r="G121" s="2" t="str">
        <f>VLOOKUP($D121,specimens!$B$1:$Q$1059,2,TRUE)</f>
        <v>12-00069</v>
      </c>
      <c r="H121" s="2" t="str">
        <f>VLOOKUP($D121,specimens!$B$1:$Q$1059,3,TRUE)</f>
        <v>BEAT-AML</v>
      </c>
      <c r="I121" s="2" t="str">
        <f>VLOOKUP($D121,specimens!$B$1:$Q$1059,4,TRUE)</f>
        <v>HISPANIC</v>
      </c>
      <c r="J121" s="2" t="str">
        <f>VLOOKUP($D121,specimens!$B$1:$Q$1059,5,TRUE)</f>
        <v>Male</v>
      </c>
      <c r="K121" s="2" t="str">
        <f>VLOOKUP($D121,specimens!$B$1:$Q$1059,6,TRUE)</f>
        <v>Unknown</v>
      </c>
      <c r="L121" s="2" t="str">
        <f>VLOOKUP($D121,specimens!$B$1:$Q$1059,7,TRUE)</f>
        <v>Deceased</v>
      </c>
      <c r="M121" s="2" t="str">
        <f>VLOOKUP($D121,specimens!$B$1:$Q$1059,8,TRUE)</f>
        <v>Peripheral Blood</v>
      </c>
      <c r="N121" s="2" t="str">
        <f>VLOOKUP($D121,specimens!$B$1:$Q$1059,9,TRUE)</f>
        <v>tumor</v>
      </c>
      <c r="O121" s="2" t="str">
        <f>VLOOKUP($D121,specimens!$B$1:$Q$1059,10,TRUE)</f>
        <v>Acute myeloid leukaemia, NOS</v>
      </c>
      <c r="P121" s="2">
        <f>VLOOKUP($D121,specimens!$B$1:$Q$1059,11,TRUE)</f>
        <v>0</v>
      </c>
      <c r="Q121" s="2">
        <f>VLOOKUP($D121,specimens!$B$1:$Q$1059,12,TRUE)</f>
        <v>0</v>
      </c>
      <c r="R121" s="2">
        <f>VLOOKUP($D121,specimens!$B$1:$Q$1059,13,TRUE)</f>
        <v>0</v>
      </c>
      <c r="S121" s="2">
        <f>VLOOKUP($D121,specimens!$B$1:$Q$1059,14,TRUE)</f>
        <v>0</v>
      </c>
      <c r="T121" s="2">
        <f>VLOOKUP($D121,specimens!$B$1:$Q$1059,15,TRUE)</f>
        <v>0</v>
      </c>
      <c r="U121" s="2">
        <f>VLOOKUP($D121,specimens!$B$1:$Q$1059,16,TRUE)</f>
        <v>0</v>
      </c>
    </row>
    <row r="122" spans="1:21" x14ac:dyDescent="0.25">
      <c r="A122" s="3" t="s">
        <v>1107</v>
      </c>
      <c r="B122" t="s">
        <v>1708</v>
      </c>
      <c r="C122" t="s">
        <v>1709</v>
      </c>
      <c r="D122" t="s">
        <v>34</v>
      </c>
      <c r="E122" t="s">
        <v>1469</v>
      </c>
      <c r="F122" s="3" t="str">
        <f>VLOOKUP(D122,specimens!$B$1:$Q$1059,1,TRUE)</f>
        <v>12-00069</v>
      </c>
      <c r="G122" s="2" t="str">
        <f>VLOOKUP($D122,specimens!$B$1:$Q$1059,2,TRUE)</f>
        <v>12-00069</v>
      </c>
      <c r="H122" s="2" t="str">
        <f>VLOOKUP($D122,specimens!$B$1:$Q$1059,3,TRUE)</f>
        <v>BEAT-AML</v>
      </c>
      <c r="I122" s="2" t="str">
        <f>VLOOKUP($D122,specimens!$B$1:$Q$1059,4,TRUE)</f>
        <v>HISPANIC</v>
      </c>
      <c r="J122" s="2" t="str">
        <f>VLOOKUP($D122,specimens!$B$1:$Q$1059,5,TRUE)</f>
        <v>Male</v>
      </c>
      <c r="K122" s="2" t="str">
        <f>VLOOKUP($D122,specimens!$B$1:$Q$1059,6,TRUE)</f>
        <v>Unknown</v>
      </c>
      <c r="L122" s="2" t="str">
        <f>VLOOKUP($D122,specimens!$B$1:$Q$1059,7,TRUE)</f>
        <v>Deceased</v>
      </c>
      <c r="M122" s="2" t="str">
        <f>VLOOKUP($D122,specimens!$B$1:$Q$1059,8,TRUE)</f>
        <v>Peripheral Blood</v>
      </c>
      <c r="N122" s="2" t="str">
        <f>VLOOKUP($D122,specimens!$B$1:$Q$1059,9,TRUE)</f>
        <v>tumor</v>
      </c>
      <c r="O122" s="2" t="str">
        <f>VLOOKUP($D122,specimens!$B$1:$Q$1059,10,TRUE)</f>
        <v>Acute myeloid leukaemia, NOS</v>
      </c>
      <c r="P122" s="2">
        <f>VLOOKUP($D122,specimens!$B$1:$Q$1059,11,TRUE)</f>
        <v>0</v>
      </c>
      <c r="Q122" s="2">
        <f>VLOOKUP($D122,specimens!$B$1:$Q$1059,12,TRUE)</f>
        <v>0</v>
      </c>
      <c r="R122" s="2">
        <f>VLOOKUP($D122,specimens!$B$1:$Q$1059,13,TRUE)</f>
        <v>0</v>
      </c>
      <c r="S122" s="2">
        <f>VLOOKUP($D122,specimens!$B$1:$Q$1059,14,TRUE)</f>
        <v>0</v>
      </c>
      <c r="T122" s="2">
        <f>VLOOKUP($D122,specimens!$B$1:$Q$1059,15,TRUE)</f>
        <v>0</v>
      </c>
      <c r="U122" s="2">
        <f>VLOOKUP($D122,specimens!$B$1:$Q$1059,16,TRUE)</f>
        <v>0</v>
      </c>
    </row>
    <row r="123" spans="1:21" x14ac:dyDescent="0.25">
      <c r="A123" s="3" t="s">
        <v>1107</v>
      </c>
      <c r="B123" t="s">
        <v>1710</v>
      </c>
      <c r="C123" t="s">
        <v>1711</v>
      </c>
      <c r="D123" t="s">
        <v>37</v>
      </c>
      <c r="E123" t="s">
        <v>1469</v>
      </c>
      <c r="F123" s="3" t="str">
        <f>VLOOKUP(D123,specimens!$B$1:$Q$1059,1,TRUE)</f>
        <v>Control</v>
      </c>
      <c r="G123" s="2" t="str">
        <f>VLOOKUP($D123,specimens!$B$1:$Q$1059,2,TRUE)</f>
        <v>Control</v>
      </c>
      <c r="H123" s="2" t="str">
        <f>VLOOKUP($D123,specimens!$B$1:$Q$1059,3,TRUE)</f>
        <v>BEAT-AML</v>
      </c>
      <c r="I123" s="2">
        <f>VLOOKUP($D123,specimens!$B$1:$Q$1059,4,TRUE)</f>
        <v>0</v>
      </c>
      <c r="J123" s="2">
        <f>VLOOKUP($D123,specimens!$B$1:$Q$1059,5,TRUE)</f>
        <v>0</v>
      </c>
      <c r="K123" s="2">
        <f>VLOOKUP($D123,specimens!$B$1:$Q$1059,6,TRUE)</f>
        <v>0</v>
      </c>
      <c r="L123" s="2">
        <f>VLOOKUP($D123,specimens!$B$1:$Q$1059,7,TRUE)</f>
        <v>0</v>
      </c>
      <c r="M123" s="2">
        <f>VLOOKUP($D123,specimens!$B$1:$Q$1059,8,TRUE)</f>
        <v>0</v>
      </c>
      <c r="N123" s="2" t="str">
        <f>VLOOKUP($D123,specimens!$B$1:$Q$1059,9,TRUE)</f>
        <v>normal</v>
      </c>
      <c r="O123" s="2">
        <f>VLOOKUP($D123,specimens!$B$1:$Q$1059,10,TRUE)</f>
        <v>0</v>
      </c>
      <c r="P123" s="2">
        <f>VLOOKUP($D123,specimens!$B$1:$Q$1059,11,TRUE)</f>
        <v>0</v>
      </c>
      <c r="Q123" s="2">
        <f>VLOOKUP($D123,specimens!$B$1:$Q$1059,12,TRUE)</f>
        <v>0</v>
      </c>
      <c r="R123" s="2">
        <f>VLOOKUP($D123,specimens!$B$1:$Q$1059,13,TRUE)</f>
        <v>0</v>
      </c>
      <c r="S123" s="2">
        <f>VLOOKUP($D123,specimens!$B$1:$Q$1059,14,TRUE)</f>
        <v>0</v>
      </c>
      <c r="T123" s="2">
        <f>VLOOKUP($D123,specimens!$B$1:$Q$1059,15,TRUE)</f>
        <v>0</v>
      </c>
      <c r="U123" s="2">
        <f>VLOOKUP($D123,specimens!$B$1:$Q$1059,16,TRUE)</f>
        <v>0</v>
      </c>
    </row>
    <row r="124" spans="1:21" x14ac:dyDescent="0.25">
      <c r="A124" s="3" t="s">
        <v>1107</v>
      </c>
      <c r="B124" t="s">
        <v>1712</v>
      </c>
      <c r="C124" t="s">
        <v>1713</v>
      </c>
      <c r="D124" t="s">
        <v>37</v>
      </c>
      <c r="E124" t="s">
        <v>1469</v>
      </c>
      <c r="F124" s="3" t="str">
        <f>VLOOKUP(D124,specimens!$B$1:$Q$1059,1,TRUE)</f>
        <v>Control</v>
      </c>
      <c r="G124" s="2" t="str">
        <f>VLOOKUP($D124,specimens!$B$1:$Q$1059,2,TRUE)</f>
        <v>Control</v>
      </c>
      <c r="H124" s="2" t="str">
        <f>VLOOKUP($D124,specimens!$B$1:$Q$1059,3,TRUE)</f>
        <v>BEAT-AML</v>
      </c>
      <c r="I124" s="2">
        <f>VLOOKUP($D124,specimens!$B$1:$Q$1059,4,TRUE)</f>
        <v>0</v>
      </c>
      <c r="J124" s="2">
        <f>VLOOKUP($D124,specimens!$B$1:$Q$1059,5,TRUE)</f>
        <v>0</v>
      </c>
      <c r="K124" s="2">
        <f>VLOOKUP($D124,specimens!$B$1:$Q$1059,6,TRUE)</f>
        <v>0</v>
      </c>
      <c r="L124" s="2">
        <f>VLOOKUP($D124,specimens!$B$1:$Q$1059,7,TRUE)</f>
        <v>0</v>
      </c>
      <c r="M124" s="2">
        <f>VLOOKUP($D124,specimens!$B$1:$Q$1059,8,TRUE)</f>
        <v>0</v>
      </c>
      <c r="N124" s="2" t="str">
        <f>VLOOKUP($D124,specimens!$B$1:$Q$1059,9,TRUE)</f>
        <v>normal</v>
      </c>
      <c r="O124" s="2">
        <f>VLOOKUP($D124,specimens!$B$1:$Q$1059,10,TRUE)</f>
        <v>0</v>
      </c>
      <c r="P124" s="2">
        <f>VLOOKUP($D124,specimens!$B$1:$Q$1059,11,TRUE)</f>
        <v>0</v>
      </c>
      <c r="Q124" s="2">
        <f>VLOOKUP($D124,specimens!$B$1:$Q$1059,12,TRUE)</f>
        <v>0</v>
      </c>
      <c r="R124" s="2">
        <f>VLOOKUP($D124,specimens!$B$1:$Q$1059,13,TRUE)</f>
        <v>0</v>
      </c>
      <c r="S124" s="2">
        <f>VLOOKUP($D124,specimens!$B$1:$Q$1059,14,TRUE)</f>
        <v>0</v>
      </c>
      <c r="T124" s="2">
        <f>VLOOKUP($D124,specimens!$B$1:$Q$1059,15,TRUE)</f>
        <v>0</v>
      </c>
      <c r="U124" s="2">
        <f>VLOOKUP($D124,specimens!$B$1:$Q$1059,16,TRUE)</f>
        <v>0</v>
      </c>
    </row>
    <row r="125" spans="1:21" x14ac:dyDescent="0.25">
      <c r="A125" s="3" t="s">
        <v>1107</v>
      </c>
      <c r="B125" t="s">
        <v>1714</v>
      </c>
      <c r="C125" t="s">
        <v>1715</v>
      </c>
      <c r="D125" t="s">
        <v>37</v>
      </c>
      <c r="E125" t="s">
        <v>1469</v>
      </c>
      <c r="F125" s="3" t="str">
        <f>VLOOKUP(D125,specimens!$B$1:$Q$1059,1,TRUE)</f>
        <v>Control</v>
      </c>
      <c r="G125" s="2" t="str">
        <f>VLOOKUP($D125,specimens!$B$1:$Q$1059,2,TRUE)</f>
        <v>Control</v>
      </c>
      <c r="H125" s="2" t="str">
        <f>VLOOKUP($D125,specimens!$B$1:$Q$1059,3,TRUE)</f>
        <v>BEAT-AML</v>
      </c>
      <c r="I125" s="2">
        <f>VLOOKUP($D125,specimens!$B$1:$Q$1059,4,TRUE)</f>
        <v>0</v>
      </c>
      <c r="J125" s="2">
        <f>VLOOKUP($D125,specimens!$B$1:$Q$1059,5,TRUE)</f>
        <v>0</v>
      </c>
      <c r="K125" s="2">
        <f>VLOOKUP($D125,specimens!$B$1:$Q$1059,6,TRUE)</f>
        <v>0</v>
      </c>
      <c r="L125" s="2">
        <f>VLOOKUP($D125,specimens!$B$1:$Q$1059,7,TRUE)</f>
        <v>0</v>
      </c>
      <c r="M125" s="2">
        <f>VLOOKUP($D125,specimens!$B$1:$Q$1059,8,TRUE)</f>
        <v>0</v>
      </c>
      <c r="N125" s="2" t="str">
        <f>VLOOKUP($D125,specimens!$B$1:$Q$1059,9,TRUE)</f>
        <v>normal</v>
      </c>
      <c r="O125" s="2">
        <f>VLOOKUP($D125,specimens!$B$1:$Q$1059,10,TRUE)</f>
        <v>0</v>
      </c>
      <c r="P125" s="2">
        <f>VLOOKUP($D125,specimens!$B$1:$Q$1059,11,TRUE)</f>
        <v>0</v>
      </c>
      <c r="Q125" s="2">
        <f>VLOOKUP($D125,specimens!$B$1:$Q$1059,12,TRUE)</f>
        <v>0</v>
      </c>
      <c r="R125" s="2">
        <f>VLOOKUP($D125,specimens!$B$1:$Q$1059,13,TRUE)</f>
        <v>0</v>
      </c>
      <c r="S125" s="2">
        <f>VLOOKUP($D125,specimens!$B$1:$Q$1059,14,TRUE)</f>
        <v>0</v>
      </c>
      <c r="T125" s="2">
        <f>VLOOKUP($D125,specimens!$B$1:$Q$1059,15,TRUE)</f>
        <v>0</v>
      </c>
      <c r="U125" s="2">
        <f>VLOOKUP($D125,specimens!$B$1:$Q$1059,16,TRUE)</f>
        <v>0</v>
      </c>
    </row>
    <row r="126" spans="1:21" x14ac:dyDescent="0.25">
      <c r="A126" s="3" t="s">
        <v>1107</v>
      </c>
      <c r="B126" t="s">
        <v>1716</v>
      </c>
      <c r="C126" t="s">
        <v>1717</v>
      </c>
      <c r="D126" t="s">
        <v>37</v>
      </c>
      <c r="E126" t="s">
        <v>1469</v>
      </c>
      <c r="F126" s="3" t="str">
        <f>VLOOKUP(D126,specimens!$B$1:$Q$1059,1,TRUE)</f>
        <v>Control</v>
      </c>
      <c r="G126" s="2" t="str">
        <f>VLOOKUP($D126,specimens!$B$1:$Q$1059,2,TRUE)</f>
        <v>Control</v>
      </c>
      <c r="H126" s="2" t="str">
        <f>VLOOKUP($D126,specimens!$B$1:$Q$1059,3,TRUE)</f>
        <v>BEAT-AML</v>
      </c>
      <c r="I126" s="2">
        <f>VLOOKUP($D126,specimens!$B$1:$Q$1059,4,TRUE)</f>
        <v>0</v>
      </c>
      <c r="J126" s="2">
        <f>VLOOKUP($D126,specimens!$B$1:$Q$1059,5,TRUE)</f>
        <v>0</v>
      </c>
      <c r="K126" s="2">
        <f>VLOOKUP($D126,specimens!$B$1:$Q$1059,6,TRUE)</f>
        <v>0</v>
      </c>
      <c r="L126" s="2">
        <f>VLOOKUP($D126,specimens!$B$1:$Q$1059,7,TRUE)</f>
        <v>0</v>
      </c>
      <c r="M126" s="2">
        <f>VLOOKUP($D126,specimens!$B$1:$Q$1059,8,TRUE)</f>
        <v>0</v>
      </c>
      <c r="N126" s="2" t="str">
        <f>VLOOKUP($D126,specimens!$B$1:$Q$1059,9,TRUE)</f>
        <v>normal</v>
      </c>
      <c r="O126" s="2">
        <f>VLOOKUP($D126,specimens!$B$1:$Q$1059,10,TRUE)</f>
        <v>0</v>
      </c>
      <c r="P126" s="2">
        <f>VLOOKUP($D126,specimens!$B$1:$Q$1059,11,TRUE)</f>
        <v>0</v>
      </c>
      <c r="Q126" s="2">
        <f>VLOOKUP($D126,specimens!$B$1:$Q$1059,12,TRUE)</f>
        <v>0</v>
      </c>
      <c r="R126" s="2">
        <f>VLOOKUP($D126,specimens!$B$1:$Q$1059,13,TRUE)</f>
        <v>0</v>
      </c>
      <c r="S126" s="2">
        <f>VLOOKUP($D126,specimens!$B$1:$Q$1059,14,TRUE)</f>
        <v>0</v>
      </c>
      <c r="T126" s="2">
        <f>VLOOKUP($D126,specimens!$B$1:$Q$1059,15,TRUE)</f>
        <v>0</v>
      </c>
      <c r="U126" s="2">
        <f>VLOOKUP($D126,specimens!$B$1:$Q$1059,16,TRUE)</f>
        <v>0</v>
      </c>
    </row>
    <row r="127" spans="1:21" x14ac:dyDescent="0.25">
      <c r="A127" s="3" t="s">
        <v>1107</v>
      </c>
      <c r="B127" t="s">
        <v>1718</v>
      </c>
      <c r="C127" t="s">
        <v>1719</v>
      </c>
      <c r="D127" t="s">
        <v>37</v>
      </c>
      <c r="E127" t="s">
        <v>1469</v>
      </c>
      <c r="F127" s="3" t="str">
        <f>VLOOKUP(D127,specimens!$B$1:$Q$1059,1,TRUE)</f>
        <v>Control</v>
      </c>
      <c r="G127" s="2" t="str">
        <f>VLOOKUP($D127,specimens!$B$1:$Q$1059,2,TRUE)</f>
        <v>Control</v>
      </c>
      <c r="H127" s="2" t="str">
        <f>VLOOKUP($D127,specimens!$B$1:$Q$1059,3,TRUE)</f>
        <v>BEAT-AML</v>
      </c>
      <c r="I127" s="2">
        <f>VLOOKUP($D127,specimens!$B$1:$Q$1059,4,TRUE)</f>
        <v>0</v>
      </c>
      <c r="J127" s="2">
        <f>VLOOKUP($D127,specimens!$B$1:$Q$1059,5,TRUE)</f>
        <v>0</v>
      </c>
      <c r="K127" s="2">
        <f>VLOOKUP($D127,specimens!$B$1:$Q$1059,6,TRUE)</f>
        <v>0</v>
      </c>
      <c r="L127" s="2">
        <f>VLOOKUP($D127,specimens!$B$1:$Q$1059,7,TRUE)</f>
        <v>0</v>
      </c>
      <c r="M127" s="2">
        <f>VLOOKUP($D127,specimens!$B$1:$Q$1059,8,TRUE)</f>
        <v>0</v>
      </c>
      <c r="N127" s="2" t="str">
        <f>VLOOKUP($D127,specimens!$B$1:$Q$1059,9,TRUE)</f>
        <v>normal</v>
      </c>
      <c r="O127" s="2">
        <f>VLOOKUP($D127,specimens!$B$1:$Q$1059,10,TRUE)</f>
        <v>0</v>
      </c>
      <c r="P127" s="2">
        <f>VLOOKUP($D127,specimens!$B$1:$Q$1059,11,TRUE)</f>
        <v>0</v>
      </c>
      <c r="Q127" s="2">
        <f>VLOOKUP($D127,specimens!$B$1:$Q$1059,12,TRUE)</f>
        <v>0</v>
      </c>
      <c r="R127" s="2">
        <f>VLOOKUP($D127,specimens!$B$1:$Q$1059,13,TRUE)</f>
        <v>0</v>
      </c>
      <c r="S127" s="2">
        <f>VLOOKUP($D127,specimens!$B$1:$Q$1059,14,TRUE)</f>
        <v>0</v>
      </c>
      <c r="T127" s="2">
        <f>VLOOKUP($D127,specimens!$B$1:$Q$1059,15,TRUE)</f>
        <v>0</v>
      </c>
      <c r="U127" s="2">
        <f>VLOOKUP($D127,specimens!$B$1:$Q$1059,16,TRUE)</f>
        <v>0</v>
      </c>
    </row>
    <row r="128" spans="1:21" x14ac:dyDescent="0.25">
      <c r="A128" s="3" t="s">
        <v>1107</v>
      </c>
      <c r="B128" t="s">
        <v>1720</v>
      </c>
      <c r="C128" t="s">
        <v>1721</v>
      </c>
      <c r="D128" t="s">
        <v>37</v>
      </c>
      <c r="E128" t="s">
        <v>1469</v>
      </c>
      <c r="F128" s="3" t="str">
        <f>VLOOKUP(D128,specimens!$B$1:$Q$1059,1,TRUE)</f>
        <v>Control</v>
      </c>
      <c r="G128" s="2" t="str">
        <f>VLOOKUP($D128,specimens!$B$1:$Q$1059,2,TRUE)</f>
        <v>Control</v>
      </c>
      <c r="H128" s="2" t="str">
        <f>VLOOKUP($D128,specimens!$B$1:$Q$1059,3,TRUE)</f>
        <v>BEAT-AML</v>
      </c>
      <c r="I128" s="2">
        <f>VLOOKUP($D128,specimens!$B$1:$Q$1059,4,TRUE)</f>
        <v>0</v>
      </c>
      <c r="J128" s="2">
        <f>VLOOKUP($D128,specimens!$B$1:$Q$1059,5,TRUE)</f>
        <v>0</v>
      </c>
      <c r="K128" s="2">
        <f>VLOOKUP($D128,specimens!$B$1:$Q$1059,6,TRUE)</f>
        <v>0</v>
      </c>
      <c r="L128" s="2">
        <f>VLOOKUP($D128,specimens!$B$1:$Q$1059,7,TRUE)</f>
        <v>0</v>
      </c>
      <c r="M128" s="2">
        <f>VLOOKUP($D128,specimens!$B$1:$Q$1059,8,TRUE)</f>
        <v>0</v>
      </c>
      <c r="N128" s="2" t="str">
        <f>VLOOKUP($D128,specimens!$B$1:$Q$1059,9,TRUE)</f>
        <v>normal</v>
      </c>
      <c r="O128" s="2">
        <f>VLOOKUP($D128,specimens!$B$1:$Q$1059,10,TRUE)</f>
        <v>0</v>
      </c>
      <c r="P128" s="2">
        <f>VLOOKUP($D128,specimens!$B$1:$Q$1059,11,TRUE)</f>
        <v>0</v>
      </c>
      <c r="Q128" s="2">
        <f>VLOOKUP($D128,specimens!$B$1:$Q$1059,12,TRUE)</f>
        <v>0</v>
      </c>
      <c r="R128" s="2">
        <f>VLOOKUP($D128,specimens!$B$1:$Q$1059,13,TRUE)</f>
        <v>0</v>
      </c>
      <c r="S128" s="2">
        <f>VLOOKUP($D128,specimens!$B$1:$Q$1059,14,TRUE)</f>
        <v>0</v>
      </c>
      <c r="T128" s="2">
        <f>VLOOKUP($D128,specimens!$B$1:$Q$1059,15,TRUE)</f>
        <v>0</v>
      </c>
      <c r="U128" s="2">
        <f>VLOOKUP($D128,specimens!$B$1:$Q$1059,16,TRUE)</f>
        <v>0</v>
      </c>
    </row>
    <row r="129" spans="1:21" x14ac:dyDescent="0.25">
      <c r="A129" s="3" t="s">
        <v>1107</v>
      </c>
      <c r="B129" t="s">
        <v>1722</v>
      </c>
      <c r="C129" t="s">
        <v>1723</v>
      </c>
      <c r="D129" t="s">
        <v>37</v>
      </c>
      <c r="E129" t="s">
        <v>1469</v>
      </c>
      <c r="F129" s="3" t="str">
        <f>VLOOKUP(D129,specimens!$B$1:$Q$1059,1,TRUE)</f>
        <v>Control</v>
      </c>
      <c r="G129" s="2" t="str">
        <f>VLOOKUP($D129,specimens!$B$1:$Q$1059,2,TRUE)</f>
        <v>Control</v>
      </c>
      <c r="H129" s="2" t="str">
        <f>VLOOKUP($D129,specimens!$B$1:$Q$1059,3,TRUE)</f>
        <v>BEAT-AML</v>
      </c>
      <c r="I129" s="2">
        <f>VLOOKUP($D129,specimens!$B$1:$Q$1059,4,TRUE)</f>
        <v>0</v>
      </c>
      <c r="J129" s="2">
        <f>VLOOKUP($D129,specimens!$B$1:$Q$1059,5,TRUE)</f>
        <v>0</v>
      </c>
      <c r="K129" s="2">
        <f>VLOOKUP($D129,specimens!$B$1:$Q$1059,6,TRUE)</f>
        <v>0</v>
      </c>
      <c r="L129" s="2">
        <f>VLOOKUP($D129,specimens!$B$1:$Q$1059,7,TRUE)</f>
        <v>0</v>
      </c>
      <c r="M129" s="2">
        <f>VLOOKUP($D129,specimens!$B$1:$Q$1059,8,TRUE)</f>
        <v>0</v>
      </c>
      <c r="N129" s="2" t="str">
        <f>VLOOKUP($D129,specimens!$B$1:$Q$1059,9,TRUE)</f>
        <v>normal</v>
      </c>
      <c r="O129" s="2">
        <f>VLOOKUP($D129,specimens!$B$1:$Q$1059,10,TRUE)</f>
        <v>0</v>
      </c>
      <c r="P129" s="2">
        <f>VLOOKUP($D129,specimens!$B$1:$Q$1059,11,TRUE)</f>
        <v>0</v>
      </c>
      <c r="Q129" s="2">
        <f>VLOOKUP($D129,specimens!$B$1:$Q$1059,12,TRUE)</f>
        <v>0</v>
      </c>
      <c r="R129" s="2">
        <f>VLOOKUP($D129,specimens!$B$1:$Q$1059,13,TRUE)</f>
        <v>0</v>
      </c>
      <c r="S129" s="2">
        <f>VLOOKUP($D129,specimens!$B$1:$Q$1059,14,TRUE)</f>
        <v>0</v>
      </c>
      <c r="T129" s="2">
        <f>VLOOKUP($D129,specimens!$B$1:$Q$1059,15,TRUE)</f>
        <v>0</v>
      </c>
      <c r="U129" s="2">
        <f>VLOOKUP($D129,specimens!$B$1:$Q$1059,16,TRUE)</f>
        <v>0</v>
      </c>
    </row>
    <row r="130" spans="1:21" x14ac:dyDescent="0.25">
      <c r="A130" s="3" t="s">
        <v>1107</v>
      </c>
      <c r="B130" t="s">
        <v>1724</v>
      </c>
      <c r="C130" t="s">
        <v>1725</v>
      </c>
      <c r="D130" t="s">
        <v>37</v>
      </c>
      <c r="E130" t="s">
        <v>1469</v>
      </c>
      <c r="F130" s="3" t="str">
        <f>VLOOKUP(D130,specimens!$B$1:$Q$1059,1,TRUE)</f>
        <v>Control</v>
      </c>
      <c r="G130" s="2" t="str">
        <f>VLOOKUP($D130,specimens!$B$1:$Q$1059,2,TRUE)</f>
        <v>Control</v>
      </c>
      <c r="H130" s="2" t="str">
        <f>VLOOKUP($D130,specimens!$B$1:$Q$1059,3,TRUE)</f>
        <v>BEAT-AML</v>
      </c>
      <c r="I130" s="2">
        <f>VLOOKUP($D130,specimens!$B$1:$Q$1059,4,TRUE)</f>
        <v>0</v>
      </c>
      <c r="J130" s="2">
        <f>VLOOKUP($D130,specimens!$B$1:$Q$1059,5,TRUE)</f>
        <v>0</v>
      </c>
      <c r="K130" s="2">
        <f>VLOOKUP($D130,specimens!$B$1:$Q$1059,6,TRUE)</f>
        <v>0</v>
      </c>
      <c r="L130" s="2">
        <f>VLOOKUP($D130,specimens!$B$1:$Q$1059,7,TRUE)</f>
        <v>0</v>
      </c>
      <c r="M130" s="2">
        <f>VLOOKUP($D130,specimens!$B$1:$Q$1059,8,TRUE)</f>
        <v>0</v>
      </c>
      <c r="N130" s="2" t="str">
        <f>VLOOKUP($D130,specimens!$B$1:$Q$1059,9,TRUE)</f>
        <v>normal</v>
      </c>
      <c r="O130" s="2">
        <f>VLOOKUP($D130,specimens!$B$1:$Q$1059,10,TRUE)</f>
        <v>0</v>
      </c>
      <c r="P130" s="2">
        <f>VLOOKUP($D130,specimens!$B$1:$Q$1059,11,TRUE)</f>
        <v>0</v>
      </c>
      <c r="Q130" s="2">
        <f>VLOOKUP($D130,specimens!$B$1:$Q$1059,12,TRUE)</f>
        <v>0</v>
      </c>
      <c r="R130" s="2">
        <f>VLOOKUP($D130,specimens!$B$1:$Q$1059,13,TRUE)</f>
        <v>0</v>
      </c>
      <c r="S130" s="2">
        <f>VLOOKUP($D130,specimens!$B$1:$Q$1059,14,TRUE)</f>
        <v>0</v>
      </c>
      <c r="T130" s="2">
        <f>VLOOKUP($D130,specimens!$B$1:$Q$1059,15,TRUE)</f>
        <v>0</v>
      </c>
      <c r="U130" s="2">
        <f>VLOOKUP($D130,specimens!$B$1:$Q$1059,16,TRUE)</f>
        <v>0</v>
      </c>
    </row>
    <row r="131" spans="1:21" x14ac:dyDescent="0.25">
      <c r="A131" s="3" t="s">
        <v>1107</v>
      </c>
      <c r="B131" t="s">
        <v>1726</v>
      </c>
      <c r="C131" t="s">
        <v>1727</v>
      </c>
      <c r="D131" t="s">
        <v>37</v>
      </c>
      <c r="E131" t="s">
        <v>1469</v>
      </c>
      <c r="F131" s="3" t="str">
        <f>VLOOKUP(D131,specimens!$B$1:$Q$1059,1,TRUE)</f>
        <v>Control</v>
      </c>
      <c r="G131" s="2" t="str">
        <f>VLOOKUP($D131,specimens!$B$1:$Q$1059,2,TRUE)</f>
        <v>Control</v>
      </c>
      <c r="H131" s="2" t="str">
        <f>VLOOKUP($D131,specimens!$B$1:$Q$1059,3,TRUE)</f>
        <v>BEAT-AML</v>
      </c>
      <c r="I131" s="2">
        <f>VLOOKUP($D131,specimens!$B$1:$Q$1059,4,TRUE)</f>
        <v>0</v>
      </c>
      <c r="J131" s="2">
        <f>VLOOKUP($D131,specimens!$B$1:$Q$1059,5,TRUE)</f>
        <v>0</v>
      </c>
      <c r="K131" s="2">
        <f>VLOOKUP($D131,specimens!$B$1:$Q$1059,6,TRUE)</f>
        <v>0</v>
      </c>
      <c r="L131" s="2">
        <f>VLOOKUP($D131,specimens!$B$1:$Q$1059,7,TRUE)</f>
        <v>0</v>
      </c>
      <c r="M131" s="2">
        <f>VLOOKUP($D131,specimens!$B$1:$Q$1059,8,TRUE)</f>
        <v>0</v>
      </c>
      <c r="N131" s="2" t="str">
        <f>VLOOKUP($D131,specimens!$B$1:$Q$1059,9,TRUE)</f>
        <v>normal</v>
      </c>
      <c r="O131" s="2">
        <f>VLOOKUP($D131,specimens!$B$1:$Q$1059,10,TRUE)</f>
        <v>0</v>
      </c>
      <c r="P131" s="2">
        <f>VLOOKUP($D131,specimens!$B$1:$Q$1059,11,TRUE)</f>
        <v>0</v>
      </c>
      <c r="Q131" s="2">
        <f>VLOOKUP($D131,specimens!$B$1:$Q$1059,12,TRUE)</f>
        <v>0</v>
      </c>
      <c r="R131" s="2">
        <f>VLOOKUP($D131,specimens!$B$1:$Q$1059,13,TRUE)</f>
        <v>0</v>
      </c>
      <c r="S131" s="2">
        <f>VLOOKUP($D131,specimens!$B$1:$Q$1059,14,TRUE)</f>
        <v>0</v>
      </c>
      <c r="T131" s="2">
        <f>VLOOKUP($D131,specimens!$B$1:$Q$1059,15,TRUE)</f>
        <v>0</v>
      </c>
      <c r="U131" s="2">
        <f>VLOOKUP($D131,specimens!$B$1:$Q$1059,16,TRUE)</f>
        <v>0</v>
      </c>
    </row>
    <row r="132" spans="1:21" x14ac:dyDescent="0.25">
      <c r="A132" s="3" t="s">
        <v>1107</v>
      </c>
      <c r="B132" t="s">
        <v>1728</v>
      </c>
      <c r="C132" t="s">
        <v>1729</v>
      </c>
      <c r="D132" t="s">
        <v>37</v>
      </c>
      <c r="E132" t="s">
        <v>1469</v>
      </c>
      <c r="F132" s="3" t="str">
        <f>VLOOKUP(D132,specimens!$B$1:$Q$1059,1,TRUE)</f>
        <v>Control</v>
      </c>
      <c r="G132" s="2" t="str">
        <f>VLOOKUP($D132,specimens!$B$1:$Q$1059,2,TRUE)</f>
        <v>Control</v>
      </c>
      <c r="H132" s="2" t="str">
        <f>VLOOKUP($D132,specimens!$B$1:$Q$1059,3,TRUE)</f>
        <v>BEAT-AML</v>
      </c>
      <c r="I132" s="2">
        <f>VLOOKUP($D132,specimens!$B$1:$Q$1059,4,TRUE)</f>
        <v>0</v>
      </c>
      <c r="J132" s="2">
        <f>VLOOKUP($D132,specimens!$B$1:$Q$1059,5,TRUE)</f>
        <v>0</v>
      </c>
      <c r="K132" s="2">
        <f>VLOOKUP($D132,specimens!$B$1:$Q$1059,6,TRUE)</f>
        <v>0</v>
      </c>
      <c r="L132" s="2">
        <f>VLOOKUP($D132,specimens!$B$1:$Q$1059,7,TRUE)</f>
        <v>0</v>
      </c>
      <c r="M132" s="2">
        <f>VLOOKUP($D132,specimens!$B$1:$Q$1059,8,TRUE)</f>
        <v>0</v>
      </c>
      <c r="N132" s="2" t="str">
        <f>VLOOKUP($D132,specimens!$B$1:$Q$1059,9,TRUE)</f>
        <v>normal</v>
      </c>
      <c r="O132" s="2">
        <f>VLOOKUP($D132,specimens!$B$1:$Q$1059,10,TRUE)</f>
        <v>0</v>
      </c>
      <c r="P132" s="2">
        <f>VLOOKUP($D132,specimens!$B$1:$Q$1059,11,TRUE)</f>
        <v>0</v>
      </c>
      <c r="Q132" s="2">
        <f>VLOOKUP($D132,specimens!$B$1:$Q$1059,12,TRUE)</f>
        <v>0</v>
      </c>
      <c r="R132" s="2">
        <f>VLOOKUP($D132,specimens!$B$1:$Q$1059,13,TRUE)</f>
        <v>0</v>
      </c>
      <c r="S132" s="2">
        <f>VLOOKUP($D132,specimens!$B$1:$Q$1059,14,TRUE)</f>
        <v>0</v>
      </c>
      <c r="T132" s="2">
        <f>VLOOKUP($D132,specimens!$B$1:$Q$1059,15,TRUE)</f>
        <v>0</v>
      </c>
      <c r="U132" s="2">
        <f>VLOOKUP($D132,specimens!$B$1:$Q$1059,16,TRUE)</f>
        <v>0</v>
      </c>
    </row>
    <row r="133" spans="1:21" x14ac:dyDescent="0.25">
      <c r="A133" s="3" t="s">
        <v>1107</v>
      </c>
      <c r="B133" t="s">
        <v>1730</v>
      </c>
      <c r="C133" t="s">
        <v>1731</v>
      </c>
      <c r="D133" t="s">
        <v>37</v>
      </c>
      <c r="E133" t="s">
        <v>1469</v>
      </c>
      <c r="F133" s="3" t="str">
        <f>VLOOKUP(D133,specimens!$B$1:$Q$1059,1,TRUE)</f>
        <v>Control</v>
      </c>
      <c r="G133" s="2" t="str">
        <f>VLOOKUP($D133,specimens!$B$1:$Q$1059,2,TRUE)</f>
        <v>Control</v>
      </c>
      <c r="H133" s="2" t="str">
        <f>VLOOKUP($D133,specimens!$B$1:$Q$1059,3,TRUE)</f>
        <v>BEAT-AML</v>
      </c>
      <c r="I133" s="2">
        <f>VLOOKUP($D133,specimens!$B$1:$Q$1059,4,TRUE)</f>
        <v>0</v>
      </c>
      <c r="J133" s="2">
        <f>VLOOKUP($D133,specimens!$B$1:$Q$1059,5,TRUE)</f>
        <v>0</v>
      </c>
      <c r="K133" s="2">
        <f>VLOOKUP($D133,specimens!$B$1:$Q$1059,6,TRUE)</f>
        <v>0</v>
      </c>
      <c r="L133" s="2">
        <f>VLOOKUP($D133,specimens!$B$1:$Q$1059,7,TRUE)</f>
        <v>0</v>
      </c>
      <c r="M133" s="2">
        <f>VLOOKUP($D133,specimens!$B$1:$Q$1059,8,TRUE)</f>
        <v>0</v>
      </c>
      <c r="N133" s="2" t="str">
        <f>VLOOKUP($D133,specimens!$B$1:$Q$1059,9,TRUE)</f>
        <v>normal</v>
      </c>
      <c r="O133" s="2">
        <f>VLOOKUP($D133,specimens!$B$1:$Q$1059,10,TRUE)</f>
        <v>0</v>
      </c>
      <c r="P133" s="2">
        <f>VLOOKUP($D133,specimens!$B$1:$Q$1059,11,TRUE)</f>
        <v>0</v>
      </c>
      <c r="Q133" s="2">
        <f>VLOOKUP($D133,specimens!$B$1:$Q$1059,12,TRUE)</f>
        <v>0</v>
      </c>
      <c r="R133" s="2">
        <f>VLOOKUP($D133,specimens!$B$1:$Q$1059,13,TRUE)</f>
        <v>0</v>
      </c>
      <c r="S133" s="2">
        <f>VLOOKUP($D133,specimens!$B$1:$Q$1059,14,TRUE)</f>
        <v>0</v>
      </c>
      <c r="T133" s="2">
        <f>VLOOKUP($D133,specimens!$B$1:$Q$1059,15,TRUE)</f>
        <v>0</v>
      </c>
      <c r="U133" s="2">
        <f>VLOOKUP($D133,specimens!$B$1:$Q$1059,16,TRUE)</f>
        <v>0</v>
      </c>
    </row>
    <row r="134" spans="1:21" x14ac:dyDescent="0.25">
      <c r="A134" s="3" t="s">
        <v>1107</v>
      </c>
      <c r="B134" t="s">
        <v>1732</v>
      </c>
      <c r="C134" t="s">
        <v>1733</v>
      </c>
      <c r="D134" t="s">
        <v>37</v>
      </c>
      <c r="E134" t="s">
        <v>1469</v>
      </c>
      <c r="F134" s="3" t="str">
        <f>VLOOKUP(D134,specimens!$B$1:$Q$1059,1,TRUE)</f>
        <v>Control</v>
      </c>
      <c r="G134" s="2" t="str">
        <f>VLOOKUP($D134,specimens!$B$1:$Q$1059,2,TRUE)</f>
        <v>Control</v>
      </c>
      <c r="H134" s="2" t="str">
        <f>VLOOKUP($D134,specimens!$B$1:$Q$1059,3,TRUE)</f>
        <v>BEAT-AML</v>
      </c>
      <c r="I134" s="2">
        <f>VLOOKUP($D134,specimens!$B$1:$Q$1059,4,TRUE)</f>
        <v>0</v>
      </c>
      <c r="J134" s="2">
        <f>VLOOKUP($D134,specimens!$B$1:$Q$1059,5,TRUE)</f>
        <v>0</v>
      </c>
      <c r="K134" s="2">
        <f>VLOOKUP($D134,specimens!$B$1:$Q$1059,6,TRUE)</f>
        <v>0</v>
      </c>
      <c r="L134" s="2">
        <f>VLOOKUP($D134,specimens!$B$1:$Q$1059,7,TRUE)</f>
        <v>0</v>
      </c>
      <c r="M134" s="2">
        <f>VLOOKUP($D134,specimens!$B$1:$Q$1059,8,TRUE)</f>
        <v>0</v>
      </c>
      <c r="N134" s="2" t="str">
        <f>VLOOKUP($D134,specimens!$B$1:$Q$1059,9,TRUE)</f>
        <v>normal</v>
      </c>
      <c r="O134" s="2">
        <f>VLOOKUP($D134,specimens!$B$1:$Q$1059,10,TRUE)</f>
        <v>0</v>
      </c>
      <c r="P134" s="2">
        <f>VLOOKUP($D134,specimens!$B$1:$Q$1059,11,TRUE)</f>
        <v>0</v>
      </c>
      <c r="Q134" s="2">
        <f>VLOOKUP($D134,specimens!$B$1:$Q$1059,12,TRUE)</f>
        <v>0</v>
      </c>
      <c r="R134" s="2">
        <f>VLOOKUP($D134,specimens!$B$1:$Q$1059,13,TRUE)</f>
        <v>0</v>
      </c>
      <c r="S134" s="2">
        <f>VLOOKUP($D134,specimens!$B$1:$Q$1059,14,TRUE)</f>
        <v>0</v>
      </c>
      <c r="T134" s="2">
        <f>VLOOKUP($D134,specimens!$B$1:$Q$1059,15,TRUE)</f>
        <v>0</v>
      </c>
      <c r="U134" s="2">
        <f>VLOOKUP($D134,specimens!$B$1:$Q$1059,16,TRUE)</f>
        <v>0</v>
      </c>
    </row>
    <row r="135" spans="1:21" x14ac:dyDescent="0.25">
      <c r="A135" s="3" t="s">
        <v>1107</v>
      </c>
      <c r="B135" t="s">
        <v>1734</v>
      </c>
      <c r="C135" t="s">
        <v>1735</v>
      </c>
      <c r="D135" t="s">
        <v>37</v>
      </c>
      <c r="E135" t="s">
        <v>1469</v>
      </c>
      <c r="F135" s="3" t="str">
        <f>VLOOKUP(D135,specimens!$B$1:$Q$1059,1,TRUE)</f>
        <v>Control</v>
      </c>
      <c r="G135" s="2" t="str">
        <f>VLOOKUP($D135,specimens!$B$1:$Q$1059,2,TRUE)</f>
        <v>Control</v>
      </c>
      <c r="H135" s="2" t="str">
        <f>VLOOKUP($D135,specimens!$B$1:$Q$1059,3,TRUE)</f>
        <v>BEAT-AML</v>
      </c>
      <c r="I135" s="2">
        <f>VLOOKUP($D135,specimens!$B$1:$Q$1059,4,TRUE)</f>
        <v>0</v>
      </c>
      <c r="J135" s="2">
        <f>VLOOKUP($D135,specimens!$B$1:$Q$1059,5,TRUE)</f>
        <v>0</v>
      </c>
      <c r="K135" s="2">
        <f>VLOOKUP($D135,specimens!$B$1:$Q$1059,6,TRUE)</f>
        <v>0</v>
      </c>
      <c r="L135" s="2">
        <f>VLOOKUP($D135,specimens!$B$1:$Q$1059,7,TRUE)</f>
        <v>0</v>
      </c>
      <c r="M135" s="2">
        <f>VLOOKUP($D135,specimens!$B$1:$Q$1059,8,TRUE)</f>
        <v>0</v>
      </c>
      <c r="N135" s="2" t="str">
        <f>VLOOKUP($D135,specimens!$B$1:$Q$1059,9,TRUE)</f>
        <v>normal</v>
      </c>
      <c r="O135" s="2">
        <f>VLOOKUP($D135,specimens!$B$1:$Q$1059,10,TRUE)</f>
        <v>0</v>
      </c>
      <c r="P135" s="2">
        <f>VLOOKUP($D135,specimens!$B$1:$Q$1059,11,TRUE)</f>
        <v>0</v>
      </c>
      <c r="Q135" s="2">
        <f>VLOOKUP($D135,specimens!$B$1:$Q$1059,12,TRUE)</f>
        <v>0</v>
      </c>
      <c r="R135" s="2">
        <f>VLOOKUP($D135,specimens!$B$1:$Q$1059,13,TRUE)</f>
        <v>0</v>
      </c>
      <c r="S135" s="2">
        <f>VLOOKUP($D135,specimens!$B$1:$Q$1059,14,TRUE)</f>
        <v>0</v>
      </c>
      <c r="T135" s="2">
        <f>VLOOKUP($D135,specimens!$B$1:$Q$1059,15,TRUE)</f>
        <v>0</v>
      </c>
      <c r="U135" s="2">
        <f>VLOOKUP($D135,specimens!$B$1:$Q$1059,16,TRUE)</f>
        <v>0</v>
      </c>
    </row>
    <row r="136" spans="1:21" x14ac:dyDescent="0.25">
      <c r="A136" s="3" t="s">
        <v>1107</v>
      </c>
      <c r="B136" t="s">
        <v>1736</v>
      </c>
      <c r="C136" t="s">
        <v>1737</v>
      </c>
      <c r="D136" t="s">
        <v>1017</v>
      </c>
      <c r="E136" t="s">
        <v>1738</v>
      </c>
      <c r="F136" s="3" t="str">
        <f>VLOOKUP(D136,specimens!$B$1:$Q$1059,1,TRUE)</f>
        <v>Control</v>
      </c>
      <c r="G136" s="2" t="str">
        <f>VLOOKUP($D136,specimens!$B$1:$Q$1059,2,TRUE)</f>
        <v>Control</v>
      </c>
      <c r="H136" s="2" t="str">
        <f>VLOOKUP($D136,specimens!$B$1:$Q$1059,3,TRUE)</f>
        <v>BEAT-AML</v>
      </c>
      <c r="I136" s="2">
        <f>VLOOKUP($D136,specimens!$B$1:$Q$1059,4,TRUE)</f>
        <v>0</v>
      </c>
      <c r="J136" s="2">
        <f>VLOOKUP($D136,specimens!$B$1:$Q$1059,5,TRUE)</f>
        <v>0</v>
      </c>
      <c r="K136" s="2">
        <f>VLOOKUP($D136,specimens!$B$1:$Q$1059,6,TRUE)</f>
        <v>0</v>
      </c>
      <c r="L136" s="2">
        <f>VLOOKUP($D136,specimens!$B$1:$Q$1059,7,TRUE)</f>
        <v>0</v>
      </c>
      <c r="M136" s="2">
        <f>VLOOKUP($D136,specimens!$B$1:$Q$1059,8,TRUE)</f>
        <v>0</v>
      </c>
      <c r="N136" s="2" t="str">
        <f>VLOOKUP($D136,specimens!$B$1:$Q$1059,9,TRUE)</f>
        <v>normal</v>
      </c>
      <c r="O136" s="2">
        <f>VLOOKUP($D136,specimens!$B$1:$Q$1059,10,TRUE)</f>
        <v>0</v>
      </c>
      <c r="P136" s="2">
        <f>VLOOKUP($D136,specimens!$B$1:$Q$1059,11,TRUE)</f>
        <v>0</v>
      </c>
      <c r="Q136" s="2">
        <f>VLOOKUP($D136,specimens!$B$1:$Q$1059,12,TRUE)</f>
        <v>0</v>
      </c>
      <c r="R136" s="2">
        <f>VLOOKUP($D136,specimens!$B$1:$Q$1059,13,TRUE)</f>
        <v>0</v>
      </c>
      <c r="S136" s="2">
        <f>VLOOKUP($D136,specimens!$B$1:$Q$1059,14,TRUE)</f>
        <v>0</v>
      </c>
      <c r="T136" s="2">
        <f>VLOOKUP($D136,specimens!$B$1:$Q$1059,15,TRUE)</f>
        <v>0</v>
      </c>
      <c r="U136" s="2">
        <f>VLOOKUP($D136,specimens!$B$1:$Q$1059,16,TRUE)</f>
        <v>0</v>
      </c>
    </row>
    <row r="137" spans="1:21" x14ac:dyDescent="0.25">
      <c r="A137" s="3" t="s">
        <v>1107</v>
      </c>
      <c r="B137" t="s">
        <v>1739</v>
      </c>
      <c r="C137" t="s">
        <v>1740</v>
      </c>
      <c r="D137" t="s">
        <v>1019</v>
      </c>
      <c r="E137" t="s">
        <v>1738</v>
      </c>
      <c r="F137" s="3" t="str">
        <f>VLOOKUP(D137,specimens!$B$1:$Q$1059,1,TRUE)</f>
        <v>Control</v>
      </c>
      <c r="G137" s="2" t="str">
        <f>VLOOKUP($D137,specimens!$B$1:$Q$1059,2,TRUE)</f>
        <v>Control</v>
      </c>
      <c r="H137" s="2" t="str">
        <f>VLOOKUP($D137,specimens!$B$1:$Q$1059,3,TRUE)</f>
        <v>BEAT-AML</v>
      </c>
      <c r="I137" s="2">
        <f>VLOOKUP($D137,specimens!$B$1:$Q$1059,4,TRUE)</f>
        <v>0</v>
      </c>
      <c r="J137" s="2">
        <f>VLOOKUP($D137,specimens!$B$1:$Q$1059,5,TRUE)</f>
        <v>0</v>
      </c>
      <c r="K137" s="2">
        <f>VLOOKUP($D137,specimens!$B$1:$Q$1059,6,TRUE)</f>
        <v>0</v>
      </c>
      <c r="L137" s="2">
        <f>VLOOKUP($D137,specimens!$B$1:$Q$1059,7,TRUE)</f>
        <v>0</v>
      </c>
      <c r="M137" s="2">
        <f>VLOOKUP($D137,specimens!$B$1:$Q$1059,8,TRUE)</f>
        <v>0</v>
      </c>
      <c r="N137" s="2" t="str">
        <f>VLOOKUP($D137,specimens!$B$1:$Q$1059,9,TRUE)</f>
        <v>normal</v>
      </c>
      <c r="O137" s="2">
        <f>VLOOKUP($D137,specimens!$B$1:$Q$1059,10,TRUE)</f>
        <v>0</v>
      </c>
      <c r="P137" s="2">
        <f>VLOOKUP($D137,specimens!$B$1:$Q$1059,11,TRUE)</f>
        <v>0</v>
      </c>
      <c r="Q137" s="2">
        <f>VLOOKUP($D137,specimens!$B$1:$Q$1059,12,TRUE)</f>
        <v>0</v>
      </c>
      <c r="R137" s="2">
        <f>VLOOKUP($D137,specimens!$B$1:$Q$1059,13,TRUE)</f>
        <v>0</v>
      </c>
      <c r="S137" s="2">
        <f>VLOOKUP($D137,specimens!$B$1:$Q$1059,14,TRUE)</f>
        <v>0</v>
      </c>
      <c r="T137" s="2">
        <f>VLOOKUP($D137,specimens!$B$1:$Q$1059,15,TRUE)</f>
        <v>0</v>
      </c>
      <c r="U137" s="2">
        <f>VLOOKUP($D137,specimens!$B$1:$Q$1059,16,TRUE)</f>
        <v>0</v>
      </c>
    </row>
    <row r="138" spans="1:21" x14ac:dyDescent="0.25">
      <c r="A138" s="3" t="s">
        <v>1107</v>
      </c>
      <c r="B138" t="s">
        <v>1741</v>
      </c>
      <c r="C138" t="s">
        <v>1742</v>
      </c>
      <c r="D138" t="s">
        <v>1020</v>
      </c>
      <c r="E138" t="s">
        <v>1743</v>
      </c>
      <c r="F138" s="3" t="str">
        <f>VLOOKUP(D138,specimens!$B$1:$Q$1059,1,TRUE)</f>
        <v>Control</v>
      </c>
      <c r="G138" s="2" t="str">
        <f>VLOOKUP($D138,specimens!$B$1:$Q$1059,2,TRUE)</f>
        <v>Control</v>
      </c>
      <c r="H138" s="2" t="str">
        <f>VLOOKUP($D138,specimens!$B$1:$Q$1059,3,TRUE)</f>
        <v>BEAT-AML</v>
      </c>
      <c r="I138" s="2">
        <f>VLOOKUP($D138,specimens!$B$1:$Q$1059,4,TRUE)</f>
        <v>0</v>
      </c>
      <c r="J138" s="2">
        <f>VLOOKUP($D138,specimens!$B$1:$Q$1059,5,TRUE)</f>
        <v>0</v>
      </c>
      <c r="K138" s="2">
        <f>VLOOKUP($D138,specimens!$B$1:$Q$1059,6,TRUE)</f>
        <v>0</v>
      </c>
      <c r="L138" s="2">
        <f>VLOOKUP($D138,specimens!$B$1:$Q$1059,7,TRUE)</f>
        <v>0</v>
      </c>
      <c r="M138" s="2">
        <f>VLOOKUP($D138,specimens!$B$1:$Q$1059,8,TRUE)</f>
        <v>0</v>
      </c>
      <c r="N138" s="2" t="str">
        <f>VLOOKUP($D138,specimens!$B$1:$Q$1059,9,TRUE)</f>
        <v>normal</v>
      </c>
      <c r="O138" s="2">
        <f>VLOOKUP($D138,specimens!$B$1:$Q$1059,10,TRUE)</f>
        <v>0</v>
      </c>
      <c r="P138" s="2">
        <f>VLOOKUP($D138,specimens!$B$1:$Q$1059,11,TRUE)</f>
        <v>0</v>
      </c>
      <c r="Q138" s="2">
        <f>VLOOKUP($D138,specimens!$B$1:$Q$1059,12,TRUE)</f>
        <v>0</v>
      </c>
      <c r="R138" s="2">
        <f>VLOOKUP($D138,specimens!$B$1:$Q$1059,13,TRUE)</f>
        <v>0</v>
      </c>
      <c r="S138" s="2">
        <f>VLOOKUP($D138,specimens!$B$1:$Q$1059,14,TRUE)</f>
        <v>0</v>
      </c>
      <c r="T138" s="2">
        <f>VLOOKUP($D138,specimens!$B$1:$Q$1059,15,TRUE)</f>
        <v>0</v>
      </c>
      <c r="U138" s="2">
        <f>VLOOKUP($D138,specimens!$B$1:$Q$1059,16,TRUE)</f>
        <v>0</v>
      </c>
    </row>
    <row r="139" spans="1:21" x14ac:dyDescent="0.25">
      <c r="A139" s="3" t="s">
        <v>1107</v>
      </c>
      <c r="B139" t="s">
        <v>1744</v>
      </c>
      <c r="C139" t="s">
        <v>1745</v>
      </c>
      <c r="D139" t="s">
        <v>1022</v>
      </c>
      <c r="E139" t="s">
        <v>1743</v>
      </c>
      <c r="F139" s="3" t="str">
        <f>VLOOKUP(D139,specimens!$B$1:$Q$1059,1,TRUE)</f>
        <v>Control</v>
      </c>
      <c r="G139" s="2" t="str">
        <f>VLOOKUP($D139,specimens!$B$1:$Q$1059,2,TRUE)</f>
        <v>Control</v>
      </c>
      <c r="H139" s="2" t="str">
        <f>VLOOKUP($D139,specimens!$B$1:$Q$1059,3,TRUE)</f>
        <v>BEAT-AML</v>
      </c>
      <c r="I139" s="2">
        <f>VLOOKUP($D139,specimens!$B$1:$Q$1059,4,TRUE)</f>
        <v>0</v>
      </c>
      <c r="J139" s="2">
        <f>VLOOKUP($D139,specimens!$B$1:$Q$1059,5,TRUE)</f>
        <v>0</v>
      </c>
      <c r="K139" s="2">
        <f>VLOOKUP($D139,specimens!$B$1:$Q$1059,6,TRUE)</f>
        <v>0</v>
      </c>
      <c r="L139" s="2">
        <f>VLOOKUP($D139,specimens!$B$1:$Q$1059,7,TRUE)</f>
        <v>0</v>
      </c>
      <c r="M139" s="2">
        <f>VLOOKUP($D139,specimens!$B$1:$Q$1059,8,TRUE)</f>
        <v>0</v>
      </c>
      <c r="N139" s="2" t="str">
        <f>VLOOKUP($D139,specimens!$B$1:$Q$1059,9,TRUE)</f>
        <v>normal</v>
      </c>
      <c r="O139" s="2">
        <f>VLOOKUP($D139,specimens!$B$1:$Q$1059,10,TRUE)</f>
        <v>0</v>
      </c>
      <c r="P139" s="2">
        <f>VLOOKUP($D139,specimens!$B$1:$Q$1059,11,TRUE)</f>
        <v>0</v>
      </c>
      <c r="Q139" s="2">
        <f>VLOOKUP($D139,specimens!$B$1:$Q$1059,12,TRUE)</f>
        <v>0</v>
      </c>
      <c r="R139" s="2">
        <f>VLOOKUP($D139,specimens!$B$1:$Q$1059,13,TRUE)</f>
        <v>0</v>
      </c>
      <c r="S139" s="2">
        <f>VLOOKUP($D139,specimens!$B$1:$Q$1059,14,TRUE)</f>
        <v>0</v>
      </c>
      <c r="T139" s="2">
        <f>VLOOKUP($D139,specimens!$B$1:$Q$1059,15,TRUE)</f>
        <v>0</v>
      </c>
      <c r="U139" s="2">
        <f>VLOOKUP($D139,specimens!$B$1:$Q$1059,16,TRUE)</f>
        <v>0</v>
      </c>
    </row>
    <row r="140" spans="1:21" x14ac:dyDescent="0.25">
      <c r="A140" s="3" t="s">
        <v>1107</v>
      </c>
      <c r="B140" t="s">
        <v>1746</v>
      </c>
      <c r="C140" t="s">
        <v>1747</v>
      </c>
      <c r="D140" t="s">
        <v>1023</v>
      </c>
      <c r="E140" t="s">
        <v>1743</v>
      </c>
      <c r="F140" s="3" t="str">
        <f>VLOOKUP(D140,specimens!$B$1:$Q$1059,1,TRUE)</f>
        <v>12-00374</v>
      </c>
      <c r="G140" s="2" t="str">
        <f>VLOOKUP($D140,specimens!$B$1:$Q$1059,2,TRUE)</f>
        <v>12-00374</v>
      </c>
      <c r="H140" s="2" t="str">
        <f>VLOOKUP($D140,specimens!$B$1:$Q$1059,3,TRUE)</f>
        <v>BEAT-AML</v>
      </c>
      <c r="I140" s="2" t="str">
        <f>VLOOKUP($D140,specimens!$B$1:$Q$1059,4,TRUE)</f>
        <v>NON-HISPANIC</v>
      </c>
      <c r="J140" s="2" t="str">
        <f>VLOOKUP($D140,specimens!$B$1:$Q$1059,5,TRUE)</f>
        <v>Male</v>
      </c>
      <c r="K140" s="2" t="str">
        <f>VLOOKUP($D140,specimens!$B$1:$Q$1059,6,TRUE)</f>
        <v>White</v>
      </c>
      <c r="L140" s="2" t="str">
        <f>VLOOKUP($D140,specimens!$B$1:$Q$1059,7,TRUE)</f>
        <v>Deceased</v>
      </c>
      <c r="M140" s="2" t="str">
        <f>VLOOKUP($D140,specimens!$B$1:$Q$1059,8,TRUE)</f>
        <v>Leukapheresis</v>
      </c>
      <c r="N140" s="2" t="str">
        <f>VLOOKUP($D140,specimens!$B$1:$Q$1059,9,TRUE)</f>
        <v>tumor</v>
      </c>
      <c r="O140" s="2">
        <f>VLOOKUP($D140,specimens!$B$1:$Q$1059,10,TRUE)</f>
        <v>0</v>
      </c>
      <c r="P140" s="2">
        <f>VLOOKUP($D140,specimens!$B$1:$Q$1059,11,TRUE)</f>
        <v>0</v>
      </c>
      <c r="Q140" s="2">
        <f>VLOOKUP($D140,specimens!$B$1:$Q$1059,12,TRUE)</f>
        <v>0</v>
      </c>
      <c r="R140" s="2">
        <f>VLOOKUP($D140,specimens!$B$1:$Q$1059,13,TRUE)</f>
        <v>0</v>
      </c>
      <c r="S140" s="2">
        <f>VLOOKUP($D140,specimens!$B$1:$Q$1059,14,TRUE)</f>
        <v>0</v>
      </c>
      <c r="T140" s="2">
        <f>VLOOKUP($D140,specimens!$B$1:$Q$1059,15,TRUE)</f>
        <v>0</v>
      </c>
      <c r="U140" s="2">
        <f>VLOOKUP($D140,specimens!$B$1:$Q$1059,16,TRUE)</f>
        <v>0</v>
      </c>
    </row>
    <row r="141" spans="1:21" x14ac:dyDescent="0.25">
      <c r="A141" s="3" t="s">
        <v>1107</v>
      </c>
      <c r="B141" t="s">
        <v>1748</v>
      </c>
      <c r="C141" t="s">
        <v>1749</v>
      </c>
      <c r="D141" t="s">
        <v>1024</v>
      </c>
      <c r="E141" t="s">
        <v>1743</v>
      </c>
      <c r="F141" s="3" t="str">
        <f>VLOOKUP(D141,specimens!$B$1:$Q$1059,1,TRUE)</f>
        <v>12-00374</v>
      </c>
      <c r="G141" s="2" t="str">
        <f>VLOOKUP($D141,specimens!$B$1:$Q$1059,2,TRUE)</f>
        <v>12-00374</v>
      </c>
      <c r="H141" s="2" t="str">
        <f>VLOOKUP($D141,specimens!$B$1:$Q$1059,3,TRUE)</f>
        <v>BEAT-AML</v>
      </c>
      <c r="I141" s="2" t="str">
        <f>VLOOKUP($D141,specimens!$B$1:$Q$1059,4,TRUE)</f>
        <v>NON-HISPANIC</v>
      </c>
      <c r="J141" s="2" t="str">
        <f>VLOOKUP($D141,specimens!$B$1:$Q$1059,5,TRUE)</f>
        <v>Male</v>
      </c>
      <c r="K141" s="2" t="str">
        <f>VLOOKUP($D141,specimens!$B$1:$Q$1059,6,TRUE)</f>
        <v>White</v>
      </c>
      <c r="L141" s="2" t="str">
        <f>VLOOKUP($D141,specimens!$B$1:$Q$1059,7,TRUE)</f>
        <v>Deceased</v>
      </c>
      <c r="M141" s="2" t="str">
        <f>VLOOKUP($D141,specimens!$B$1:$Q$1059,8,TRUE)</f>
        <v>Leukapheresis</v>
      </c>
      <c r="N141" s="2" t="str">
        <f>VLOOKUP($D141,specimens!$B$1:$Q$1059,9,TRUE)</f>
        <v>tumor</v>
      </c>
      <c r="O141" s="2">
        <f>VLOOKUP($D141,specimens!$B$1:$Q$1059,10,TRUE)</f>
        <v>0</v>
      </c>
      <c r="P141" s="2">
        <f>VLOOKUP($D141,specimens!$B$1:$Q$1059,11,TRUE)</f>
        <v>0</v>
      </c>
      <c r="Q141" s="2">
        <f>VLOOKUP($D141,specimens!$B$1:$Q$1059,12,TRUE)</f>
        <v>0</v>
      </c>
      <c r="R141" s="2">
        <f>VLOOKUP($D141,specimens!$B$1:$Q$1059,13,TRUE)</f>
        <v>0</v>
      </c>
      <c r="S141" s="2">
        <f>VLOOKUP($D141,specimens!$B$1:$Q$1059,14,TRUE)</f>
        <v>0</v>
      </c>
      <c r="T141" s="2">
        <f>VLOOKUP($D141,specimens!$B$1:$Q$1059,15,TRUE)</f>
        <v>0</v>
      </c>
      <c r="U141" s="2">
        <f>VLOOKUP($D141,specimens!$B$1:$Q$1059,16,TRUE)</f>
        <v>0</v>
      </c>
    </row>
    <row r="142" spans="1:21" x14ac:dyDescent="0.25">
      <c r="A142" s="3" t="s">
        <v>1107</v>
      </c>
      <c r="B142" t="s">
        <v>1750</v>
      </c>
      <c r="C142" t="s">
        <v>1751</v>
      </c>
      <c r="D142" t="s">
        <v>1025</v>
      </c>
      <c r="E142" t="s">
        <v>1743</v>
      </c>
      <c r="F142" s="3" t="str">
        <f>VLOOKUP(D142,specimens!$B$1:$Q$1059,1,TRUE)</f>
        <v>Control</v>
      </c>
      <c r="G142" s="2" t="str">
        <f>VLOOKUP($D142,specimens!$B$1:$Q$1059,2,TRUE)</f>
        <v>Control</v>
      </c>
      <c r="H142" s="2" t="str">
        <f>VLOOKUP($D142,specimens!$B$1:$Q$1059,3,TRUE)</f>
        <v>BEAT-AML</v>
      </c>
      <c r="I142" s="2">
        <f>VLOOKUP($D142,specimens!$B$1:$Q$1059,4,TRUE)</f>
        <v>0</v>
      </c>
      <c r="J142" s="2">
        <f>VLOOKUP($D142,specimens!$B$1:$Q$1059,5,TRUE)</f>
        <v>0</v>
      </c>
      <c r="K142" s="2">
        <f>VLOOKUP($D142,specimens!$B$1:$Q$1059,6,TRUE)</f>
        <v>0</v>
      </c>
      <c r="L142" s="2">
        <f>VLOOKUP($D142,specimens!$B$1:$Q$1059,7,TRUE)</f>
        <v>0</v>
      </c>
      <c r="M142" s="2">
        <f>VLOOKUP($D142,specimens!$B$1:$Q$1059,8,TRUE)</f>
        <v>0</v>
      </c>
      <c r="N142" s="2" t="str">
        <f>VLOOKUP($D142,specimens!$B$1:$Q$1059,9,TRUE)</f>
        <v>normal</v>
      </c>
      <c r="O142" s="2">
        <f>VLOOKUP($D142,specimens!$B$1:$Q$1059,10,TRUE)</f>
        <v>0</v>
      </c>
      <c r="P142" s="2">
        <f>VLOOKUP($D142,specimens!$B$1:$Q$1059,11,TRUE)</f>
        <v>0</v>
      </c>
      <c r="Q142" s="2">
        <f>VLOOKUP($D142,specimens!$B$1:$Q$1059,12,TRUE)</f>
        <v>0</v>
      </c>
      <c r="R142" s="2">
        <f>VLOOKUP($D142,specimens!$B$1:$Q$1059,13,TRUE)</f>
        <v>0</v>
      </c>
      <c r="S142" s="2">
        <f>VLOOKUP($D142,specimens!$B$1:$Q$1059,14,TRUE)</f>
        <v>0</v>
      </c>
      <c r="T142" s="2">
        <f>VLOOKUP($D142,specimens!$B$1:$Q$1059,15,TRUE)</f>
        <v>0</v>
      </c>
      <c r="U142" s="2">
        <f>VLOOKUP($D142,specimens!$B$1:$Q$1059,16,TRUE)</f>
        <v>0</v>
      </c>
    </row>
    <row r="143" spans="1:21" x14ac:dyDescent="0.25">
      <c r="A143" s="3" t="s">
        <v>1107</v>
      </c>
      <c r="B143" t="s">
        <v>1752</v>
      </c>
      <c r="C143" t="s">
        <v>1753</v>
      </c>
      <c r="D143" t="s">
        <v>1026</v>
      </c>
      <c r="E143" t="s">
        <v>1743</v>
      </c>
      <c r="F143" s="3" t="str">
        <f>VLOOKUP(D143,specimens!$B$1:$Q$1059,1,TRUE)</f>
        <v>Control</v>
      </c>
      <c r="G143" s="2" t="str">
        <f>VLOOKUP($D143,specimens!$B$1:$Q$1059,2,TRUE)</f>
        <v>Control</v>
      </c>
      <c r="H143" s="2" t="str">
        <f>VLOOKUP($D143,specimens!$B$1:$Q$1059,3,TRUE)</f>
        <v>BEAT-AML</v>
      </c>
      <c r="I143" s="2">
        <f>VLOOKUP($D143,specimens!$B$1:$Q$1059,4,TRUE)</f>
        <v>0</v>
      </c>
      <c r="J143" s="2">
        <f>VLOOKUP($D143,specimens!$B$1:$Q$1059,5,TRUE)</f>
        <v>0</v>
      </c>
      <c r="K143" s="2">
        <f>VLOOKUP($D143,specimens!$B$1:$Q$1059,6,TRUE)</f>
        <v>0</v>
      </c>
      <c r="L143" s="2">
        <f>VLOOKUP($D143,specimens!$B$1:$Q$1059,7,TRUE)</f>
        <v>0</v>
      </c>
      <c r="M143" s="2">
        <f>VLOOKUP($D143,specimens!$B$1:$Q$1059,8,TRUE)</f>
        <v>0</v>
      </c>
      <c r="N143" s="2" t="str">
        <f>VLOOKUP($D143,specimens!$B$1:$Q$1059,9,TRUE)</f>
        <v>normal</v>
      </c>
      <c r="O143" s="2">
        <f>VLOOKUP($D143,specimens!$B$1:$Q$1059,10,TRUE)</f>
        <v>0</v>
      </c>
      <c r="P143" s="2">
        <f>VLOOKUP($D143,specimens!$B$1:$Q$1059,11,TRUE)</f>
        <v>0</v>
      </c>
      <c r="Q143" s="2">
        <f>VLOOKUP($D143,specimens!$B$1:$Q$1059,12,TRUE)</f>
        <v>0</v>
      </c>
      <c r="R143" s="2">
        <f>VLOOKUP($D143,specimens!$B$1:$Q$1059,13,TRUE)</f>
        <v>0</v>
      </c>
      <c r="S143" s="2">
        <f>VLOOKUP($D143,specimens!$B$1:$Q$1059,14,TRUE)</f>
        <v>0</v>
      </c>
      <c r="T143" s="2">
        <f>VLOOKUP($D143,specimens!$B$1:$Q$1059,15,TRUE)</f>
        <v>0</v>
      </c>
      <c r="U143" s="2">
        <f>VLOOKUP($D143,specimens!$B$1:$Q$1059,16,TRUE)</f>
        <v>0</v>
      </c>
    </row>
    <row r="144" spans="1:21" x14ac:dyDescent="0.25">
      <c r="A144" s="3" t="s">
        <v>1107</v>
      </c>
      <c r="B144" t="s">
        <v>1754</v>
      </c>
      <c r="C144" t="s">
        <v>1755</v>
      </c>
      <c r="D144" t="s">
        <v>1027</v>
      </c>
      <c r="E144" t="s">
        <v>1743</v>
      </c>
      <c r="F144" s="3" t="str">
        <f>VLOOKUP(D144,specimens!$B$1:$Q$1059,1,TRUE)</f>
        <v>Control</v>
      </c>
      <c r="G144" s="2" t="str">
        <f>VLOOKUP($D144,specimens!$B$1:$Q$1059,2,TRUE)</f>
        <v>Control</v>
      </c>
      <c r="H144" s="2" t="str">
        <f>VLOOKUP($D144,specimens!$B$1:$Q$1059,3,TRUE)</f>
        <v>BEAT-AML</v>
      </c>
      <c r="I144" s="2">
        <f>VLOOKUP($D144,specimens!$B$1:$Q$1059,4,TRUE)</f>
        <v>0</v>
      </c>
      <c r="J144" s="2">
        <f>VLOOKUP($D144,specimens!$B$1:$Q$1059,5,TRUE)</f>
        <v>0</v>
      </c>
      <c r="K144" s="2">
        <f>VLOOKUP($D144,specimens!$B$1:$Q$1059,6,TRUE)</f>
        <v>0</v>
      </c>
      <c r="L144" s="2">
        <f>VLOOKUP($D144,specimens!$B$1:$Q$1059,7,TRUE)</f>
        <v>0</v>
      </c>
      <c r="M144" s="2">
        <f>VLOOKUP($D144,specimens!$B$1:$Q$1059,8,TRUE)</f>
        <v>0</v>
      </c>
      <c r="N144" s="2" t="str">
        <f>VLOOKUP($D144,specimens!$B$1:$Q$1059,9,TRUE)</f>
        <v>normal</v>
      </c>
      <c r="O144" s="2">
        <f>VLOOKUP($D144,specimens!$B$1:$Q$1059,10,TRUE)</f>
        <v>0</v>
      </c>
      <c r="P144" s="2">
        <f>VLOOKUP($D144,specimens!$B$1:$Q$1059,11,TRUE)</f>
        <v>0</v>
      </c>
      <c r="Q144" s="2">
        <f>VLOOKUP($D144,specimens!$B$1:$Q$1059,12,TRUE)</f>
        <v>0</v>
      </c>
      <c r="R144" s="2">
        <f>VLOOKUP($D144,specimens!$B$1:$Q$1059,13,TRUE)</f>
        <v>0</v>
      </c>
      <c r="S144" s="2">
        <f>VLOOKUP($D144,specimens!$B$1:$Q$1059,14,TRUE)</f>
        <v>0</v>
      </c>
      <c r="T144" s="2">
        <f>VLOOKUP($D144,specimens!$B$1:$Q$1059,15,TRUE)</f>
        <v>0</v>
      </c>
      <c r="U144" s="2">
        <f>VLOOKUP($D144,specimens!$B$1:$Q$1059,16,TRUE)</f>
        <v>0</v>
      </c>
    </row>
    <row r="145" spans="1:21" x14ac:dyDescent="0.25">
      <c r="A145" s="3" t="s">
        <v>1107</v>
      </c>
      <c r="B145" t="s">
        <v>1756</v>
      </c>
      <c r="C145" t="s">
        <v>1757</v>
      </c>
      <c r="D145" t="s">
        <v>1028</v>
      </c>
      <c r="E145" t="s">
        <v>1743</v>
      </c>
      <c r="F145" s="3" t="str">
        <f>VLOOKUP(D145,specimens!$B$1:$Q$1059,1,TRUE)</f>
        <v>Control</v>
      </c>
      <c r="G145" s="2" t="str">
        <f>VLOOKUP($D145,specimens!$B$1:$Q$1059,2,TRUE)</f>
        <v>Control</v>
      </c>
      <c r="H145" s="2" t="str">
        <f>VLOOKUP($D145,specimens!$B$1:$Q$1059,3,TRUE)</f>
        <v>BEAT-AML</v>
      </c>
      <c r="I145" s="2">
        <f>VLOOKUP($D145,specimens!$B$1:$Q$1059,4,TRUE)</f>
        <v>0</v>
      </c>
      <c r="J145" s="2">
        <f>VLOOKUP($D145,specimens!$B$1:$Q$1059,5,TRUE)</f>
        <v>0</v>
      </c>
      <c r="K145" s="2">
        <f>VLOOKUP($D145,specimens!$B$1:$Q$1059,6,TRUE)</f>
        <v>0</v>
      </c>
      <c r="L145" s="2">
        <f>VLOOKUP($D145,specimens!$B$1:$Q$1059,7,TRUE)</f>
        <v>0</v>
      </c>
      <c r="M145" s="2">
        <f>VLOOKUP($D145,specimens!$B$1:$Q$1059,8,TRUE)</f>
        <v>0</v>
      </c>
      <c r="N145" s="2" t="str">
        <f>VLOOKUP($D145,specimens!$B$1:$Q$1059,9,TRUE)</f>
        <v>normal</v>
      </c>
      <c r="O145" s="2">
        <f>VLOOKUP($D145,specimens!$B$1:$Q$1059,10,TRUE)</f>
        <v>0</v>
      </c>
      <c r="P145" s="2">
        <f>VLOOKUP($D145,specimens!$B$1:$Q$1059,11,TRUE)</f>
        <v>0</v>
      </c>
      <c r="Q145" s="2">
        <f>VLOOKUP($D145,specimens!$B$1:$Q$1059,12,TRUE)</f>
        <v>0</v>
      </c>
      <c r="R145" s="2">
        <f>VLOOKUP($D145,specimens!$B$1:$Q$1059,13,TRUE)</f>
        <v>0</v>
      </c>
      <c r="S145" s="2">
        <f>VLOOKUP($D145,specimens!$B$1:$Q$1059,14,TRUE)</f>
        <v>0</v>
      </c>
      <c r="T145" s="2">
        <f>VLOOKUP($D145,specimens!$B$1:$Q$1059,15,TRUE)</f>
        <v>0</v>
      </c>
      <c r="U145" s="2">
        <f>VLOOKUP($D145,specimens!$B$1:$Q$1059,16,TRUE)</f>
        <v>0</v>
      </c>
    </row>
    <row r="146" spans="1:21" x14ac:dyDescent="0.25">
      <c r="A146" s="3" t="s">
        <v>1107</v>
      </c>
      <c r="B146" t="s">
        <v>1758</v>
      </c>
      <c r="C146" t="s">
        <v>1759</v>
      </c>
      <c r="D146" t="s">
        <v>1029</v>
      </c>
      <c r="E146" t="s">
        <v>1738</v>
      </c>
      <c r="F146" s="3" t="str">
        <f>VLOOKUP(D146,specimens!$B$1:$Q$1059,1,TRUE)</f>
        <v>Control</v>
      </c>
      <c r="G146" s="2" t="str">
        <f>VLOOKUP($D146,specimens!$B$1:$Q$1059,2,TRUE)</f>
        <v>Control</v>
      </c>
      <c r="H146" s="2" t="str">
        <f>VLOOKUP($D146,specimens!$B$1:$Q$1059,3,TRUE)</f>
        <v>BEAT-AML</v>
      </c>
      <c r="I146" s="2">
        <f>VLOOKUP($D146,specimens!$B$1:$Q$1059,4,TRUE)</f>
        <v>0</v>
      </c>
      <c r="J146" s="2">
        <f>VLOOKUP($D146,specimens!$B$1:$Q$1059,5,TRUE)</f>
        <v>0</v>
      </c>
      <c r="K146" s="2">
        <f>VLOOKUP($D146,specimens!$B$1:$Q$1059,6,TRUE)</f>
        <v>0</v>
      </c>
      <c r="L146" s="2">
        <f>VLOOKUP($D146,specimens!$B$1:$Q$1059,7,TRUE)</f>
        <v>0</v>
      </c>
      <c r="M146" s="2">
        <f>VLOOKUP($D146,specimens!$B$1:$Q$1059,8,TRUE)</f>
        <v>0</v>
      </c>
      <c r="N146" s="2" t="str">
        <f>VLOOKUP($D146,specimens!$B$1:$Q$1059,9,TRUE)</f>
        <v>normal</v>
      </c>
      <c r="O146" s="2">
        <f>VLOOKUP($D146,specimens!$B$1:$Q$1059,10,TRUE)</f>
        <v>0</v>
      </c>
      <c r="P146" s="2">
        <f>VLOOKUP($D146,specimens!$B$1:$Q$1059,11,TRUE)</f>
        <v>0</v>
      </c>
      <c r="Q146" s="2">
        <f>VLOOKUP($D146,specimens!$B$1:$Q$1059,12,TRUE)</f>
        <v>0</v>
      </c>
      <c r="R146" s="2">
        <f>VLOOKUP($D146,specimens!$B$1:$Q$1059,13,TRUE)</f>
        <v>0</v>
      </c>
      <c r="S146" s="2">
        <f>VLOOKUP($D146,specimens!$B$1:$Q$1059,14,TRUE)</f>
        <v>0</v>
      </c>
      <c r="T146" s="2">
        <f>VLOOKUP($D146,specimens!$B$1:$Q$1059,15,TRUE)</f>
        <v>0</v>
      </c>
      <c r="U146" s="2">
        <f>VLOOKUP($D146,specimens!$B$1:$Q$1059,16,TRUE)</f>
        <v>0</v>
      </c>
    </row>
    <row r="147" spans="1:21" x14ac:dyDescent="0.25">
      <c r="A147" s="3" t="s">
        <v>1107</v>
      </c>
      <c r="B147" t="s">
        <v>1760</v>
      </c>
      <c r="C147" s="1" t="s">
        <v>1761</v>
      </c>
      <c r="D147" t="s">
        <v>1034</v>
      </c>
      <c r="E147" t="s">
        <v>1738</v>
      </c>
      <c r="F147" s="3" t="str">
        <f>VLOOKUP(D147,specimens!$B$1:$Q$1059,1,TRUE)</f>
        <v>Control</v>
      </c>
      <c r="G147" s="2" t="str">
        <f>VLOOKUP($D147,specimens!$B$1:$Q$1059,2,TRUE)</f>
        <v>Control</v>
      </c>
      <c r="H147" s="2" t="str">
        <f>VLOOKUP($D147,specimens!$B$1:$Q$1059,3,TRUE)</f>
        <v>BEAT-AML</v>
      </c>
      <c r="I147" s="2">
        <f>VLOOKUP($D147,specimens!$B$1:$Q$1059,4,TRUE)</f>
        <v>0</v>
      </c>
      <c r="J147" s="2">
        <f>VLOOKUP($D147,specimens!$B$1:$Q$1059,5,TRUE)</f>
        <v>0</v>
      </c>
      <c r="K147" s="2">
        <f>VLOOKUP($D147,specimens!$B$1:$Q$1059,6,TRUE)</f>
        <v>0</v>
      </c>
      <c r="L147" s="2">
        <f>VLOOKUP($D147,specimens!$B$1:$Q$1059,7,TRUE)</f>
        <v>0</v>
      </c>
      <c r="M147" s="2">
        <f>VLOOKUP($D147,specimens!$B$1:$Q$1059,8,TRUE)</f>
        <v>0</v>
      </c>
      <c r="N147" s="2" t="str">
        <f>VLOOKUP($D147,specimens!$B$1:$Q$1059,9,TRUE)</f>
        <v>normal</v>
      </c>
      <c r="O147" s="2">
        <f>VLOOKUP($D147,specimens!$B$1:$Q$1059,10,TRUE)</f>
        <v>0</v>
      </c>
      <c r="P147" s="2">
        <f>VLOOKUP($D147,specimens!$B$1:$Q$1059,11,TRUE)</f>
        <v>0</v>
      </c>
      <c r="Q147" s="2">
        <f>VLOOKUP($D147,specimens!$B$1:$Q$1059,12,TRUE)</f>
        <v>0</v>
      </c>
      <c r="R147" s="2">
        <f>VLOOKUP($D147,specimens!$B$1:$Q$1059,13,TRUE)</f>
        <v>0</v>
      </c>
      <c r="S147" s="2">
        <f>VLOOKUP($D147,specimens!$B$1:$Q$1059,14,TRUE)</f>
        <v>0</v>
      </c>
      <c r="T147" s="2">
        <f>VLOOKUP($D147,specimens!$B$1:$Q$1059,15,TRUE)</f>
        <v>0</v>
      </c>
      <c r="U147" s="2">
        <f>VLOOKUP($D147,specimens!$B$1:$Q$1059,16,TRUE)</f>
        <v>0</v>
      </c>
    </row>
    <row r="148" spans="1:21" x14ac:dyDescent="0.25">
      <c r="A148" s="3" t="s">
        <v>1107</v>
      </c>
      <c r="B148" t="s">
        <v>1762</v>
      </c>
      <c r="C148" t="s">
        <v>1763</v>
      </c>
      <c r="D148" t="s">
        <v>1036</v>
      </c>
      <c r="E148" t="s">
        <v>1738</v>
      </c>
      <c r="F148" s="3" t="str">
        <f>VLOOKUP(D148,specimens!$B$1:$Q$1059,1,TRUE)</f>
        <v>Control</v>
      </c>
      <c r="G148" s="2" t="str">
        <f>VLOOKUP($D148,specimens!$B$1:$Q$1059,2,TRUE)</f>
        <v>Control</v>
      </c>
      <c r="H148" s="2" t="str">
        <f>VLOOKUP($D148,specimens!$B$1:$Q$1059,3,TRUE)</f>
        <v>BEAT-AML</v>
      </c>
      <c r="I148" s="2">
        <f>VLOOKUP($D148,specimens!$B$1:$Q$1059,4,TRUE)</f>
        <v>0</v>
      </c>
      <c r="J148" s="2">
        <f>VLOOKUP($D148,specimens!$B$1:$Q$1059,5,TRUE)</f>
        <v>0</v>
      </c>
      <c r="K148" s="2">
        <f>VLOOKUP($D148,specimens!$B$1:$Q$1059,6,TRUE)</f>
        <v>0</v>
      </c>
      <c r="L148" s="2">
        <f>VLOOKUP($D148,specimens!$B$1:$Q$1059,7,TRUE)</f>
        <v>0</v>
      </c>
      <c r="M148" s="2">
        <f>VLOOKUP($D148,specimens!$B$1:$Q$1059,8,TRUE)</f>
        <v>0</v>
      </c>
      <c r="N148" s="2" t="str">
        <f>VLOOKUP($D148,specimens!$B$1:$Q$1059,9,TRUE)</f>
        <v>normal</v>
      </c>
      <c r="O148" s="2">
        <f>VLOOKUP($D148,specimens!$B$1:$Q$1059,10,TRUE)</f>
        <v>0</v>
      </c>
      <c r="P148" s="2">
        <f>VLOOKUP($D148,specimens!$B$1:$Q$1059,11,TRUE)</f>
        <v>0</v>
      </c>
      <c r="Q148" s="2">
        <f>VLOOKUP($D148,specimens!$B$1:$Q$1059,12,TRUE)</f>
        <v>0</v>
      </c>
      <c r="R148" s="2">
        <f>VLOOKUP($D148,specimens!$B$1:$Q$1059,13,TRUE)</f>
        <v>0</v>
      </c>
      <c r="S148" s="2">
        <f>VLOOKUP($D148,specimens!$B$1:$Q$1059,14,TRUE)</f>
        <v>0</v>
      </c>
      <c r="T148" s="2">
        <f>VLOOKUP($D148,specimens!$B$1:$Q$1059,15,TRUE)</f>
        <v>0</v>
      </c>
      <c r="U148" s="2">
        <f>VLOOKUP($D148,specimens!$B$1:$Q$1059,16,TRUE)</f>
        <v>0</v>
      </c>
    </row>
    <row r="149" spans="1:21" x14ac:dyDescent="0.25">
      <c r="A149" s="3" t="s">
        <v>1107</v>
      </c>
      <c r="B149" t="s">
        <v>1764</v>
      </c>
      <c r="C149" t="s">
        <v>1765</v>
      </c>
      <c r="D149" t="s">
        <v>1037</v>
      </c>
      <c r="E149" t="s">
        <v>1738</v>
      </c>
      <c r="F149" s="3" t="str">
        <f>VLOOKUP(D149,specimens!$B$1:$Q$1059,1,TRUE)</f>
        <v>Control</v>
      </c>
      <c r="G149" s="2" t="str">
        <f>VLOOKUP($D149,specimens!$B$1:$Q$1059,2,TRUE)</f>
        <v>Control</v>
      </c>
      <c r="H149" s="2" t="str">
        <f>VLOOKUP($D149,specimens!$B$1:$Q$1059,3,TRUE)</f>
        <v>BEAT-AML</v>
      </c>
      <c r="I149" s="2">
        <f>VLOOKUP($D149,specimens!$B$1:$Q$1059,4,TRUE)</f>
        <v>0</v>
      </c>
      <c r="J149" s="2">
        <f>VLOOKUP($D149,specimens!$B$1:$Q$1059,5,TRUE)</f>
        <v>0</v>
      </c>
      <c r="K149" s="2">
        <f>VLOOKUP($D149,specimens!$B$1:$Q$1059,6,TRUE)</f>
        <v>0</v>
      </c>
      <c r="L149" s="2">
        <f>VLOOKUP($D149,specimens!$B$1:$Q$1059,7,TRUE)</f>
        <v>0</v>
      </c>
      <c r="M149" s="2">
        <f>VLOOKUP($D149,specimens!$B$1:$Q$1059,8,TRUE)</f>
        <v>0</v>
      </c>
      <c r="N149" s="2" t="str">
        <f>VLOOKUP($D149,specimens!$B$1:$Q$1059,9,TRUE)</f>
        <v>normal</v>
      </c>
      <c r="O149" s="2">
        <f>VLOOKUP($D149,specimens!$B$1:$Q$1059,10,TRUE)</f>
        <v>0</v>
      </c>
      <c r="P149" s="2">
        <f>VLOOKUP($D149,specimens!$B$1:$Q$1059,11,TRUE)</f>
        <v>0</v>
      </c>
      <c r="Q149" s="2">
        <f>VLOOKUP($D149,specimens!$B$1:$Q$1059,12,TRUE)</f>
        <v>0</v>
      </c>
      <c r="R149" s="2">
        <f>VLOOKUP($D149,specimens!$B$1:$Q$1059,13,TRUE)</f>
        <v>0</v>
      </c>
      <c r="S149" s="2">
        <f>VLOOKUP($D149,specimens!$B$1:$Q$1059,14,TRUE)</f>
        <v>0</v>
      </c>
      <c r="T149" s="2">
        <f>VLOOKUP($D149,specimens!$B$1:$Q$1059,15,TRUE)</f>
        <v>0</v>
      </c>
      <c r="U149" s="2">
        <f>VLOOKUP($D149,specimens!$B$1:$Q$1059,16,TRUE)</f>
        <v>0</v>
      </c>
    </row>
    <row r="150" spans="1:21" x14ac:dyDescent="0.25">
      <c r="A150" s="3" t="s">
        <v>1107</v>
      </c>
      <c r="B150" t="s">
        <v>1766</v>
      </c>
      <c r="C150" t="s">
        <v>1767</v>
      </c>
      <c r="D150" t="s">
        <v>1038</v>
      </c>
      <c r="E150" t="s">
        <v>1738</v>
      </c>
      <c r="F150" s="3" t="str">
        <f>VLOOKUP(D150,specimens!$B$1:$Q$1059,1,TRUE)</f>
        <v>Control</v>
      </c>
      <c r="G150" s="2" t="str">
        <f>VLOOKUP($D150,specimens!$B$1:$Q$1059,2,TRUE)</f>
        <v>Control</v>
      </c>
      <c r="H150" s="2" t="str">
        <f>VLOOKUP($D150,specimens!$B$1:$Q$1059,3,TRUE)</f>
        <v>BEAT-AML</v>
      </c>
      <c r="I150" s="2">
        <f>VLOOKUP($D150,specimens!$B$1:$Q$1059,4,TRUE)</f>
        <v>0</v>
      </c>
      <c r="J150" s="2">
        <f>VLOOKUP($D150,specimens!$B$1:$Q$1059,5,TRUE)</f>
        <v>0</v>
      </c>
      <c r="K150" s="2">
        <f>VLOOKUP($D150,specimens!$B$1:$Q$1059,6,TRUE)</f>
        <v>0</v>
      </c>
      <c r="L150" s="2">
        <f>VLOOKUP($D150,specimens!$B$1:$Q$1059,7,TRUE)</f>
        <v>0</v>
      </c>
      <c r="M150" s="2">
        <f>VLOOKUP($D150,specimens!$B$1:$Q$1059,8,TRUE)</f>
        <v>0</v>
      </c>
      <c r="N150" s="2" t="str">
        <f>VLOOKUP($D150,specimens!$B$1:$Q$1059,9,TRUE)</f>
        <v>normal</v>
      </c>
      <c r="O150" s="2">
        <f>VLOOKUP($D150,specimens!$B$1:$Q$1059,10,TRUE)</f>
        <v>0</v>
      </c>
      <c r="P150" s="2">
        <f>VLOOKUP($D150,specimens!$B$1:$Q$1059,11,TRUE)</f>
        <v>0</v>
      </c>
      <c r="Q150" s="2">
        <f>VLOOKUP($D150,specimens!$B$1:$Q$1059,12,TRUE)</f>
        <v>0</v>
      </c>
      <c r="R150" s="2">
        <f>VLOOKUP($D150,specimens!$B$1:$Q$1059,13,TRUE)</f>
        <v>0</v>
      </c>
      <c r="S150" s="2">
        <f>VLOOKUP($D150,specimens!$B$1:$Q$1059,14,TRUE)</f>
        <v>0</v>
      </c>
      <c r="T150" s="2">
        <f>VLOOKUP($D150,specimens!$B$1:$Q$1059,15,TRUE)</f>
        <v>0</v>
      </c>
      <c r="U150" s="2">
        <f>VLOOKUP($D150,specimens!$B$1:$Q$1059,16,TRUE)</f>
        <v>0</v>
      </c>
    </row>
    <row r="151" spans="1:21" x14ac:dyDescent="0.25">
      <c r="A151" s="3" t="s">
        <v>1107</v>
      </c>
      <c r="B151" t="s">
        <v>1768</v>
      </c>
      <c r="C151" t="s">
        <v>1769</v>
      </c>
      <c r="D151" t="s">
        <v>1039</v>
      </c>
      <c r="E151" t="s">
        <v>1738</v>
      </c>
      <c r="F151" s="3" t="str">
        <f>VLOOKUP(D151,specimens!$B$1:$Q$1059,1,TRUE)</f>
        <v>Control</v>
      </c>
      <c r="G151" s="2" t="str">
        <f>VLOOKUP($D151,specimens!$B$1:$Q$1059,2,TRUE)</f>
        <v>Control</v>
      </c>
      <c r="H151" s="2" t="str">
        <f>VLOOKUP($D151,specimens!$B$1:$Q$1059,3,TRUE)</f>
        <v>BEAT-AML</v>
      </c>
      <c r="I151" s="2">
        <f>VLOOKUP($D151,specimens!$B$1:$Q$1059,4,TRUE)</f>
        <v>0</v>
      </c>
      <c r="J151" s="2">
        <f>VLOOKUP($D151,specimens!$B$1:$Q$1059,5,TRUE)</f>
        <v>0</v>
      </c>
      <c r="K151" s="2">
        <f>VLOOKUP($D151,specimens!$B$1:$Q$1059,6,TRUE)</f>
        <v>0</v>
      </c>
      <c r="L151" s="2">
        <f>VLOOKUP($D151,specimens!$B$1:$Q$1059,7,TRUE)</f>
        <v>0</v>
      </c>
      <c r="M151" s="2">
        <f>VLOOKUP($D151,specimens!$B$1:$Q$1059,8,TRUE)</f>
        <v>0</v>
      </c>
      <c r="N151" s="2" t="str">
        <f>VLOOKUP($D151,specimens!$B$1:$Q$1059,9,TRUE)</f>
        <v>normal</v>
      </c>
      <c r="O151" s="2">
        <f>VLOOKUP($D151,specimens!$B$1:$Q$1059,10,TRUE)</f>
        <v>0</v>
      </c>
      <c r="P151" s="2">
        <f>VLOOKUP($D151,specimens!$B$1:$Q$1059,11,TRUE)</f>
        <v>0</v>
      </c>
      <c r="Q151" s="2">
        <f>VLOOKUP($D151,specimens!$B$1:$Q$1059,12,TRUE)</f>
        <v>0</v>
      </c>
      <c r="R151" s="2">
        <f>VLOOKUP($D151,specimens!$B$1:$Q$1059,13,TRUE)</f>
        <v>0</v>
      </c>
      <c r="S151" s="2">
        <f>VLOOKUP($D151,specimens!$B$1:$Q$1059,14,TRUE)</f>
        <v>0</v>
      </c>
      <c r="T151" s="2">
        <f>VLOOKUP($D151,specimens!$B$1:$Q$1059,15,TRUE)</f>
        <v>0</v>
      </c>
      <c r="U151" s="2">
        <f>VLOOKUP($D151,specimens!$B$1:$Q$1059,16,TRUE)</f>
        <v>0</v>
      </c>
    </row>
    <row r="152" spans="1:21" x14ac:dyDescent="0.25">
      <c r="A152" s="3" t="s">
        <v>1107</v>
      </c>
      <c r="B152" t="s">
        <v>1770</v>
      </c>
      <c r="C152" t="s">
        <v>1771</v>
      </c>
      <c r="D152" t="s">
        <v>1041</v>
      </c>
      <c r="E152" t="s">
        <v>1738</v>
      </c>
      <c r="F152" s="3" t="str">
        <f>VLOOKUP(D152,specimens!$B$1:$Q$1059,1,TRUE)</f>
        <v>Control</v>
      </c>
      <c r="G152" s="2" t="str">
        <f>VLOOKUP($D152,specimens!$B$1:$Q$1059,2,TRUE)</f>
        <v>Control</v>
      </c>
      <c r="H152" s="2" t="str">
        <f>VLOOKUP($D152,specimens!$B$1:$Q$1059,3,TRUE)</f>
        <v>BEAT-AML</v>
      </c>
      <c r="I152" s="2">
        <f>VLOOKUP($D152,specimens!$B$1:$Q$1059,4,TRUE)</f>
        <v>0</v>
      </c>
      <c r="J152" s="2">
        <f>VLOOKUP($D152,specimens!$B$1:$Q$1059,5,TRUE)</f>
        <v>0</v>
      </c>
      <c r="K152" s="2">
        <f>VLOOKUP($D152,specimens!$B$1:$Q$1059,6,TRUE)</f>
        <v>0</v>
      </c>
      <c r="L152" s="2">
        <f>VLOOKUP($D152,specimens!$B$1:$Q$1059,7,TRUE)</f>
        <v>0</v>
      </c>
      <c r="M152" s="2">
        <f>VLOOKUP($D152,specimens!$B$1:$Q$1059,8,TRUE)</f>
        <v>0</v>
      </c>
      <c r="N152" s="2" t="str">
        <f>VLOOKUP($D152,specimens!$B$1:$Q$1059,9,TRUE)</f>
        <v>normal</v>
      </c>
      <c r="O152" s="2">
        <f>VLOOKUP($D152,specimens!$B$1:$Q$1059,10,TRUE)</f>
        <v>0</v>
      </c>
      <c r="P152" s="2">
        <f>VLOOKUP($D152,specimens!$B$1:$Q$1059,11,TRUE)</f>
        <v>0</v>
      </c>
      <c r="Q152" s="2">
        <f>VLOOKUP($D152,specimens!$B$1:$Q$1059,12,TRUE)</f>
        <v>0</v>
      </c>
      <c r="R152" s="2">
        <f>VLOOKUP($D152,specimens!$B$1:$Q$1059,13,TRUE)</f>
        <v>0</v>
      </c>
      <c r="S152" s="2">
        <f>VLOOKUP($D152,specimens!$B$1:$Q$1059,14,TRUE)</f>
        <v>0</v>
      </c>
      <c r="T152" s="2">
        <f>VLOOKUP($D152,specimens!$B$1:$Q$1059,15,TRUE)</f>
        <v>0</v>
      </c>
      <c r="U152" s="2">
        <f>VLOOKUP($D152,specimens!$B$1:$Q$1059,16,TRUE)</f>
        <v>0</v>
      </c>
    </row>
    <row r="153" spans="1:21" x14ac:dyDescent="0.25">
      <c r="A153" s="3" t="s">
        <v>1107</v>
      </c>
      <c r="B153" t="s">
        <v>1772</v>
      </c>
      <c r="C153" t="s">
        <v>1773</v>
      </c>
      <c r="D153" t="s">
        <v>1045</v>
      </c>
      <c r="E153" t="s">
        <v>1738</v>
      </c>
      <c r="F153" s="3" t="str">
        <f>VLOOKUP(D153,specimens!$B$1:$Q$1059,1,TRUE)</f>
        <v>Control</v>
      </c>
      <c r="G153" s="2" t="str">
        <f>VLOOKUP($D153,specimens!$B$1:$Q$1059,2,TRUE)</f>
        <v>Control</v>
      </c>
      <c r="H153" s="2" t="str">
        <f>VLOOKUP($D153,specimens!$B$1:$Q$1059,3,TRUE)</f>
        <v>BEAT-AML</v>
      </c>
      <c r="I153" s="2">
        <f>VLOOKUP($D153,specimens!$B$1:$Q$1059,4,TRUE)</f>
        <v>0</v>
      </c>
      <c r="J153" s="2">
        <f>VLOOKUP($D153,specimens!$B$1:$Q$1059,5,TRUE)</f>
        <v>0</v>
      </c>
      <c r="K153" s="2">
        <f>VLOOKUP($D153,specimens!$B$1:$Q$1059,6,TRUE)</f>
        <v>0</v>
      </c>
      <c r="L153" s="2">
        <f>VLOOKUP($D153,specimens!$B$1:$Q$1059,7,TRUE)</f>
        <v>0</v>
      </c>
      <c r="M153" s="2">
        <f>VLOOKUP($D153,specimens!$B$1:$Q$1059,8,TRUE)</f>
        <v>0</v>
      </c>
      <c r="N153" s="2" t="str">
        <f>VLOOKUP($D153,specimens!$B$1:$Q$1059,9,TRUE)</f>
        <v>normal</v>
      </c>
      <c r="O153" s="2">
        <f>VLOOKUP($D153,specimens!$B$1:$Q$1059,10,TRUE)</f>
        <v>0</v>
      </c>
      <c r="P153" s="2">
        <f>VLOOKUP($D153,specimens!$B$1:$Q$1059,11,TRUE)</f>
        <v>0</v>
      </c>
      <c r="Q153" s="2">
        <f>VLOOKUP($D153,specimens!$B$1:$Q$1059,12,TRUE)</f>
        <v>0</v>
      </c>
      <c r="R153" s="2">
        <f>VLOOKUP($D153,specimens!$B$1:$Q$1059,13,TRUE)</f>
        <v>0</v>
      </c>
      <c r="S153" s="2">
        <f>VLOOKUP($D153,specimens!$B$1:$Q$1059,14,TRUE)</f>
        <v>0</v>
      </c>
      <c r="T153" s="2">
        <f>VLOOKUP($D153,specimens!$B$1:$Q$1059,15,TRUE)</f>
        <v>0</v>
      </c>
      <c r="U153" s="2">
        <f>VLOOKUP($D153,specimens!$B$1:$Q$1059,16,TRUE)</f>
        <v>0</v>
      </c>
    </row>
    <row r="154" spans="1:21" x14ac:dyDescent="0.25">
      <c r="A154" s="3" t="s">
        <v>1107</v>
      </c>
      <c r="B154" t="s">
        <v>1774</v>
      </c>
      <c r="C154" t="s">
        <v>1775</v>
      </c>
      <c r="D154" t="s">
        <v>1047</v>
      </c>
      <c r="E154" t="s">
        <v>1738</v>
      </c>
      <c r="F154" s="3" t="str">
        <f>VLOOKUP(D154,specimens!$B$1:$Q$1059,1,TRUE)</f>
        <v>Control</v>
      </c>
      <c r="G154" s="2" t="str">
        <f>VLOOKUP($D154,specimens!$B$1:$Q$1059,2,TRUE)</f>
        <v>Control</v>
      </c>
      <c r="H154" s="2" t="str">
        <f>VLOOKUP($D154,specimens!$B$1:$Q$1059,3,TRUE)</f>
        <v>BEAT-AML</v>
      </c>
      <c r="I154" s="2">
        <f>VLOOKUP($D154,specimens!$B$1:$Q$1059,4,TRUE)</f>
        <v>0</v>
      </c>
      <c r="J154" s="2">
        <f>VLOOKUP($D154,specimens!$B$1:$Q$1059,5,TRUE)</f>
        <v>0</v>
      </c>
      <c r="K154" s="2">
        <f>VLOOKUP($D154,specimens!$B$1:$Q$1059,6,TRUE)</f>
        <v>0</v>
      </c>
      <c r="L154" s="2">
        <f>VLOOKUP($D154,specimens!$B$1:$Q$1059,7,TRUE)</f>
        <v>0</v>
      </c>
      <c r="M154" s="2">
        <f>VLOOKUP($D154,specimens!$B$1:$Q$1059,8,TRUE)</f>
        <v>0</v>
      </c>
      <c r="N154" s="2" t="str">
        <f>VLOOKUP($D154,specimens!$B$1:$Q$1059,9,TRUE)</f>
        <v>normal</v>
      </c>
      <c r="O154" s="2">
        <f>VLOOKUP($D154,specimens!$B$1:$Q$1059,10,TRUE)</f>
        <v>0</v>
      </c>
      <c r="P154" s="2">
        <f>VLOOKUP($D154,specimens!$B$1:$Q$1059,11,TRUE)</f>
        <v>0</v>
      </c>
      <c r="Q154" s="2">
        <f>VLOOKUP($D154,specimens!$B$1:$Q$1059,12,TRUE)</f>
        <v>0</v>
      </c>
      <c r="R154" s="2">
        <f>VLOOKUP($D154,specimens!$B$1:$Q$1059,13,TRUE)</f>
        <v>0</v>
      </c>
      <c r="S154" s="2">
        <f>VLOOKUP($D154,specimens!$B$1:$Q$1059,14,TRUE)</f>
        <v>0</v>
      </c>
      <c r="T154" s="2">
        <f>VLOOKUP($D154,specimens!$B$1:$Q$1059,15,TRUE)</f>
        <v>0</v>
      </c>
      <c r="U154" s="2">
        <f>VLOOKUP($D154,specimens!$B$1:$Q$1059,16,TRUE)</f>
        <v>0</v>
      </c>
    </row>
    <row r="155" spans="1:21" x14ac:dyDescent="0.25">
      <c r="A155" s="3" t="s">
        <v>1107</v>
      </c>
      <c r="B155" t="s">
        <v>1776</v>
      </c>
      <c r="C155" t="s">
        <v>1777</v>
      </c>
      <c r="D155" t="s">
        <v>1049</v>
      </c>
      <c r="E155" t="s">
        <v>1738</v>
      </c>
      <c r="F155" s="3" t="str">
        <f>VLOOKUP(D155,specimens!$B$1:$Q$1059,1,TRUE)</f>
        <v>Control</v>
      </c>
      <c r="G155" s="2" t="str">
        <f>VLOOKUP($D155,specimens!$B$1:$Q$1059,2,TRUE)</f>
        <v>Control</v>
      </c>
      <c r="H155" s="2" t="str">
        <f>VLOOKUP($D155,specimens!$B$1:$Q$1059,3,TRUE)</f>
        <v>BEAT-AML</v>
      </c>
      <c r="I155" s="2">
        <f>VLOOKUP($D155,specimens!$B$1:$Q$1059,4,TRUE)</f>
        <v>0</v>
      </c>
      <c r="J155" s="2">
        <f>VLOOKUP($D155,specimens!$B$1:$Q$1059,5,TRUE)</f>
        <v>0</v>
      </c>
      <c r="K155" s="2">
        <f>VLOOKUP($D155,specimens!$B$1:$Q$1059,6,TRUE)</f>
        <v>0</v>
      </c>
      <c r="L155" s="2">
        <f>VLOOKUP($D155,specimens!$B$1:$Q$1059,7,TRUE)</f>
        <v>0</v>
      </c>
      <c r="M155" s="2">
        <f>VLOOKUP($D155,specimens!$B$1:$Q$1059,8,TRUE)</f>
        <v>0</v>
      </c>
      <c r="N155" s="2" t="str">
        <f>VLOOKUP($D155,specimens!$B$1:$Q$1059,9,TRUE)</f>
        <v>normal</v>
      </c>
      <c r="O155" s="2">
        <f>VLOOKUP($D155,specimens!$B$1:$Q$1059,10,TRUE)</f>
        <v>0</v>
      </c>
      <c r="P155" s="2">
        <f>VLOOKUP($D155,specimens!$B$1:$Q$1059,11,TRUE)</f>
        <v>0</v>
      </c>
      <c r="Q155" s="2">
        <f>VLOOKUP($D155,specimens!$B$1:$Q$1059,12,TRUE)</f>
        <v>0</v>
      </c>
      <c r="R155" s="2">
        <f>VLOOKUP($D155,specimens!$B$1:$Q$1059,13,TRUE)</f>
        <v>0</v>
      </c>
      <c r="S155" s="2">
        <f>VLOOKUP($D155,specimens!$B$1:$Q$1059,14,TRUE)</f>
        <v>0</v>
      </c>
      <c r="T155" s="2">
        <f>VLOOKUP($D155,specimens!$B$1:$Q$1059,15,TRUE)</f>
        <v>0</v>
      </c>
      <c r="U155" s="2">
        <f>VLOOKUP($D155,specimens!$B$1:$Q$1059,16,TRUE)</f>
        <v>0</v>
      </c>
    </row>
    <row r="156" spans="1:21" x14ac:dyDescent="0.25">
      <c r="A156" s="3" t="s">
        <v>1107</v>
      </c>
      <c r="B156" t="s">
        <v>1778</v>
      </c>
      <c r="C156" t="s">
        <v>1779</v>
      </c>
      <c r="D156" t="s">
        <v>1050</v>
      </c>
      <c r="E156" t="s">
        <v>1738</v>
      </c>
      <c r="F156" s="3" t="str">
        <f>VLOOKUP(D156,specimens!$B$1:$Q$1059,1,TRUE)</f>
        <v>Control</v>
      </c>
      <c r="G156" s="2" t="str">
        <f>VLOOKUP($D156,specimens!$B$1:$Q$1059,2,TRUE)</f>
        <v>Control</v>
      </c>
      <c r="H156" s="2" t="str">
        <f>VLOOKUP($D156,specimens!$B$1:$Q$1059,3,TRUE)</f>
        <v>BEAT-AML</v>
      </c>
      <c r="I156" s="2">
        <f>VLOOKUP($D156,specimens!$B$1:$Q$1059,4,TRUE)</f>
        <v>0</v>
      </c>
      <c r="J156" s="2">
        <f>VLOOKUP($D156,specimens!$B$1:$Q$1059,5,TRUE)</f>
        <v>0</v>
      </c>
      <c r="K156" s="2">
        <f>VLOOKUP($D156,specimens!$B$1:$Q$1059,6,TRUE)</f>
        <v>0</v>
      </c>
      <c r="L156" s="2">
        <f>VLOOKUP($D156,specimens!$B$1:$Q$1059,7,TRUE)</f>
        <v>0</v>
      </c>
      <c r="M156" s="2">
        <f>VLOOKUP($D156,specimens!$B$1:$Q$1059,8,TRUE)</f>
        <v>0</v>
      </c>
      <c r="N156" s="2" t="str">
        <f>VLOOKUP($D156,specimens!$B$1:$Q$1059,9,TRUE)</f>
        <v>normal</v>
      </c>
      <c r="O156" s="2">
        <f>VLOOKUP($D156,specimens!$B$1:$Q$1059,10,TRUE)</f>
        <v>0</v>
      </c>
      <c r="P156" s="2">
        <f>VLOOKUP($D156,specimens!$B$1:$Q$1059,11,TRUE)</f>
        <v>0</v>
      </c>
      <c r="Q156" s="2">
        <f>VLOOKUP($D156,specimens!$B$1:$Q$1059,12,TRUE)</f>
        <v>0</v>
      </c>
      <c r="R156" s="2">
        <f>VLOOKUP($D156,specimens!$B$1:$Q$1059,13,TRUE)</f>
        <v>0</v>
      </c>
      <c r="S156" s="2">
        <f>VLOOKUP($D156,specimens!$B$1:$Q$1059,14,TRUE)</f>
        <v>0</v>
      </c>
      <c r="T156" s="2">
        <f>VLOOKUP($D156,specimens!$B$1:$Q$1059,15,TRUE)</f>
        <v>0</v>
      </c>
      <c r="U156" s="2">
        <f>VLOOKUP($D156,specimens!$B$1:$Q$1059,16,TRUE)</f>
        <v>0</v>
      </c>
    </row>
    <row r="157" spans="1:21" x14ac:dyDescent="0.25">
      <c r="A157" s="3" t="s">
        <v>1107</v>
      </c>
      <c r="B157" t="s">
        <v>1780</v>
      </c>
      <c r="C157" t="s">
        <v>1781</v>
      </c>
      <c r="D157" t="s">
        <v>1052</v>
      </c>
      <c r="E157" t="s">
        <v>1738</v>
      </c>
      <c r="F157" s="3" t="str">
        <f>VLOOKUP(D157,specimens!$B$1:$Q$1059,1,TRUE)</f>
        <v>Control</v>
      </c>
      <c r="G157" s="2" t="str">
        <f>VLOOKUP($D157,specimens!$B$1:$Q$1059,2,TRUE)</f>
        <v>Control</v>
      </c>
      <c r="H157" s="2" t="str">
        <f>VLOOKUP($D157,specimens!$B$1:$Q$1059,3,TRUE)</f>
        <v>BEAT-AML</v>
      </c>
      <c r="I157" s="2">
        <f>VLOOKUP($D157,specimens!$B$1:$Q$1059,4,TRUE)</f>
        <v>0</v>
      </c>
      <c r="J157" s="2">
        <f>VLOOKUP($D157,specimens!$B$1:$Q$1059,5,TRUE)</f>
        <v>0</v>
      </c>
      <c r="K157" s="2">
        <f>VLOOKUP($D157,specimens!$B$1:$Q$1059,6,TRUE)</f>
        <v>0</v>
      </c>
      <c r="L157" s="2">
        <f>VLOOKUP($D157,specimens!$B$1:$Q$1059,7,TRUE)</f>
        <v>0</v>
      </c>
      <c r="M157" s="2">
        <f>VLOOKUP($D157,specimens!$B$1:$Q$1059,8,TRUE)</f>
        <v>0</v>
      </c>
      <c r="N157" s="2" t="str">
        <f>VLOOKUP($D157,specimens!$B$1:$Q$1059,9,TRUE)</f>
        <v>normal</v>
      </c>
      <c r="O157" s="2">
        <f>VLOOKUP($D157,specimens!$B$1:$Q$1059,10,TRUE)</f>
        <v>0</v>
      </c>
      <c r="P157" s="2">
        <f>VLOOKUP($D157,specimens!$B$1:$Q$1059,11,TRUE)</f>
        <v>0</v>
      </c>
      <c r="Q157" s="2">
        <f>VLOOKUP($D157,specimens!$B$1:$Q$1059,12,TRUE)</f>
        <v>0</v>
      </c>
      <c r="R157" s="2">
        <f>VLOOKUP($D157,specimens!$B$1:$Q$1059,13,TRUE)</f>
        <v>0</v>
      </c>
      <c r="S157" s="2">
        <f>VLOOKUP($D157,specimens!$B$1:$Q$1059,14,TRUE)</f>
        <v>0</v>
      </c>
      <c r="T157" s="2">
        <f>VLOOKUP($D157,specimens!$B$1:$Q$1059,15,TRUE)</f>
        <v>0</v>
      </c>
      <c r="U157" s="2">
        <f>VLOOKUP($D157,specimens!$B$1:$Q$1059,16,TRUE)</f>
        <v>0</v>
      </c>
    </row>
    <row r="158" spans="1:21" x14ac:dyDescent="0.25">
      <c r="A158" s="3" t="s">
        <v>1107</v>
      </c>
      <c r="B158" t="s">
        <v>1782</v>
      </c>
      <c r="C158" t="s">
        <v>1783</v>
      </c>
      <c r="D158" t="s">
        <v>1053</v>
      </c>
      <c r="E158" t="s">
        <v>1738</v>
      </c>
      <c r="F158" s="3" t="str">
        <f>VLOOKUP(D158,specimens!$B$1:$Q$1059,1,TRUE)</f>
        <v>Control</v>
      </c>
      <c r="G158" s="2" t="str">
        <f>VLOOKUP($D158,specimens!$B$1:$Q$1059,2,TRUE)</f>
        <v>Control</v>
      </c>
      <c r="H158" s="2" t="str">
        <f>VLOOKUP($D158,specimens!$B$1:$Q$1059,3,TRUE)</f>
        <v>BEAT-AML</v>
      </c>
      <c r="I158" s="2">
        <f>VLOOKUP($D158,specimens!$B$1:$Q$1059,4,TRUE)</f>
        <v>0</v>
      </c>
      <c r="J158" s="2">
        <f>VLOOKUP($D158,specimens!$B$1:$Q$1059,5,TRUE)</f>
        <v>0</v>
      </c>
      <c r="K158" s="2">
        <f>VLOOKUP($D158,specimens!$B$1:$Q$1059,6,TRUE)</f>
        <v>0</v>
      </c>
      <c r="L158" s="2">
        <f>VLOOKUP($D158,specimens!$B$1:$Q$1059,7,TRUE)</f>
        <v>0</v>
      </c>
      <c r="M158" s="2">
        <f>VLOOKUP($D158,specimens!$B$1:$Q$1059,8,TRUE)</f>
        <v>0</v>
      </c>
      <c r="N158" s="2" t="str">
        <f>VLOOKUP($D158,specimens!$B$1:$Q$1059,9,TRUE)</f>
        <v>normal</v>
      </c>
      <c r="O158" s="2">
        <f>VLOOKUP($D158,specimens!$B$1:$Q$1059,10,TRUE)</f>
        <v>0</v>
      </c>
      <c r="P158" s="2">
        <f>VLOOKUP($D158,specimens!$B$1:$Q$1059,11,TRUE)</f>
        <v>0</v>
      </c>
      <c r="Q158" s="2">
        <f>VLOOKUP($D158,specimens!$B$1:$Q$1059,12,TRUE)</f>
        <v>0</v>
      </c>
      <c r="R158" s="2">
        <f>VLOOKUP($D158,specimens!$B$1:$Q$1059,13,TRUE)</f>
        <v>0</v>
      </c>
      <c r="S158" s="2">
        <f>VLOOKUP($D158,specimens!$B$1:$Q$1059,14,TRUE)</f>
        <v>0</v>
      </c>
      <c r="T158" s="2">
        <f>VLOOKUP($D158,specimens!$B$1:$Q$1059,15,TRUE)</f>
        <v>0</v>
      </c>
      <c r="U158" s="2">
        <f>VLOOKUP($D158,specimens!$B$1:$Q$1059,16,TRUE)</f>
        <v>0</v>
      </c>
    </row>
    <row r="159" spans="1:21" x14ac:dyDescent="0.25">
      <c r="A159" s="3" t="s">
        <v>1107</v>
      </c>
      <c r="B159" t="s">
        <v>1784</v>
      </c>
      <c r="C159" t="s">
        <v>1785</v>
      </c>
      <c r="D159" t="s">
        <v>1055</v>
      </c>
      <c r="E159" t="s">
        <v>1738</v>
      </c>
      <c r="F159" s="3" t="str">
        <f>VLOOKUP(D159,specimens!$B$1:$Q$1059,1,TRUE)</f>
        <v>Control</v>
      </c>
      <c r="G159" s="2" t="str">
        <f>VLOOKUP($D159,specimens!$B$1:$Q$1059,2,TRUE)</f>
        <v>Control</v>
      </c>
      <c r="H159" s="2" t="str">
        <f>VLOOKUP($D159,specimens!$B$1:$Q$1059,3,TRUE)</f>
        <v>BEAT-AML</v>
      </c>
      <c r="I159" s="2">
        <f>VLOOKUP($D159,specimens!$B$1:$Q$1059,4,TRUE)</f>
        <v>0</v>
      </c>
      <c r="J159" s="2">
        <f>VLOOKUP($D159,specimens!$B$1:$Q$1059,5,TRUE)</f>
        <v>0</v>
      </c>
      <c r="K159" s="2">
        <f>VLOOKUP($D159,specimens!$B$1:$Q$1059,6,TRUE)</f>
        <v>0</v>
      </c>
      <c r="L159" s="2">
        <f>VLOOKUP($D159,specimens!$B$1:$Q$1059,7,TRUE)</f>
        <v>0</v>
      </c>
      <c r="M159" s="2">
        <f>VLOOKUP($D159,specimens!$B$1:$Q$1059,8,TRUE)</f>
        <v>0</v>
      </c>
      <c r="N159" s="2" t="str">
        <f>VLOOKUP($D159,specimens!$B$1:$Q$1059,9,TRUE)</f>
        <v>normal</v>
      </c>
      <c r="O159" s="2">
        <f>VLOOKUP($D159,specimens!$B$1:$Q$1059,10,TRUE)</f>
        <v>0</v>
      </c>
      <c r="P159" s="2">
        <f>VLOOKUP($D159,specimens!$B$1:$Q$1059,11,TRUE)</f>
        <v>0</v>
      </c>
      <c r="Q159" s="2">
        <f>VLOOKUP($D159,specimens!$B$1:$Q$1059,12,TRUE)</f>
        <v>0</v>
      </c>
      <c r="R159" s="2">
        <f>VLOOKUP($D159,specimens!$B$1:$Q$1059,13,TRUE)</f>
        <v>0</v>
      </c>
      <c r="S159" s="2">
        <f>VLOOKUP($D159,specimens!$B$1:$Q$1059,14,TRUE)</f>
        <v>0</v>
      </c>
      <c r="T159" s="2">
        <f>VLOOKUP($D159,specimens!$B$1:$Q$1059,15,TRUE)</f>
        <v>0</v>
      </c>
      <c r="U159" s="2">
        <f>VLOOKUP($D159,specimens!$B$1:$Q$1059,16,TRUE)</f>
        <v>0</v>
      </c>
    </row>
    <row r="160" spans="1:21" x14ac:dyDescent="0.25">
      <c r="A160" s="3" t="s">
        <v>1107</v>
      </c>
      <c r="B160" t="s">
        <v>1786</v>
      </c>
      <c r="C160" t="s">
        <v>1787</v>
      </c>
      <c r="D160" t="s">
        <v>1056</v>
      </c>
      <c r="E160" t="s">
        <v>1738</v>
      </c>
      <c r="F160" s="3" t="str">
        <f>VLOOKUP(D160,specimens!$B$1:$Q$1059,1,TRUE)</f>
        <v>Control</v>
      </c>
      <c r="G160" s="2" t="str">
        <f>VLOOKUP($D160,specimens!$B$1:$Q$1059,2,TRUE)</f>
        <v>Control</v>
      </c>
      <c r="H160" s="2" t="str">
        <f>VLOOKUP($D160,specimens!$B$1:$Q$1059,3,TRUE)</f>
        <v>BEAT-AML</v>
      </c>
      <c r="I160" s="2">
        <f>VLOOKUP($D160,specimens!$B$1:$Q$1059,4,TRUE)</f>
        <v>0</v>
      </c>
      <c r="J160" s="2">
        <f>VLOOKUP($D160,specimens!$B$1:$Q$1059,5,TRUE)</f>
        <v>0</v>
      </c>
      <c r="K160" s="2">
        <f>VLOOKUP($D160,specimens!$B$1:$Q$1059,6,TRUE)</f>
        <v>0</v>
      </c>
      <c r="L160" s="2">
        <f>VLOOKUP($D160,specimens!$B$1:$Q$1059,7,TRUE)</f>
        <v>0</v>
      </c>
      <c r="M160" s="2">
        <f>VLOOKUP($D160,specimens!$B$1:$Q$1059,8,TRUE)</f>
        <v>0</v>
      </c>
      <c r="N160" s="2" t="str">
        <f>VLOOKUP($D160,specimens!$B$1:$Q$1059,9,TRUE)</f>
        <v>normal</v>
      </c>
      <c r="O160" s="2">
        <f>VLOOKUP($D160,specimens!$B$1:$Q$1059,10,TRUE)</f>
        <v>0</v>
      </c>
      <c r="P160" s="2">
        <f>VLOOKUP($D160,specimens!$B$1:$Q$1059,11,TRUE)</f>
        <v>0</v>
      </c>
      <c r="Q160" s="2">
        <f>VLOOKUP($D160,specimens!$B$1:$Q$1059,12,TRUE)</f>
        <v>0</v>
      </c>
      <c r="R160" s="2">
        <f>VLOOKUP($D160,specimens!$B$1:$Q$1059,13,TRUE)</f>
        <v>0</v>
      </c>
      <c r="S160" s="2">
        <f>VLOOKUP($D160,specimens!$B$1:$Q$1059,14,TRUE)</f>
        <v>0</v>
      </c>
      <c r="T160" s="2">
        <f>VLOOKUP($D160,specimens!$B$1:$Q$1059,15,TRUE)</f>
        <v>0</v>
      </c>
      <c r="U160" s="2">
        <f>VLOOKUP($D160,specimens!$B$1:$Q$1059,16,TRUE)</f>
        <v>0</v>
      </c>
    </row>
    <row r="161" spans="1:21" x14ac:dyDescent="0.25">
      <c r="A161" s="3" t="s">
        <v>1107</v>
      </c>
      <c r="B161" t="s">
        <v>1788</v>
      </c>
      <c r="C161" t="s">
        <v>1789</v>
      </c>
      <c r="D161" t="s">
        <v>1058</v>
      </c>
      <c r="E161" t="s">
        <v>1738</v>
      </c>
      <c r="F161" s="3" t="str">
        <f>VLOOKUP(D161,specimens!$B$1:$Q$1059,1,TRUE)</f>
        <v>Control</v>
      </c>
      <c r="G161" s="2" t="str">
        <f>VLOOKUP($D161,specimens!$B$1:$Q$1059,2,TRUE)</f>
        <v>Control</v>
      </c>
      <c r="H161" s="2" t="str">
        <f>VLOOKUP($D161,specimens!$B$1:$Q$1059,3,TRUE)</f>
        <v>BEAT-AML</v>
      </c>
      <c r="I161" s="2">
        <f>VLOOKUP($D161,specimens!$B$1:$Q$1059,4,TRUE)</f>
        <v>0</v>
      </c>
      <c r="J161" s="2">
        <f>VLOOKUP($D161,specimens!$B$1:$Q$1059,5,TRUE)</f>
        <v>0</v>
      </c>
      <c r="K161" s="2">
        <f>VLOOKUP($D161,specimens!$B$1:$Q$1059,6,TRUE)</f>
        <v>0</v>
      </c>
      <c r="L161" s="2">
        <f>VLOOKUP($D161,specimens!$B$1:$Q$1059,7,TRUE)</f>
        <v>0</v>
      </c>
      <c r="M161" s="2">
        <f>VLOOKUP($D161,specimens!$B$1:$Q$1059,8,TRUE)</f>
        <v>0</v>
      </c>
      <c r="N161" s="2" t="str">
        <f>VLOOKUP($D161,specimens!$B$1:$Q$1059,9,TRUE)</f>
        <v>normal</v>
      </c>
      <c r="O161" s="2">
        <f>VLOOKUP($D161,specimens!$B$1:$Q$1059,10,TRUE)</f>
        <v>0</v>
      </c>
      <c r="P161" s="2">
        <f>VLOOKUP($D161,specimens!$B$1:$Q$1059,11,TRUE)</f>
        <v>0</v>
      </c>
      <c r="Q161" s="2">
        <f>VLOOKUP($D161,specimens!$B$1:$Q$1059,12,TRUE)</f>
        <v>0</v>
      </c>
      <c r="R161" s="2">
        <f>VLOOKUP($D161,specimens!$B$1:$Q$1059,13,TRUE)</f>
        <v>0</v>
      </c>
      <c r="S161" s="2">
        <f>VLOOKUP($D161,specimens!$B$1:$Q$1059,14,TRUE)</f>
        <v>0</v>
      </c>
      <c r="T161" s="2">
        <f>VLOOKUP($D161,specimens!$B$1:$Q$1059,15,TRUE)</f>
        <v>0</v>
      </c>
      <c r="U161" s="2">
        <f>VLOOKUP($D161,specimens!$B$1:$Q$1059,16,TRUE)</f>
        <v>0</v>
      </c>
    </row>
    <row r="162" spans="1:21" x14ac:dyDescent="0.25">
      <c r="A162" s="3" t="s">
        <v>1107</v>
      </c>
      <c r="B162" t="s">
        <v>1790</v>
      </c>
      <c r="C162" t="s">
        <v>1791</v>
      </c>
      <c r="D162" t="s">
        <v>1059</v>
      </c>
      <c r="E162" t="s">
        <v>1738</v>
      </c>
      <c r="F162" s="3" t="str">
        <f>VLOOKUP(D162,specimens!$B$1:$Q$1059,1,TRUE)</f>
        <v>Control</v>
      </c>
      <c r="G162" s="2" t="str">
        <f>VLOOKUP($D162,specimens!$B$1:$Q$1059,2,TRUE)</f>
        <v>Control</v>
      </c>
      <c r="H162" s="2" t="str">
        <f>VLOOKUP($D162,specimens!$B$1:$Q$1059,3,TRUE)</f>
        <v>BEAT-AML</v>
      </c>
      <c r="I162" s="2">
        <f>VLOOKUP($D162,specimens!$B$1:$Q$1059,4,TRUE)</f>
        <v>0</v>
      </c>
      <c r="J162" s="2">
        <f>VLOOKUP($D162,specimens!$B$1:$Q$1059,5,TRUE)</f>
        <v>0</v>
      </c>
      <c r="K162" s="2">
        <f>VLOOKUP($D162,specimens!$B$1:$Q$1059,6,TRUE)</f>
        <v>0</v>
      </c>
      <c r="L162" s="2">
        <f>VLOOKUP($D162,specimens!$B$1:$Q$1059,7,TRUE)</f>
        <v>0</v>
      </c>
      <c r="M162" s="2">
        <f>VLOOKUP($D162,specimens!$B$1:$Q$1059,8,TRUE)</f>
        <v>0</v>
      </c>
      <c r="N162" s="2" t="str">
        <f>VLOOKUP($D162,specimens!$B$1:$Q$1059,9,TRUE)</f>
        <v>normal</v>
      </c>
      <c r="O162" s="2">
        <f>VLOOKUP($D162,specimens!$B$1:$Q$1059,10,TRUE)</f>
        <v>0</v>
      </c>
      <c r="P162" s="2">
        <f>VLOOKUP($D162,specimens!$B$1:$Q$1059,11,TRUE)</f>
        <v>0</v>
      </c>
      <c r="Q162" s="2">
        <f>VLOOKUP($D162,specimens!$B$1:$Q$1059,12,TRUE)</f>
        <v>0</v>
      </c>
      <c r="R162" s="2">
        <f>VLOOKUP($D162,specimens!$B$1:$Q$1059,13,TRUE)</f>
        <v>0</v>
      </c>
      <c r="S162" s="2">
        <f>VLOOKUP($D162,specimens!$B$1:$Q$1059,14,TRUE)</f>
        <v>0</v>
      </c>
      <c r="T162" s="2">
        <f>VLOOKUP($D162,specimens!$B$1:$Q$1059,15,TRUE)</f>
        <v>0</v>
      </c>
      <c r="U162" s="2">
        <f>VLOOKUP($D162,specimens!$B$1:$Q$1059,16,TRUE)</f>
        <v>0</v>
      </c>
    </row>
    <row r="163" spans="1:21" x14ac:dyDescent="0.25">
      <c r="A163" s="3" t="s">
        <v>1107</v>
      </c>
      <c r="B163" t="s">
        <v>1792</v>
      </c>
      <c r="C163" t="s">
        <v>1793</v>
      </c>
      <c r="D163" t="s">
        <v>1061</v>
      </c>
      <c r="E163" t="s">
        <v>1738</v>
      </c>
      <c r="F163" s="3" t="str">
        <f>VLOOKUP(D163,specimens!$B$1:$Q$1059,1,TRUE)</f>
        <v>Control</v>
      </c>
      <c r="G163" s="2" t="str">
        <f>VLOOKUP($D163,specimens!$B$1:$Q$1059,2,TRUE)</f>
        <v>Control</v>
      </c>
      <c r="H163" s="2" t="str">
        <f>VLOOKUP($D163,specimens!$B$1:$Q$1059,3,TRUE)</f>
        <v>BEAT-AML</v>
      </c>
      <c r="I163" s="2">
        <f>VLOOKUP($D163,specimens!$B$1:$Q$1059,4,TRUE)</f>
        <v>0</v>
      </c>
      <c r="J163" s="2">
        <f>VLOOKUP($D163,specimens!$B$1:$Q$1059,5,TRUE)</f>
        <v>0</v>
      </c>
      <c r="K163" s="2">
        <f>VLOOKUP($D163,specimens!$B$1:$Q$1059,6,TRUE)</f>
        <v>0</v>
      </c>
      <c r="L163" s="2">
        <f>VLOOKUP($D163,specimens!$B$1:$Q$1059,7,TRUE)</f>
        <v>0</v>
      </c>
      <c r="M163" s="2">
        <f>VLOOKUP($D163,specimens!$B$1:$Q$1059,8,TRUE)</f>
        <v>0</v>
      </c>
      <c r="N163" s="2" t="str">
        <f>VLOOKUP($D163,specimens!$B$1:$Q$1059,9,TRUE)</f>
        <v>normal</v>
      </c>
      <c r="O163" s="2">
        <f>VLOOKUP($D163,specimens!$B$1:$Q$1059,10,TRUE)</f>
        <v>0</v>
      </c>
      <c r="P163" s="2">
        <f>VLOOKUP($D163,specimens!$B$1:$Q$1059,11,TRUE)</f>
        <v>0</v>
      </c>
      <c r="Q163" s="2">
        <f>VLOOKUP($D163,specimens!$B$1:$Q$1059,12,TRUE)</f>
        <v>0</v>
      </c>
      <c r="R163" s="2">
        <f>VLOOKUP($D163,specimens!$B$1:$Q$1059,13,TRUE)</f>
        <v>0</v>
      </c>
      <c r="S163" s="2">
        <f>VLOOKUP($D163,specimens!$B$1:$Q$1059,14,TRUE)</f>
        <v>0</v>
      </c>
      <c r="T163" s="2">
        <f>VLOOKUP($D163,specimens!$B$1:$Q$1059,15,TRUE)</f>
        <v>0</v>
      </c>
      <c r="U163" s="2">
        <f>VLOOKUP($D163,specimens!$B$1:$Q$1059,16,TRUE)</f>
        <v>0</v>
      </c>
    </row>
    <row r="164" spans="1:21" x14ac:dyDescent="0.25">
      <c r="A164" s="3" t="s">
        <v>1107</v>
      </c>
      <c r="B164" t="s">
        <v>1794</v>
      </c>
      <c r="C164" t="s">
        <v>1795</v>
      </c>
      <c r="D164" t="s">
        <v>1062</v>
      </c>
      <c r="E164" t="s">
        <v>1738</v>
      </c>
      <c r="F164" s="3" t="str">
        <f>VLOOKUP(D164,specimens!$B$1:$Q$1059,1,TRUE)</f>
        <v>Control</v>
      </c>
      <c r="G164" s="2" t="str">
        <f>VLOOKUP($D164,specimens!$B$1:$Q$1059,2,TRUE)</f>
        <v>Control</v>
      </c>
      <c r="H164" s="2" t="str">
        <f>VLOOKUP($D164,specimens!$B$1:$Q$1059,3,TRUE)</f>
        <v>BEAT-AML</v>
      </c>
      <c r="I164" s="2">
        <f>VLOOKUP($D164,specimens!$B$1:$Q$1059,4,TRUE)</f>
        <v>0</v>
      </c>
      <c r="J164" s="2">
        <f>VLOOKUP($D164,specimens!$B$1:$Q$1059,5,TRUE)</f>
        <v>0</v>
      </c>
      <c r="K164" s="2">
        <f>VLOOKUP($D164,specimens!$B$1:$Q$1059,6,TRUE)</f>
        <v>0</v>
      </c>
      <c r="L164" s="2">
        <f>VLOOKUP($D164,specimens!$B$1:$Q$1059,7,TRUE)</f>
        <v>0</v>
      </c>
      <c r="M164" s="2">
        <f>VLOOKUP($D164,specimens!$B$1:$Q$1059,8,TRUE)</f>
        <v>0</v>
      </c>
      <c r="N164" s="2" t="str">
        <f>VLOOKUP($D164,specimens!$B$1:$Q$1059,9,TRUE)</f>
        <v>normal</v>
      </c>
      <c r="O164" s="2">
        <f>VLOOKUP($D164,specimens!$B$1:$Q$1059,10,TRUE)</f>
        <v>0</v>
      </c>
      <c r="P164" s="2">
        <f>VLOOKUP($D164,specimens!$B$1:$Q$1059,11,TRUE)</f>
        <v>0</v>
      </c>
      <c r="Q164" s="2">
        <f>VLOOKUP($D164,specimens!$B$1:$Q$1059,12,TRUE)</f>
        <v>0</v>
      </c>
      <c r="R164" s="2">
        <f>VLOOKUP($D164,specimens!$B$1:$Q$1059,13,TRUE)</f>
        <v>0</v>
      </c>
      <c r="S164" s="2">
        <f>VLOOKUP($D164,specimens!$B$1:$Q$1059,14,TRUE)</f>
        <v>0</v>
      </c>
      <c r="T164" s="2">
        <f>VLOOKUP($D164,specimens!$B$1:$Q$1059,15,TRUE)</f>
        <v>0</v>
      </c>
      <c r="U164" s="2">
        <f>VLOOKUP($D164,specimens!$B$1:$Q$1059,16,TRUE)</f>
        <v>0</v>
      </c>
    </row>
    <row r="165" spans="1:21" x14ac:dyDescent="0.25">
      <c r="A165" s="3" t="s">
        <v>1107</v>
      </c>
      <c r="B165" t="s">
        <v>1796</v>
      </c>
      <c r="C165" t="s">
        <v>1797</v>
      </c>
      <c r="D165" t="s">
        <v>1064</v>
      </c>
      <c r="E165" t="s">
        <v>1738</v>
      </c>
      <c r="F165" s="3" t="str">
        <f>VLOOKUP(D165,specimens!$B$1:$Q$1059,1,TRUE)</f>
        <v>Control</v>
      </c>
      <c r="G165" s="2" t="str">
        <f>VLOOKUP($D165,specimens!$B$1:$Q$1059,2,TRUE)</f>
        <v>Control</v>
      </c>
      <c r="H165" s="2" t="str">
        <f>VLOOKUP($D165,specimens!$B$1:$Q$1059,3,TRUE)</f>
        <v>BEAT-AML</v>
      </c>
      <c r="I165" s="2">
        <f>VLOOKUP($D165,specimens!$B$1:$Q$1059,4,TRUE)</f>
        <v>0</v>
      </c>
      <c r="J165" s="2">
        <f>VLOOKUP($D165,specimens!$B$1:$Q$1059,5,TRUE)</f>
        <v>0</v>
      </c>
      <c r="K165" s="2">
        <f>VLOOKUP($D165,specimens!$B$1:$Q$1059,6,TRUE)</f>
        <v>0</v>
      </c>
      <c r="L165" s="2">
        <f>VLOOKUP($D165,specimens!$B$1:$Q$1059,7,TRUE)</f>
        <v>0</v>
      </c>
      <c r="M165" s="2">
        <f>VLOOKUP($D165,specimens!$B$1:$Q$1059,8,TRUE)</f>
        <v>0</v>
      </c>
      <c r="N165" s="2" t="str">
        <f>VLOOKUP($D165,specimens!$B$1:$Q$1059,9,TRUE)</f>
        <v>normal</v>
      </c>
      <c r="O165" s="2">
        <f>VLOOKUP($D165,specimens!$B$1:$Q$1059,10,TRUE)</f>
        <v>0</v>
      </c>
      <c r="P165" s="2">
        <f>VLOOKUP($D165,specimens!$B$1:$Q$1059,11,TRUE)</f>
        <v>0</v>
      </c>
      <c r="Q165" s="2">
        <f>VLOOKUP($D165,specimens!$B$1:$Q$1059,12,TRUE)</f>
        <v>0</v>
      </c>
      <c r="R165" s="2">
        <f>VLOOKUP($D165,specimens!$B$1:$Q$1059,13,TRUE)</f>
        <v>0</v>
      </c>
      <c r="S165" s="2">
        <f>VLOOKUP($D165,specimens!$B$1:$Q$1059,14,TRUE)</f>
        <v>0</v>
      </c>
      <c r="T165" s="2">
        <f>VLOOKUP($D165,specimens!$B$1:$Q$1059,15,TRUE)</f>
        <v>0</v>
      </c>
      <c r="U165" s="2">
        <f>VLOOKUP($D165,specimens!$B$1:$Q$1059,16,TRUE)</f>
        <v>0</v>
      </c>
    </row>
    <row r="166" spans="1:21" x14ac:dyDescent="0.25">
      <c r="A166" s="3" t="s">
        <v>1107</v>
      </c>
      <c r="B166" t="s">
        <v>1798</v>
      </c>
      <c r="C166" t="s">
        <v>1799</v>
      </c>
      <c r="D166" t="s">
        <v>1065</v>
      </c>
      <c r="E166" t="s">
        <v>1738</v>
      </c>
      <c r="F166" s="3" t="str">
        <f>VLOOKUP(D166,specimens!$B$1:$Q$1059,1,TRUE)</f>
        <v>Control</v>
      </c>
      <c r="G166" s="2" t="str">
        <f>VLOOKUP($D166,specimens!$B$1:$Q$1059,2,TRUE)</f>
        <v>Control</v>
      </c>
      <c r="H166" s="2" t="str">
        <f>VLOOKUP($D166,specimens!$B$1:$Q$1059,3,TRUE)</f>
        <v>BEAT-AML</v>
      </c>
      <c r="I166" s="2">
        <f>VLOOKUP($D166,specimens!$B$1:$Q$1059,4,TRUE)</f>
        <v>0</v>
      </c>
      <c r="J166" s="2">
        <f>VLOOKUP($D166,specimens!$B$1:$Q$1059,5,TRUE)</f>
        <v>0</v>
      </c>
      <c r="K166" s="2">
        <f>VLOOKUP($D166,specimens!$B$1:$Q$1059,6,TRUE)</f>
        <v>0</v>
      </c>
      <c r="L166" s="2">
        <f>VLOOKUP($D166,specimens!$B$1:$Q$1059,7,TRUE)</f>
        <v>0</v>
      </c>
      <c r="M166" s="2">
        <f>VLOOKUP($D166,specimens!$B$1:$Q$1059,8,TRUE)</f>
        <v>0</v>
      </c>
      <c r="N166" s="2" t="str">
        <f>VLOOKUP($D166,specimens!$B$1:$Q$1059,9,TRUE)</f>
        <v>normal</v>
      </c>
      <c r="O166" s="2">
        <f>VLOOKUP($D166,specimens!$B$1:$Q$1059,10,TRUE)</f>
        <v>0</v>
      </c>
      <c r="P166" s="2">
        <f>VLOOKUP($D166,specimens!$B$1:$Q$1059,11,TRUE)</f>
        <v>0</v>
      </c>
      <c r="Q166" s="2">
        <f>VLOOKUP($D166,specimens!$B$1:$Q$1059,12,TRUE)</f>
        <v>0</v>
      </c>
      <c r="R166" s="2">
        <f>VLOOKUP($D166,specimens!$B$1:$Q$1059,13,TRUE)</f>
        <v>0</v>
      </c>
      <c r="S166" s="2">
        <f>VLOOKUP($D166,specimens!$B$1:$Q$1059,14,TRUE)</f>
        <v>0</v>
      </c>
      <c r="T166" s="2">
        <f>VLOOKUP($D166,specimens!$B$1:$Q$1059,15,TRUE)</f>
        <v>0</v>
      </c>
      <c r="U166" s="2">
        <f>VLOOKUP($D166,specimens!$B$1:$Q$1059,16,TRUE)</f>
        <v>0</v>
      </c>
    </row>
    <row r="167" spans="1:21" x14ac:dyDescent="0.25">
      <c r="A167" s="3" t="s">
        <v>1107</v>
      </c>
      <c r="B167" t="s">
        <v>1800</v>
      </c>
      <c r="C167" t="s">
        <v>1801</v>
      </c>
      <c r="D167" t="s">
        <v>1067</v>
      </c>
      <c r="E167" t="s">
        <v>1738</v>
      </c>
      <c r="F167" s="3" t="str">
        <f>VLOOKUP(D167,specimens!$B$1:$Q$1059,1,TRUE)</f>
        <v>Control</v>
      </c>
      <c r="G167" s="2" t="str">
        <f>VLOOKUP($D167,specimens!$B$1:$Q$1059,2,TRUE)</f>
        <v>Control</v>
      </c>
      <c r="H167" s="2" t="str">
        <f>VLOOKUP($D167,specimens!$B$1:$Q$1059,3,TRUE)</f>
        <v>BEAT-AML</v>
      </c>
      <c r="I167" s="2">
        <f>VLOOKUP($D167,specimens!$B$1:$Q$1059,4,TRUE)</f>
        <v>0</v>
      </c>
      <c r="J167" s="2">
        <f>VLOOKUP($D167,specimens!$B$1:$Q$1059,5,TRUE)</f>
        <v>0</v>
      </c>
      <c r="K167" s="2">
        <f>VLOOKUP($D167,specimens!$B$1:$Q$1059,6,TRUE)</f>
        <v>0</v>
      </c>
      <c r="L167" s="2">
        <f>VLOOKUP($D167,specimens!$B$1:$Q$1059,7,TRUE)</f>
        <v>0</v>
      </c>
      <c r="M167" s="2">
        <f>VLOOKUP($D167,specimens!$B$1:$Q$1059,8,TRUE)</f>
        <v>0</v>
      </c>
      <c r="N167" s="2" t="str">
        <f>VLOOKUP($D167,specimens!$B$1:$Q$1059,9,TRUE)</f>
        <v>normal</v>
      </c>
      <c r="O167" s="2">
        <f>VLOOKUP($D167,specimens!$B$1:$Q$1059,10,TRUE)</f>
        <v>0</v>
      </c>
      <c r="P167" s="2">
        <f>VLOOKUP($D167,specimens!$B$1:$Q$1059,11,TRUE)</f>
        <v>0</v>
      </c>
      <c r="Q167" s="2">
        <f>VLOOKUP($D167,specimens!$B$1:$Q$1059,12,TRUE)</f>
        <v>0</v>
      </c>
      <c r="R167" s="2">
        <f>VLOOKUP($D167,specimens!$B$1:$Q$1059,13,TRUE)</f>
        <v>0</v>
      </c>
      <c r="S167" s="2">
        <f>VLOOKUP($D167,specimens!$B$1:$Q$1059,14,TRUE)</f>
        <v>0</v>
      </c>
      <c r="T167" s="2">
        <f>VLOOKUP($D167,specimens!$B$1:$Q$1059,15,TRUE)</f>
        <v>0</v>
      </c>
      <c r="U167" s="2">
        <f>VLOOKUP($D167,specimens!$B$1:$Q$1059,16,TRUE)</f>
        <v>0</v>
      </c>
    </row>
    <row r="168" spans="1:21" x14ac:dyDescent="0.25">
      <c r="A168" s="3" t="s">
        <v>1107</v>
      </c>
      <c r="B168" t="s">
        <v>1802</v>
      </c>
      <c r="C168" t="s">
        <v>1803</v>
      </c>
      <c r="D168" t="s">
        <v>1068</v>
      </c>
      <c r="E168" t="s">
        <v>1738</v>
      </c>
      <c r="F168" s="3" t="str">
        <f>VLOOKUP(D168,specimens!$B$1:$Q$1059,1,TRUE)</f>
        <v>Control</v>
      </c>
      <c r="G168" s="2" t="str">
        <f>VLOOKUP($D168,specimens!$B$1:$Q$1059,2,TRUE)</f>
        <v>Control</v>
      </c>
      <c r="H168" s="2" t="str">
        <f>VLOOKUP($D168,specimens!$B$1:$Q$1059,3,TRUE)</f>
        <v>BEAT-AML</v>
      </c>
      <c r="I168" s="2">
        <f>VLOOKUP($D168,specimens!$B$1:$Q$1059,4,TRUE)</f>
        <v>0</v>
      </c>
      <c r="J168" s="2">
        <f>VLOOKUP($D168,specimens!$B$1:$Q$1059,5,TRUE)</f>
        <v>0</v>
      </c>
      <c r="K168" s="2">
        <f>VLOOKUP($D168,specimens!$B$1:$Q$1059,6,TRUE)</f>
        <v>0</v>
      </c>
      <c r="L168" s="2">
        <f>VLOOKUP($D168,specimens!$B$1:$Q$1059,7,TRUE)</f>
        <v>0</v>
      </c>
      <c r="M168" s="2">
        <f>VLOOKUP($D168,specimens!$B$1:$Q$1059,8,TRUE)</f>
        <v>0</v>
      </c>
      <c r="N168" s="2" t="str">
        <f>VLOOKUP($D168,specimens!$B$1:$Q$1059,9,TRUE)</f>
        <v>normal</v>
      </c>
      <c r="O168" s="2">
        <f>VLOOKUP($D168,specimens!$B$1:$Q$1059,10,TRUE)</f>
        <v>0</v>
      </c>
      <c r="P168" s="2">
        <f>VLOOKUP($D168,specimens!$B$1:$Q$1059,11,TRUE)</f>
        <v>0</v>
      </c>
      <c r="Q168" s="2">
        <f>VLOOKUP($D168,specimens!$B$1:$Q$1059,12,TRUE)</f>
        <v>0</v>
      </c>
      <c r="R168" s="2">
        <f>VLOOKUP($D168,specimens!$B$1:$Q$1059,13,TRUE)</f>
        <v>0</v>
      </c>
      <c r="S168" s="2">
        <f>VLOOKUP($D168,specimens!$B$1:$Q$1059,14,TRUE)</f>
        <v>0</v>
      </c>
      <c r="T168" s="2">
        <f>VLOOKUP($D168,specimens!$B$1:$Q$1059,15,TRUE)</f>
        <v>0</v>
      </c>
      <c r="U168" s="2">
        <f>VLOOKUP($D168,specimens!$B$1:$Q$1059,16,TRUE)</f>
        <v>0</v>
      </c>
    </row>
    <row r="169" spans="1:21" x14ac:dyDescent="0.25">
      <c r="A169" s="3" t="s">
        <v>1107</v>
      </c>
      <c r="B169" t="s">
        <v>1804</v>
      </c>
      <c r="C169" t="s">
        <v>1805</v>
      </c>
      <c r="D169" t="s">
        <v>1070</v>
      </c>
      <c r="E169" t="s">
        <v>1738</v>
      </c>
      <c r="F169" s="3" t="str">
        <f>VLOOKUP(D169,specimens!$B$1:$Q$1059,1,TRUE)</f>
        <v>Control</v>
      </c>
      <c r="G169" s="2" t="str">
        <f>VLOOKUP($D169,specimens!$B$1:$Q$1059,2,TRUE)</f>
        <v>Control</v>
      </c>
      <c r="H169" s="2" t="str">
        <f>VLOOKUP($D169,specimens!$B$1:$Q$1059,3,TRUE)</f>
        <v>BEAT-AML</v>
      </c>
      <c r="I169" s="2">
        <f>VLOOKUP($D169,specimens!$B$1:$Q$1059,4,TRUE)</f>
        <v>0</v>
      </c>
      <c r="J169" s="2">
        <f>VLOOKUP($D169,specimens!$B$1:$Q$1059,5,TRUE)</f>
        <v>0</v>
      </c>
      <c r="K169" s="2">
        <f>VLOOKUP($D169,specimens!$B$1:$Q$1059,6,TRUE)</f>
        <v>0</v>
      </c>
      <c r="L169" s="2">
        <f>VLOOKUP($D169,specimens!$B$1:$Q$1059,7,TRUE)</f>
        <v>0</v>
      </c>
      <c r="M169" s="2">
        <f>VLOOKUP($D169,specimens!$B$1:$Q$1059,8,TRUE)</f>
        <v>0</v>
      </c>
      <c r="N169" s="2" t="str">
        <f>VLOOKUP($D169,specimens!$B$1:$Q$1059,9,TRUE)</f>
        <v>normal</v>
      </c>
      <c r="O169" s="2">
        <f>VLOOKUP($D169,specimens!$B$1:$Q$1059,10,TRUE)</f>
        <v>0</v>
      </c>
      <c r="P169" s="2">
        <f>VLOOKUP($D169,specimens!$B$1:$Q$1059,11,TRUE)</f>
        <v>0</v>
      </c>
      <c r="Q169" s="2">
        <f>VLOOKUP($D169,specimens!$B$1:$Q$1059,12,TRUE)</f>
        <v>0</v>
      </c>
      <c r="R169" s="2">
        <f>VLOOKUP($D169,specimens!$B$1:$Q$1059,13,TRUE)</f>
        <v>0</v>
      </c>
      <c r="S169" s="2">
        <f>VLOOKUP($D169,specimens!$B$1:$Q$1059,14,TRUE)</f>
        <v>0</v>
      </c>
      <c r="T169" s="2">
        <f>VLOOKUP($D169,specimens!$B$1:$Q$1059,15,TRUE)</f>
        <v>0</v>
      </c>
      <c r="U169" s="2">
        <f>VLOOKUP($D169,specimens!$B$1:$Q$1059,16,TRUE)</f>
        <v>0</v>
      </c>
    </row>
    <row r="170" spans="1:21" x14ac:dyDescent="0.25">
      <c r="A170" s="3" t="s">
        <v>1107</v>
      </c>
      <c r="B170" t="s">
        <v>1806</v>
      </c>
      <c r="C170" t="s">
        <v>1807</v>
      </c>
      <c r="D170" t="s">
        <v>1071</v>
      </c>
      <c r="E170" t="s">
        <v>1738</v>
      </c>
      <c r="F170" s="3" t="str">
        <f>VLOOKUP(D170,specimens!$B$1:$Q$1059,1,TRUE)</f>
        <v>Control</v>
      </c>
      <c r="G170" s="2" t="str">
        <f>VLOOKUP($D170,specimens!$B$1:$Q$1059,2,TRUE)</f>
        <v>Control</v>
      </c>
      <c r="H170" s="2" t="str">
        <f>VLOOKUP($D170,specimens!$B$1:$Q$1059,3,TRUE)</f>
        <v>BEAT-AML</v>
      </c>
      <c r="I170" s="2">
        <f>VLOOKUP($D170,specimens!$B$1:$Q$1059,4,TRUE)</f>
        <v>0</v>
      </c>
      <c r="J170" s="2">
        <f>VLOOKUP($D170,specimens!$B$1:$Q$1059,5,TRUE)</f>
        <v>0</v>
      </c>
      <c r="K170" s="2">
        <f>VLOOKUP($D170,specimens!$B$1:$Q$1059,6,TRUE)</f>
        <v>0</v>
      </c>
      <c r="L170" s="2">
        <f>VLOOKUP($D170,specimens!$B$1:$Q$1059,7,TRUE)</f>
        <v>0</v>
      </c>
      <c r="M170" s="2">
        <f>VLOOKUP($D170,specimens!$B$1:$Q$1059,8,TRUE)</f>
        <v>0</v>
      </c>
      <c r="N170" s="2" t="str">
        <f>VLOOKUP($D170,specimens!$B$1:$Q$1059,9,TRUE)</f>
        <v>normal</v>
      </c>
      <c r="O170" s="2">
        <f>VLOOKUP($D170,specimens!$B$1:$Q$1059,10,TRUE)</f>
        <v>0</v>
      </c>
      <c r="P170" s="2">
        <f>VLOOKUP($D170,specimens!$B$1:$Q$1059,11,TRUE)</f>
        <v>0</v>
      </c>
      <c r="Q170" s="2">
        <f>VLOOKUP($D170,specimens!$B$1:$Q$1059,12,TRUE)</f>
        <v>0</v>
      </c>
      <c r="R170" s="2">
        <f>VLOOKUP($D170,specimens!$B$1:$Q$1059,13,TRUE)</f>
        <v>0</v>
      </c>
      <c r="S170" s="2">
        <f>VLOOKUP($D170,specimens!$B$1:$Q$1059,14,TRUE)</f>
        <v>0</v>
      </c>
      <c r="T170" s="2">
        <f>VLOOKUP($D170,specimens!$B$1:$Q$1059,15,TRUE)</f>
        <v>0</v>
      </c>
      <c r="U170" s="2">
        <f>VLOOKUP($D170,specimens!$B$1:$Q$1059,16,TRUE)</f>
        <v>0</v>
      </c>
    </row>
    <row r="171" spans="1:21" x14ac:dyDescent="0.25">
      <c r="A171" s="3" t="s">
        <v>1107</v>
      </c>
      <c r="B171" t="s">
        <v>1808</v>
      </c>
      <c r="C171" t="s">
        <v>1809</v>
      </c>
      <c r="D171" t="s">
        <v>1073</v>
      </c>
      <c r="E171" t="s">
        <v>1738</v>
      </c>
      <c r="F171" s="3" t="str">
        <f>VLOOKUP(D171,specimens!$B$1:$Q$1059,1,TRUE)</f>
        <v>Control</v>
      </c>
      <c r="G171" s="2" t="str">
        <f>VLOOKUP($D171,specimens!$B$1:$Q$1059,2,TRUE)</f>
        <v>Control</v>
      </c>
      <c r="H171" s="2" t="str">
        <f>VLOOKUP($D171,specimens!$B$1:$Q$1059,3,TRUE)</f>
        <v>BEAT-AML</v>
      </c>
      <c r="I171" s="2">
        <f>VLOOKUP($D171,specimens!$B$1:$Q$1059,4,TRUE)</f>
        <v>0</v>
      </c>
      <c r="J171" s="2">
        <f>VLOOKUP($D171,specimens!$B$1:$Q$1059,5,TRUE)</f>
        <v>0</v>
      </c>
      <c r="K171" s="2">
        <f>VLOOKUP($D171,specimens!$B$1:$Q$1059,6,TRUE)</f>
        <v>0</v>
      </c>
      <c r="L171" s="2">
        <f>VLOOKUP($D171,specimens!$B$1:$Q$1059,7,TRUE)</f>
        <v>0</v>
      </c>
      <c r="M171" s="2">
        <f>VLOOKUP($D171,specimens!$B$1:$Q$1059,8,TRUE)</f>
        <v>0</v>
      </c>
      <c r="N171" s="2" t="str">
        <f>VLOOKUP($D171,specimens!$B$1:$Q$1059,9,TRUE)</f>
        <v>normal</v>
      </c>
      <c r="O171" s="2">
        <f>VLOOKUP($D171,specimens!$B$1:$Q$1059,10,TRUE)</f>
        <v>0</v>
      </c>
      <c r="P171" s="2">
        <f>VLOOKUP($D171,specimens!$B$1:$Q$1059,11,TRUE)</f>
        <v>0</v>
      </c>
      <c r="Q171" s="2">
        <f>VLOOKUP($D171,specimens!$B$1:$Q$1059,12,TRUE)</f>
        <v>0</v>
      </c>
      <c r="R171" s="2">
        <f>VLOOKUP($D171,specimens!$B$1:$Q$1059,13,TRUE)</f>
        <v>0</v>
      </c>
      <c r="S171" s="2">
        <f>VLOOKUP($D171,specimens!$B$1:$Q$1059,14,TRUE)</f>
        <v>0</v>
      </c>
      <c r="T171" s="2">
        <f>VLOOKUP($D171,specimens!$B$1:$Q$1059,15,TRUE)</f>
        <v>0</v>
      </c>
      <c r="U171" s="2">
        <f>VLOOKUP($D171,specimens!$B$1:$Q$1059,16,TRUE)</f>
        <v>0</v>
      </c>
    </row>
    <row r="172" spans="1:21" x14ac:dyDescent="0.25">
      <c r="A172" t="s">
        <v>1444</v>
      </c>
      <c r="B172" t="s">
        <v>1811</v>
      </c>
      <c r="C172" t="s">
        <v>1812</v>
      </c>
      <c r="D172" t="s">
        <v>1108</v>
      </c>
      <c r="E172" t="s">
        <v>1469</v>
      </c>
      <c r="F172" s="3" t="str">
        <f>VLOOKUP(D172,specimens!$B$1:$Q$1059,1,TRUE)</f>
        <v>12-00069</v>
      </c>
      <c r="G172" s="2" t="str">
        <f>VLOOKUP($D172,specimens!$B$1:$Q$1059,2,TRUE)</f>
        <v>12-00069</v>
      </c>
      <c r="H172" s="2" t="str">
        <f>VLOOKUP($D172,specimens!$B$1:$Q$1059,3,TRUE)</f>
        <v>BEAT-AML</v>
      </c>
      <c r="I172" s="2" t="str">
        <f>VLOOKUP($D172,specimens!$B$1:$Q$1059,4,TRUE)</f>
        <v>HISPANIC</v>
      </c>
      <c r="J172" s="2" t="str">
        <f>VLOOKUP($D172,specimens!$B$1:$Q$1059,5,TRUE)</f>
        <v>Male</v>
      </c>
      <c r="K172" s="2" t="str">
        <f>VLOOKUP($D172,specimens!$B$1:$Q$1059,6,TRUE)</f>
        <v>Unknown</v>
      </c>
      <c r="L172" s="2" t="str">
        <f>VLOOKUP($D172,specimens!$B$1:$Q$1059,7,TRUE)</f>
        <v>Deceased</v>
      </c>
      <c r="M172" s="2" t="str">
        <f>VLOOKUP($D172,specimens!$B$1:$Q$1059,8,TRUE)</f>
        <v>Peripheral Blood</v>
      </c>
      <c r="N172" s="2" t="str">
        <f>VLOOKUP($D172,specimens!$B$1:$Q$1059,9,TRUE)</f>
        <v>tumor</v>
      </c>
      <c r="O172" s="2" t="str">
        <f>VLOOKUP($D172,specimens!$B$1:$Q$1059,10,TRUE)</f>
        <v>Acute myeloid leukaemia, NOS</v>
      </c>
      <c r="P172" s="2">
        <f>VLOOKUP($D172,specimens!$B$1:$Q$1059,11,TRUE)</f>
        <v>0</v>
      </c>
      <c r="Q172" s="2">
        <f>VLOOKUP($D172,specimens!$B$1:$Q$1059,12,TRUE)</f>
        <v>0</v>
      </c>
      <c r="R172" s="2">
        <f>VLOOKUP($D172,specimens!$B$1:$Q$1059,13,TRUE)</f>
        <v>0</v>
      </c>
      <c r="S172" s="2">
        <f>VLOOKUP($D172,specimens!$B$1:$Q$1059,14,TRUE)</f>
        <v>0</v>
      </c>
      <c r="T172" s="2">
        <f>VLOOKUP($D172,specimens!$B$1:$Q$1059,15,TRUE)</f>
        <v>0</v>
      </c>
      <c r="U172" s="2">
        <f>VLOOKUP($D172,specimens!$B$1:$Q$1059,16,TRUE)</f>
        <v>0</v>
      </c>
    </row>
    <row r="173" spans="1:21" x14ac:dyDescent="0.25">
      <c r="A173" s="3" t="s">
        <v>1444</v>
      </c>
      <c r="B173" t="s">
        <v>1813</v>
      </c>
      <c r="C173" t="s">
        <v>1814</v>
      </c>
      <c r="D173" t="s">
        <v>1108</v>
      </c>
      <c r="E173" t="s">
        <v>1469</v>
      </c>
      <c r="F173" s="3" t="str">
        <f>VLOOKUP(D173,specimens!$B$1:$Q$1059,1,TRUE)</f>
        <v>12-00069</v>
      </c>
      <c r="G173" s="2" t="str">
        <f>VLOOKUP($D173,specimens!$B$1:$Q$1059,2,TRUE)</f>
        <v>12-00069</v>
      </c>
      <c r="H173" s="2" t="str">
        <f>VLOOKUP($D173,specimens!$B$1:$Q$1059,3,TRUE)</f>
        <v>BEAT-AML</v>
      </c>
      <c r="I173" s="2" t="str">
        <f>VLOOKUP($D173,specimens!$B$1:$Q$1059,4,TRUE)</f>
        <v>HISPANIC</v>
      </c>
      <c r="J173" s="2" t="str">
        <f>VLOOKUP($D173,specimens!$B$1:$Q$1059,5,TRUE)</f>
        <v>Male</v>
      </c>
      <c r="K173" s="2" t="str">
        <f>VLOOKUP($D173,specimens!$B$1:$Q$1059,6,TRUE)</f>
        <v>Unknown</v>
      </c>
      <c r="L173" s="2" t="str">
        <f>VLOOKUP($D173,specimens!$B$1:$Q$1059,7,TRUE)</f>
        <v>Deceased</v>
      </c>
      <c r="M173" s="2" t="str">
        <f>VLOOKUP($D173,specimens!$B$1:$Q$1059,8,TRUE)</f>
        <v>Peripheral Blood</v>
      </c>
      <c r="N173" s="2" t="str">
        <f>VLOOKUP($D173,specimens!$B$1:$Q$1059,9,TRUE)</f>
        <v>tumor</v>
      </c>
      <c r="O173" s="2" t="str">
        <f>VLOOKUP($D173,specimens!$B$1:$Q$1059,10,TRUE)</f>
        <v>Acute myeloid leukaemia, NOS</v>
      </c>
      <c r="P173" s="2">
        <f>VLOOKUP($D173,specimens!$B$1:$Q$1059,11,TRUE)</f>
        <v>0</v>
      </c>
      <c r="Q173" s="2">
        <f>VLOOKUP($D173,specimens!$B$1:$Q$1059,12,TRUE)</f>
        <v>0</v>
      </c>
      <c r="R173" s="2">
        <f>VLOOKUP($D173,specimens!$B$1:$Q$1059,13,TRUE)</f>
        <v>0</v>
      </c>
      <c r="S173" s="2">
        <f>VLOOKUP($D173,specimens!$B$1:$Q$1059,14,TRUE)</f>
        <v>0</v>
      </c>
      <c r="T173" s="2">
        <f>VLOOKUP($D173,specimens!$B$1:$Q$1059,15,TRUE)</f>
        <v>0</v>
      </c>
      <c r="U173" s="2">
        <f>VLOOKUP($D173,specimens!$B$1:$Q$1059,16,TRUE)</f>
        <v>0</v>
      </c>
    </row>
    <row r="174" spans="1:21" x14ac:dyDescent="0.25">
      <c r="A174" s="3" t="s">
        <v>1444</v>
      </c>
      <c r="B174" t="s">
        <v>1815</v>
      </c>
      <c r="C174" t="s">
        <v>1816</v>
      </c>
      <c r="D174" t="s">
        <v>1108</v>
      </c>
      <c r="E174" t="s">
        <v>1469</v>
      </c>
      <c r="F174" s="3" t="str">
        <f>VLOOKUP(D174,specimens!$B$1:$Q$1059,1,TRUE)</f>
        <v>12-00069</v>
      </c>
      <c r="G174" s="2" t="str">
        <f>VLOOKUP($D174,specimens!$B$1:$Q$1059,2,TRUE)</f>
        <v>12-00069</v>
      </c>
      <c r="H174" s="2" t="str">
        <f>VLOOKUP($D174,specimens!$B$1:$Q$1059,3,TRUE)</f>
        <v>BEAT-AML</v>
      </c>
      <c r="I174" s="2" t="str">
        <f>VLOOKUP($D174,specimens!$B$1:$Q$1059,4,TRUE)</f>
        <v>HISPANIC</v>
      </c>
      <c r="J174" s="2" t="str">
        <f>VLOOKUP($D174,specimens!$B$1:$Q$1059,5,TRUE)</f>
        <v>Male</v>
      </c>
      <c r="K174" s="2" t="str">
        <f>VLOOKUP($D174,specimens!$B$1:$Q$1059,6,TRUE)</f>
        <v>Unknown</v>
      </c>
      <c r="L174" s="2" t="str">
        <f>VLOOKUP($D174,specimens!$B$1:$Q$1059,7,TRUE)</f>
        <v>Deceased</v>
      </c>
      <c r="M174" s="2" t="str">
        <f>VLOOKUP($D174,specimens!$B$1:$Q$1059,8,TRUE)</f>
        <v>Peripheral Blood</v>
      </c>
      <c r="N174" s="2" t="str">
        <f>VLOOKUP($D174,specimens!$B$1:$Q$1059,9,TRUE)</f>
        <v>tumor</v>
      </c>
      <c r="O174" s="2" t="str">
        <f>VLOOKUP($D174,specimens!$B$1:$Q$1059,10,TRUE)</f>
        <v>Acute myeloid leukaemia, NOS</v>
      </c>
      <c r="P174" s="2">
        <f>VLOOKUP($D174,specimens!$B$1:$Q$1059,11,TRUE)</f>
        <v>0</v>
      </c>
      <c r="Q174" s="2">
        <f>VLOOKUP($D174,specimens!$B$1:$Q$1059,12,TRUE)</f>
        <v>0</v>
      </c>
      <c r="R174" s="2">
        <f>VLOOKUP($D174,specimens!$B$1:$Q$1059,13,TRUE)</f>
        <v>0</v>
      </c>
      <c r="S174" s="2">
        <f>VLOOKUP($D174,specimens!$B$1:$Q$1059,14,TRUE)</f>
        <v>0</v>
      </c>
      <c r="T174" s="2">
        <f>VLOOKUP($D174,specimens!$B$1:$Q$1059,15,TRUE)</f>
        <v>0</v>
      </c>
      <c r="U174" s="2">
        <f>VLOOKUP($D174,specimens!$B$1:$Q$1059,16,TRUE)</f>
        <v>0</v>
      </c>
    </row>
    <row r="175" spans="1:21" x14ac:dyDescent="0.25">
      <c r="A175" s="3" t="s">
        <v>1444</v>
      </c>
      <c r="B175" t="s">
        <v>1817</v>
      </c>
      <c r="C175" t="s">
        <v>1818</v>
      </c>
      <c r="D175" t="s">
        <v>1108</v>
      </c>
      <c r="E175" t="s">
        <v>1469</v>
      </c>
      <c r="F175" s="3" t="str">
        <f>VLOOKUP(D175,specimens!$B$1:$Q$1059,1,TRUE)</f>
        <v>12-00069</v>
      </c>
      <c r="G175" s="2" t="str">
        <f>VLOOKUP($D175,specimens!$B$1:$Q$1059,2,TRUE)</f>
        <v>12-00069</v>
      </c>
      <c r="H175" s="2" t="str">
        <f>VLOOKUP($D175,specimens!$B$1:$Q$1059,3,TRUE)</f>
        <v>BEAT-AML</v>
      </c>
      <c r="I175" s="2" t="str">
        <f>VLOOKUP($D175,specimens!$B$1:$Q$1059,4,TRUE)</f>
        <v>HISPANIC</v>
      </c>
      <c r="J175" s="2" t="str">
        <f>VLOOKUP($D175,specimens!$B$1:$Q$1059,5,TRUE)</f>
        <v>Male</v>
      </c>
      <c r="K175" s="2" t="str">
        <f>VLOOKUP($D175,specimens!$B$1:$Q$1059,6,TRUE)</f>
        <v>Unknown</v>
      </c>
      <c r="L175" s="2" t="str">
        <f>VLOOKUP($D175,specimens!$B$1:$Q$1059,7,TRUE)</f>
        <v>Deceased</v>
      </c>
      <c r="M175" s="2" t="str">
        <f>VLOOKUP($D175,specimens!$B$1:$Q$1059,8,TRUE)</f>
        <v>Peripheral Blood</v>
      </c>
      <c r="N175" s="2" t="str">
        <f>VLOOKUP($D175,specimens!$B$1:$Q$1059,9,TRUE)</f>
        <v>tumor</v>
      </c>
      <c r="O175" s="2" t="str">
        <f>VLOOKUP($D175,specimens!$B$1:$Q$1059,10,TRUE)</f>
        <v>Acute myeloid leukaemia, NOS</v>
      </c>
      <c r="P175" s="2">
        <f>VLOOKUP($D175,specimens!$B$1:$Q$1059,11,TRUE)</f>
        <v>0</v>
      </c>
      <c r="Q175" s="2">
        <f>VLOOKUP($D175,specimens!$B$1:$Q$1059,12,TRUE)</f>
        <v>0</v>
      </c>
      <c r="R175" s="2">
        <f>VLOOKUP($D175,specimens!$B$1:$Q$1059,13,TRUE)</f>
        <v>0</v>
      </c>
      <c r="S175" s="2">
        <f>VLOOKUP($D175,specimens!$B$1:$Q$1059,14,TRUE)</f>
        <v>0</v>
      </c>
      <c r="T175" s="2">
        <f>VLOOKUP($D175,specimens!$B$1:$Q$1059,15,TRUE)</f>
        <v>0</v>
      </c>
      <c r="U175" s="2">
        <f>VLOOKUP($D175,specimens!$B$1:$Q$1059,16,TRUE)</f>
        <v>0</v>
      </c>
    </row>
    <row r="176" spans="1:21" x14ac:dyDescent="0.25">
      <c r="A176" s="3" t="s">
        <v>1444</v>
      </c>
      <c r="B176" t="s">
        <v>1819</v>
      </c>
      <c r="C176" t="s">
        <v>1820</v>
      </c>
      <c r="D176" t="s">
        <v>1108</v>
      </c>
      <c r="E176" t="s">
        <v>1469</v>
      </c>
      <c r="F176" s="3" t="str">
        <f>VLOOKUP(D176,specimens!$B$1:$Q$1059,1,TRUE)</f>
        <v>12-00069</v>
      </c>
      <c r="G176" s="2" t="str">
        <f>VLOOKUP($D176,specimens!$B$1:$Q$1059,2,TRUE)</f>
        <v>12-00069</v>
      </c>
      <c r="H176" s="2" t="str">
        <f>VLOOKUP($D176,specimens!$B$1:$Q$1059,3,TRUE)</f>
        <v>BEAT-AML</v>
      </c>
      <c r="I176" s="2" t="str">
        <f>VLOOKUP($D176,specimens!$B$1:$Q$1059,4,TRUE)</f>
        <v>HISPANIC</v>
      </c>
      <c r="J176" s="2" t="str">
        <f>VLOOKUP($D176,specimens!$B$1:$Q$1059,5,TRUE)</f>
        <v>Male</v>
      </c>
      <c r="K176" s="2" t="str">
        <f>VLOOKUP($D176,specimens!$B$1:$Q$1059,6,TRUE)</f>
        <v>Unknown</v>
      </c>
      <c r="L176" s="2" t="str">
        <f>VLOOKUP($D176,specimens!$B$1:$Q$1059,7,TRUE)</f>
        <v>Deceased</v>
      </c>
      <c r="M176" s="2" t="str">
        <f>VLOOKUP($D176,specimens!$B$1:$Q$1059,8,TRUE)</f>
        <v>Peripheral Blood</v>
      </c>
      <c r="N176" s="2" t="str">
        <f>VLOOKUP($D176,specimens!$B$1:$Q$1059,9,TRUE)</f>
        <v>tumor</v>
      </c>
      <c r="O176" s="2" t="str">
        <f>VLOOKUP($D176,specimens!$B$1:$Q$1059,10,TRUE)</f>
        <v>Acute myeloid leukaemia, NOS</v>
      </c>
      <c r="P176" s="2">
        <f>VLOOKUP($D176,specimens!$B$1:$Q$1059,11,TRUE)</f>
        <v>0</v>
      </c>
      <c r="Q176" s="2">
        <f>VLOOKUP($D176,specimens!$B$1:$Q$1059,12,TRUE)</f>
        <v>0</v>
      </c>
      <c r="R176" s="2">
        <f>VLOOKUP($D176,specimens!$B$1:$Q$1059,13,TRUE)</f>
        <v>0</v>
      </c>
      <c r="S176" s="2">
        <f>VLOOKUP($D176,specimens!$B$1:$Q$1059,14,TRUE)</f>
        <v>0</v>
      </c>
      <c r="T176" s="2">
        <f>VLOOKUP($D176,specimens!$B$1:$Q$1059,15,TRUE)</f>
        <v>0</v>
      </c>
      <c r="U176" s="2">
        <f>VLOOKUP($D176,specimens!$B$1:$Q$1059,16,TRUE)</f>
        <v>0</v>
      </c>
    </row>
    <row r="177" spans="1:21" x14ac:dyDescent="0.25">
      <c r="A177" s="3" t="s">
        <v>1444</v>
      </c>
      <c r="B177" t="s">
        <v>1821</v>
      </c>
      <c r="C177" t="s">
        <v>1822</v>
      </c>
      <c r="D177" t="s">
        <v>1108</v>
      </c>
      <c r="E177" t="s">
        <v>1469</v>
      </c>
      <c r="F177" s="3" t="str">
        <f>VLOOKUP(D177,specimens!$B$1:$Q$1059,1,TRUE)</f>
        <v>12-00069</v>
      </c>
      <c r="G177" s="2" t="str">
        <f>VLOOKUP($D177,specimens!$B$1:$Q$1059,2,TRUE)</f>
        <v>12-00069</v>
      </c>
      <c r="H177" s="2" t="str">
        <f>VLOOKUP($D177,specimens!$B$1:$Q$1059,3,TRUE)</f>
        <v>BEAT-AML</v>
      </c>
      <c r="I177" s="2" t="str">
        <f>VLOOKUP($D177,specimens!$B$1:$Q$1059,4,TRUE)</f>
        <v>HISPANIC</v>
      </c>
      <c r="J177" s="2" t="str">
        <f>VLOOKUP($D177,specimens!$B$1:$Q$1059,5,TRUE)</f>
        <v>Male</v>
      </c>
      <c r="K177" s="2" t="str">
        <f>VLOOKUP($D177,specimens!$B$1:$Q$1059,6,TRUE)</f>
        <v>Unknown</v>
      </c>
      <c r="L177" s="2" t="str">
        <f>VLOOKUP($D177,specimens!$B$1:$Q$1059,7,TRUE)</f>
        <v>Deceased</v>
      </c>
      <c r="M177" s="2" t="str">
        <f>VLOOKUP($D177,specimens!$B$1:$Q$1059,8,TRUE)</f>
        <v>Peripheral Blood</v>
      </c>
      <c r="N177" s="2" t="str">
        <f>VLOOKUP($D177,specimens!$B$1:$Q$1059,9,TRUE)</f>
        <v>tumor</v>
      </c>
      <c r="O177" s="2" t="str">
        <f>VLOOKUP($D177,specimens!$B$1:$Q$1059,10,TRUE)</f>
        <v>Acute myeloid leukaemia, NOS</v>
      </c>
      <c r="P177" s="2">
        <f>VLOOKUP($D177,specimens!$B$1:$Q$1059,11,TRUE)</f>
        <v>0</v>
      </c>
      <c r="Q177" s="2">
        <f>VLOOKUP($D177,specimens!$B$1:$Q$1059,12,TRUE)</f>
        <v>0</v>
      </c>
      <c r="R177" s="2">
        <f>VLOOKUP($D177,specimens!$B$1:$Q$1059,13,TRUE)</f>
        <v>0</v>
      </c>
      <c r="S177" s="2">
        <f>VLOOKUP($D177,specimens!$B$1:$Q$1059,14,TRUE)</f>
        <v>0</v>
      </c>
      <c r="T177" s="2">
        <f>VLOOKUP($D177,specimens!$B$1:$Q$1059,15,TRUE)</f>
        <v>0</v>
      </c>
      <c r="U177" s="2">
        <f>VLOOKUP($D177,specimens!$B$1:$Q$1059,16,TRUE)</f>
        <v>0</v>
      </c>
    </row>
    <row r="178" spans="1:21" x14ac:dyDescent="0.25">
      <c r="A178" s="3" t="s">
        <v>1444</v>
      </c>
      <c r="B178" t="s">
        <v>1823</v>
      </c>
      <c r="C178" t="s">
        <v>1824</v>
      </c>
      <c r="D178" t="s">
        <v>1108</v>
      </c>
      <c r="E178" t="s">
        <v>1469</v>
      </c>
      <c r="F178" s="3" t="str">
        <f>VLOOKUP(D178,specimens!$B$1:$Q$1059,1,TRUE)</f>
        <v>12-00069</v>
      </c>
      <c r="G178" s="2" t="str">
        <f>VLOOKUP($D178,specimens!$B$1:$Q$1059,2,TRUE)</f>
        <v>12-00069</v>
      </c>
      <c r="H178" s="2" t="str">
        <f>VLOOKUP($D178,specimens!$B$1:$Q$1059,3,TRUE)</f>
        <v>BEAT-AML</v>
      </c>
      <c r="I178" s="2" t="str">
        <f>VLOOKUP($D178,specimens!$B$1:$Q$1059,4,TRUE)</f>
        <v>HISPANIC</v>
      </c>
      <c r="J178" s="2" t="str">
        <f>VLOOKUP($D178,specimens!$B$1:$Q$1059,5,TRUE)</f>
        <v>Male</v>
      </c>
      <c r="K178" s="2" t="str">
        <f>VLOOKUP($D178,specimens!$B$1:$Q$1059,6,TRUE)</f>
        <v>Unknown</v>
      </c>
      <c r="L178" s="2" t="str">
        <f>VLOOKUP($D178,specimens!$B$1:$Q$1059,7,TRUE)</f>
        <v>Deceased</v>
      </c>
      <c r="M178" s="2" t="str">
        <f>VLOOKUP($D178,specimens!$B$1:$Q$1059,8,TRUE)</f>
        <v>Peripheral Blood</v>
      </c>
      <c r="N178" s="2" t="str">
        <f>VLOOKUP($D178,specimens!$B$1:$Q$1059,9,TRUE)</f>
        <v>tumor</v>
      </c>
      <c r="O178" s="2" t="str">
        <f>VLOOKUP($D178,specimens!$B$1:$Q$1059,10,TRUE)</f>
        <v>Acute myeloid leukaemia, NOS</v>
      </c>
      <c r="P178" s="2">
        <f>VLOOKUP($D178,specimens!$B$1:$Q$1059,11,TRUE)</f>
        <v>0</v>
      </c>
      <c r="Q178" s="2">
        <f>VLOOKUP($D178,specimens!$B$1:$Q$1059,12,TRUE)</f>
        <v>0</v>
      </c>
      <c r="R178" s="2">
        <f>VLOOKUP($D178,specimens!$B$1:$Q$1059,13,TRUE)</f>
        <v>0</v>
      </c>
      <c r="S178" s="2">
        <f>VLOOKUP($D178,specimens!$B$1:$Q$1059,14,TRUE)</f>
        <v>0</v>
      </c>
      <c r="T178" s="2">
        <f>VLOOKUP($D178,specimens!$B$1:$Q$1059,15,TRUE)</f>
        <v>0</v>
      </c>
      <c r="U178" s="2">
        <f>VLOOKUP($D178,specimens!$B$1:$Q$1059,16,TRUE)</f>
        <v>0</v>
      </c>
    </row>
    <row r="179" spans="1:21" x14ac:dyDescent="0.25">
      <c r="A179" s="3" t="s">
        <v>1444</v>
      </c>
      <c r="B179" s="1" t="s">
        <v>1825</v>
      </c>
      <c r="C179" t="s">
        <v>1826</v>
      </c>
      <c r="D179" t="s">
        <v>1108</v>
      </c>
      <c r="E179" t="s">
        <v>1469</v>
      </c>
      <c r="F179" s="3" t="str">
        <f>VLOOKUP(D179,specimens!$B$1:$Q$1059,1,TRUE)</f>
        <v>12-00069</v>
      </c>
      <c r="G179" s="2" t="str">
        <f>VLOOKUP($D179,specimens!$B$1:$Q$1059,2,TRUE)</f>
        <v>12-00069</v>
      </c>
      <c r="H179" s="2" t="str">
        <f>VLOOKUP($D179,specimens!$B$1:$Q$1059,3,TRUE)</f>
        <v>BEAT-AML</v>
      </c>
      <c r="I179" s="2" t="str">
        <f>VLOOKUP($D179,specimens!$B$1:$Q$1059,4,TRUE)</f>
        <v>HISPANIC</v>
      </c>
      <c r="J179" s="2" t="str">
        <f>VLOOKUP($D179,specimens!$B$1:$Q$1059,5,TRUE)</f>
        <v>Male</v>
      </c>
      <c r="K179" s="2" t="str">
        <f>VLOOKUP($D179,specimens!$B$1:$Q$1059,6,TRUE)</f>
        <v>Unknown</v>
      </c>
      <c r="L179" s="2" t="str">
        <f>VLOOKUP($D179,specimens!$B$1:$Q$1059,7,TRUE)</f>
        <v>Deceased</v>
      </c>
      <c r="M179" s="2" t="str">
        <f>VLOOKUP($D179,specimens!$B$1:$Q$1059,8,TRUE)</f>
        <v>Peripheral Blood</v>
      </c>
      <c r="N179" s="2" t="str">
        <f>VLOOKUP($D179,specimens!$B$1:$Q$1059,9,TRUE)</f>
        <v>tumor</v>
      </c>
      <c r="O179" s="2" t="str">
        <f>VLOOKUP($D179,specimens!$B$1:$Q$1059,10,TRUE)</f>
        <v>Acute myeloid leukaemia, NOS</v>
      </c>
      <c r="P179" s="2">
        <f>VLOOKUP($D179,specimens!$B$1:$Q$1059,11,TRUE)</f>
        <v>0</v>
      </c>
      <c r="Q179" s="2">
        <f>VLOOKUP($D179,specimens!$B$1:$Q$1059,12,TRUE)</f>
        <v>0</v>
      </c>
      <c r="R179" s="2">
        <f>VLOOKUP($D179,specimens!$B$1:$Q$1059,13,TRUE)</f>
        <v>0</v>
      </c>
      <c r="S179" s="2">
        <f>VLOOKUP($D179,specimens!$B$1:$Q$1059,14,TRUE)</f>
        <v>0</v>
      </c>
      <c r="T179" s="2">
        <f>VLOOKUP($D179,specimens!$B$1:$Q$1059,15,TRUE)</f>
        <v>0</v>
      </c>
      <c r="U179" s="2">
        <f>VLOOKUP($D179,specimens!$B$1:$Q$1059,16,TRUE)</f>
        <v>0</v>
      </c>
    </row>
    <row r="180" spans="1:21" x14ac:dyDescent="0.25">
      <c r="A180" s="3" t="s">
        <v>1444</v>
      </c>
      <c r="B180" t="s">
        <v>1827</v>
      </c>
      <c r="C180" t="s">
        <v>1828</v>
      </c>
      <c r="D180" t="s">
        <v>1108</v>
      </c>
      <c r="E180" t="s">
        <v>1469</v>
      </c>
      <c r="F180" s="3" t="str">
        <f>VLOOKUP(D180,specimens!$B$1:$Q$1059,1,TRUE)</f>
        <v>12-00069</v>
      </c>
      <c r="G180" s="2" t="str">
        <f>VLOOKUP($D180,specimens!$B$1:$Q$1059,2,TRUE)</f>
        <v>12-00069</v>
      </c>
      <c r="H180" s="2" t="str">
        <f>VLOOKUP($D180,specimens!$B$1:$Q$1059,3,TRUE)</f>
        <v>BEAT-AML</v>
      </c>
      <c r="I180" s="2" t="str">
        <f>VLOOKUP($D180,specimens!$B$1:$Q$1059,4,TRUE)</f>
        <v>HISPANIC</v>
      </c>
      <c r="J180" s="2" t="str">
        <f>VLOOKUP($D180,specimens!$B$1:$Q$1059,5,TRUE)</f>
        <v>Male</v>
      </c>
      <c r="K180" s="2" t="str">
        <f>VLOOKUP($D180,specimens!$B$1:$Q$1059,6,TRUE)</f>
        <v>Unknown</v>
      </c>
      <c r="L180" s="2" t="str">
        <f>VLOOKUP($D180,specimens!$B$1:$Q$1059,7,TRUE)</f>
        <v>Deceased</v>
      </c>
      <c r="M180" s="2" t="str">
        <f>VLOOKUP($D180,specimens!$B$1:$Q$1059,8,TRUE)</f>
        <v>Peripheral Blood</v>
      </c>
      <c r="N180" s="2" t="str">
        <f>VLOOKUP($D180,specimens!$B$1:$Q$1059,9,TRUE)</f>
        <v>tumor</v>
      </c>
      <c r="O180" s="2" t="str">
        <f>VLOOKUP($D180,specimens!$B$1:$Q$1059,10,TRUE)</f>
        <v>Acute myeloid leukaemia, NOS</v>
      </c>
      <c r="P180" s="2">
        <f>VLOOKUP($D180,specimens!$B$1:$Q$1059,11,TRUE)</f>
        <v>0</v>
      </c>
      <c r="Q180" s="2">
        <f>VLOOKUP($D180,specimens!$B$1:$Q$1059,12,TRUE)</f>
        <v>0</v>
      </c>
      <c r="R180" s="2">
        <f>VLOOKUP($D180,specimens!$B$1:$Q$1059,13,TRUE)</f>
        <v>0</v>
      </c>
      <c r="S180" s="2">
        <f>VLOOKUP($D180,specimens!$B$1:$Q$1059,14,TRUE)</f>
        <v>0</v>
      </c>
      <c r="T180" s="2">
        <f>VLOOKUP($D180,specimens!$B$1:$Q$1059,15,TRUE)</f>
        <v>0</v>
      </c>
      <c r="U180" s="2">
        <f>VLOOKUP($D180,specimens!$B$1:$Q$1059,16,TRUE)</f>
        <v>0</v>
      </c>
    </row>
    <row r="181" spans="1:21" x14ac:dyDescent="0.25">
      <c r="A181" s="3" t="s">
        <v>1444</v>
      </c>
      <c r="B181" t="s">
        <v>1829</v>
      </c>
      <c r="C181" t="s">
        <v>1830</v>
      </c>
      <c r="D181" t="s">
        <v>1110</v>
      </c>
      <c r="E181" t="s">
        <v>1469</v>
      </c>
      <c r="F181" s="3" t="str">
        <f>VLOOKUP(D181,specimens!$B$1:$Q$1059,1,TRUE)</f>
        <v>12-00069</v>
      </c>
      <c r="G181" s="2" t="str">
        <f>VLOOKUP($D181,specimens!$B$1:$Q$1059,2,TRUE)</f>
        <v>12-00069</v>
      </c>
      <c r="H181" s="2" t="str">
        <f>VLOOKUP($D181,specimens!$B$1:$Q$1059,3,TRUE)</f>
        <v>BEAT-AML</v>
      </c>
      <c r="I181" s="2" t="str">
        <f>VLOOKUP($D181,specimens!$B$1:$Q$1059,4,TRUE)</f>
        <v>HISPANIC</v>
      </c>
      <c r="J181" s="2" t="str">
        <f>VLOOKUP($D181,specimens!$B$1:$Q$1059,5,TRUE)</f>
        <v>Male</v>
      </c>
      <c r="K181" s="2" t="str">
        <f>VLOOKUP($D181,specimens!$B$1:$Q$1059,6,TRUE)</f>
        <v>Unknown</v>
      </c>
      <c r="L181" s="2" t="str">
        <f>VLOOKUP($D181,specimens!$B$1:$Q$1059,7,TRUE)</f>
        <v>Deceased</v>
      </c>
      <c r="M181" s="2" t="str">
        <f>VLOOKUP($D181,specimens!$B$1:$Q$1059,8,TRUE)</f>
        <v>Peripheral Blood</v>
      </c>
      <c r="N181" s="2" t="str">
        <f>VLOOKUP($D181,specimens!$B$1:$Q$1059,9,TRUE)</f>
        <v>tumor</v>
      </c>
      <c r="O181" s="2" t="str">
        <f>VLOOKUP($D181,specimens!$B$1:$Q$1059,10,TRUE)</f>
        <v>Acute myeloid leukaemia, NOS</v>
      </c>
      <c r="P181" s="2">
        <f>VLOOKUP($D181,specimens!$B$1:$Q$1059,11,TRUE)</f>
        <v>0</v>
      </c>
      <c r="Q181" s="2">
        <f>VLOOKUP($D181,specimens!$B$1:$Q$1059,12,TRUE)</f>
        <v>0</v>
      </c>
      <c r="R181" s="2">
        <f>VLOOKUP($D181,specimens!$B$1:$Q$1059,13,TRUE)</f>
        <v>0</v>
      </c>
      <c r="S181" s="2">
        <f>VLOOKUP($D181,specimens!$B$1:$Q$1059,14,TRUE)</f>
        <v>0</v>
      </c>
      <c r="T181" s="2">
        <f>VLOOKUP($D181,specimens!$B$1:$Q$1059,15,TRUE)</f>
        <v>0</v>
      </c>
      <c r="U181" s="2">
        <f>VLOOKUP($D181,specimens!$B$1:$Q$1059,16,TRUE)</f>
        <v>0</v>
      </c>
    </row>
    <row r="182" spans="1:21" x14ac:dyDescent="0.25">
      <c r="A182" s="3" t="s">
        <v>1444</v>
      </c>
      <c r="B182" t="s">
        <v>1831</v>
      </c>
      <c r="C182" t="s">
        <v>1832</v>
      </c>
      <c r="D182" t="s">
        <v>1110</v>
      </c>
      <c r="E182" t="s">
        <v>1469</v>
      </c>
      <c r="F182" s="3" t="str">
        <f>VLOOKUP(D182,specimens!$B$1:$Q$1059,1,TRUE)</f>
        <v>12-00069</v>
      </c>
      <c r="G182" s="2" t="str">
        <f>VLOOKUP($D182,specimens!$B$1:$Q$1059,2,TRUE)</f>
        <v>12-00069</v>
      </c>
      <c r="H182" s="2" t="str">
        <f>VLOOKUP($D182,specimens!$B$1:$Q$1059,3,TRUE)</f>
        <v>BEAT-AML</v>
      </c>
      <c r="I182" s="2" t="str">
        <f>VLOOKUP($D182,specimens!$B$1:$Q$1059,4,TRUE)</f>
        <v>HISPANIC</v>
      </c>
      <c r="J182" s="2" t="str">
        <f>VLOOKUP($D182,specimens!$B$1:$Q$1059,5,TRUE)</f>
        <v>Male</v>
      </c>
      <c r="K182" s="2" t="str">
        <f>VLOOKUP($D182,specimens!$B$1:$Q$1059,6,TRUE)</f>
        <v>Unknown</v>
      </c>
      <c r="L182" s="2" t="str">
        <f>VLOOKUP($D182,specimens!$B$1:$Q$1059,7,TRUE)</f>
        <v>Deceased</v>
      </c>
      <c r="M182" s="2" t="str">
        <f>VLOOKUP($D182,specimens!$B$1:$Q$1059,8,TRUE)</f>
        <v>Peripheral Blood</v>
      </c>
      <c r="N182" s="2" t="str">
        <f>VLOOKUP($D182,specimens!$B$1:$Q$1059,9,TRUE)</f>
        <v>tumor</v>
      </c>
      <c r="O182" s="2" t="str">
        <f>VLOOKUP($D182,specimens!$B$1:$Q$1059,10,TRUE)</f>
        <v>Acute myeloid leukaemia, NOS</v>
      </c>
      <c r="P182" s="2">
        <f>VLOOKUP($D182,specimens!$B$1:$Q$1059,11,TRUE)</f>
        <v>0</v>
      </c>
      <c r="Q182" s="2">
        <f>VLOOKUP($D182,specimens!$B$1:$Q$1059,12,TRUE)</f>
        <v>0</v>
      </c>
      <c r="R182" s="2">
        <f>VLOOKUP($D182,specimens!$B$1:$Q$1059,13,TRUE)</f>
        <v>0</v>
      </c>
      <c r="S182" s="2">
        <f>VLOOKUP($D182,specimens!$B$1:$Q$1059,14,TRUE)</f>
        <v>0</v>
      </c>
      <c r="T182" s="2">
        <f>VLOOKUP($D182,specimens!$B$1:$Q$1059,15,TRUE)</f>
        <v>0</v>
      </c>
      <c r="U182" s="2">
        <f>VLOOKUP($D182,specimens!$B$1:$Q$1059,16,TRUE)</f>
        <v>0</v>
      </c>
    </row>
    <row r="183" spans="1:21" x14ac:dyDescent="0.25">
      <c r="A183" s="3" t="s">
        <v>1444</v>
      </c>
      <c r="B183" t="s">
        <v>1833</v>
      </c>
      <c r="C183" t="s">
        <v>1834</v>
      </c>
      <c r="D183" t="s">
        <v>1110</v>
      </c>
      <c r="E183" t="s">
        <v>1469</v>
      </c>
      <c r="F183" s="3" t="str">
        <f>VLOOKUP(D183,specimens!$B$1:$Q$1059,1,TRUE)</f>
        <v>12-00069</v>
      </c>
      <c r="G183" s="2" t="str">
        <f>VLOOKUP($D183,specimens!$B$1:$Q$1059,2,TRUE)</f>
        <v>12-00069</v>
      </c>
      <c r="H183" s="2" t="str">
        <f>VLOOKUP($D183,specimens!$B$1:$Q$1059,3,TRUE)</f>
        <v>BEAT-AML</v>
      </c>
      <c r="I183" s="2" t="str">
        <f>VLOOKUP($D183,specimens!$B$1:$Q$1059,4,TRUE)</f>
        <v>HISPANIC</v>
      </c>
      <c r="J183" s="2" t="str">
        <f>VLOOKUP($D183,specimens!$B$1:$Q$1059,5,TRUE)</f>
        <v>Male</v>
      </c>
      <c r="K183" s="2" t="str">
        <f>VLOOKUP($D183,specimens!$B$1:$Q$1059,6,TRUE)</f>
        <v>Unknown</v>
      </c>
      <c r="L183" s="2" t="str">
        <f>VLOOKUP($D183,specimens!$B$1:$Q$1059,7,TRUE)</f>
        <v>Deceased</v>
      </c>
      <c r="M183" s="2" t="str">
        <f>VLOOKUP($D183,specimens!$B$1:$Q$1059,8,TRUE)</f>
        <v>Peripheral Blood</v>
      </c>
      <c r="N183" s="2" t="str">
        <f>VLOOKUP($D183,specimens!$B$1:$Q$1059,9,TRUE)</f>
        <v>tumor</v>
      </c>
      <c r="O183" s="2" t="str">
        <f>VLOOKUP($D183,specimens!$B$1:$Q$1059,10,TRUE)</f>
        <v>Acute myeloid leukaemia, NOS</v>
      </c>
      <c r="P183" s="2">
        <f>VLOOKUP($D183,specimens!$B$1:$Q$1059,11,TRUE)</f>
        <v>0</v>
      </c>
      <c r="Q183" s="2">
        <f>VLOOKUP($D183,specimens!$B$1:$Q$1059,12,TRUE)</f>
        <v>0</v>
      </c>
      <c r="R183" s="2">
        <f>VLOOKUP($D183,specimens!$B$1:$Q$1059,13,TRUE)</f>
        <v>0</v>
      </c>
      <c r="S183" s="2">
        <f>VLOOKUP($D183,specimens!$B$1:$Q$1059,14,TRUE)</f>
        <v>0</v>
      </c>
      <c r="T183" s="2">
        <f>VLOOKUP($D183,specimens!$B$1:$Q$1059,15,TRUE)</f>
        <v>0</v>
      </c>
      <c r="U183" s="2">
        <f>VLOOKUP($D183,specimens!$B$1:$Q$1059,16,TRUE)</f>
        <v>0</v>
      </c>
    </row>
    <row r="184" spans="1:21" x14ac:dyDescent="0.25">
      <c r="A184" s="3" t="s">
        <v>1444</v>
      </c>
      <c r="B184" t="s">
        <v>1835</v>
      </c>
      <c r="C184" t="s">
        <v>1836</v>
      </c>
      <c r="D184" t="s">
        <v>1110</v>
      </c>
      <c r="E184" t="s">
        <v>1469</v>
      </c>
      <c r="F184" s="3" t="str">
        <f>VLOOKUP(D184,specimens!$B$1:$Q$1059,1,TRUE)</f>
        <v>12-00069</v>
      </c>
      <c r="G184" s="2" t="str">
        <f>VLOOKUP($D184,specimens!$B$1:$Q$1059,2,TRUE)</f>
        <v>12-00069</v>
      </c>
      <c r="H184" s="2" t="str">
        <f>VLOOKUP($D184,specimens!$B$1:$Q$1059,3,TRUE)</f>
        <v>BEAT-AML</v>
      </c>
      <c r="I184" s="2" t="str">
        <f>VLOOKUP($D184,specimens!$B$1:$Q$1059,4,TRUE)</f>
        <v>HISPANIC</v>
      </c>
      <c r="J184" s="2" t="str">
        <f>VLOOKUP($D184,specimens!$B$1:$Q$1059,5,TRUE)</f>
        <v>Male</v>
      </c>
      <c r="K184" s="2" t="str">
        <f>VLOOKUP($D184,specimens!$B$1:$Q$1059,6,TRUE)</f>
        <v>Unknown</v>
      </c>
      <c r="L184" s="2" t="str">
        <f>VLOOKUP($D184,specimens!$B$1:$Q$1059,7,TRUE)</f>
        <v>Deceased</v>
      </c>
      <c r="M184" s="2" t="str">
        <f>VLOOKUP($D184,specimens!$B$1:$Q$1059,8,TRUE)</f>
        <v>Peripheral Blood</v>
      </c>
      <c r="N184" s="2" t="str">
        <f>VLOOKUP($D184,specimens!$B$1:$Q$1059,9,TRUE)</f>
        <v>tumor</v>
      </c>
      <c r="O184" s="2" t="str">
        <f>VLOOKUP($D184,specimens!$B$1:$Q$1059,10,TRUE)</f>
        <v>Acute myeloid leukaemia, NOS</v>
      </c>
      <c r="P184" s="2">
        <f>VLOOKUP($D184,specimens!$B$1:$Q$1059,11,TRUE)</f>
        <v>0</v>
      </c>
      <c r="Q184" s="2">
        <f>VLOOKUP($D184,specimens!$B$1:$Q$1059,12,TRUE)</f>
        <v>0</v>
      </c>
      <c r="R184" s="2">
        <f>VLOOKUP($D184,specimens!$B$1:$Q$1059,13,TRUE)</f>
        <v>0</v>
      </c>
      <c r="S184" s="2">
        <f>VLOOKUP($D184,specimens!$B$1:$Q$1059,14,TRUE)</f>
        <v>0</v>
      </c>
      <c r="T184" s="2">
        <f>VLOOKUP($D184,specimens!$B$1:$Q$1059,15,TRUE)</f>
        <v>0</v>
      </c>
      <c r="U184" s="2">
        <f>VLOOKUP($D184,specimens!$B$1:$Q$1059,16,TRUE)</f>
        <v>0</v>
      </c>
    </row>
    <row r="185" spans="1:21" x14ac:dyDescent="0.25">
      <c r="A185" s="3" t="s">
        <v>1444</v>
      </c>
      <c r="B185" t="s">
        <v>1837</v>
      </c>
      <c r="C185" t="s">
        <v>1838</v>
      </c>
      <c r="D185" t="s">
        <v>1110</v>
      </c>
      <c r="E185" t="s">
        <v>1469</v>
      </c>
      <c r="F185" s="3" t="str">
        <f>VLOOKUP(D185,specimens!$B$1:$Q$1059,1,TRUE)</f>
        <v>12-00069</v>
      </c>
      <c r="G185" s="2" t="str">
        <f>VLOOKUP($D185,specimens!$B$1:$Q$1059,2,TRUE)</f>
        <v>12-00069</v>
      </c>
      <c r="H185" s="2" t="str">
        <f>VLOOKUP($D185,specimens!$B$1:$Q$1059,3,TRUE)</f>
        <v>BEAT-AML</v>
      </c>
      <c r="I185" s="2" t="str">
        <f>VLOOKUP($D185,specimens!$B$1:$Q$1059,4,TRUE)</f>
        <v>HISPANIC</v>
      </c>
      <c r="J185" s="2" t="str">
        <f>VLOOKUP($D185,specimens!$B$1:$Q$1059,5,TRUE)</f>
        <v>Male</v>
      </c>
      <c r="K185" s="2" t="str">
        <f>VLOOKUP($D185,specimens!$B$1:$Q$1059,6,TRUE)</f>
        <v>Unknown</v>
      </c>
      <c r="L185" s="2" t="str">
        <f>VLOOKUP($D185,specimens!$B$1:$Q$1059,7,TRUE)</f>
        <v>Deceased</v>
      </c>
      <c r="M185" s="2" t="str">
        <f>VLOOKUP($D185,specimens!$B$1:$Q$1059,8,TRUE)</f>
        <v>Peripheral Blood</v>
      </c>
      <c r="N185" s="2" t="str">
        <f>VLOOKUP($D185,specimens!$B$1:$Q$1059,9,TRUE)</f>
        <v>tumor</v>
      </c>
      <c r="O185" s="2" t="str">
        <f>VLOOKUP($D185,specimens!$B$1:$Q$1059,10,TRUE)</f>
        <v>Acute myeloid leukaemia, NOS</v>
      </c>
      <c r="P185" s="2">
        <f>VLOOKUP($D185,specimens!$B$1:$Q$1059,11,TRUE)</f>
        <v>0</v>
      </c>
      <c r="Q185" s="2">
        <f>VLOOKUP($D185,specimens!$B$1:$Q$1059,12,TRUE)</f>
        <v>0</v>
      </c>
      <c r="R185" s="2">
        <f>VLOOKUP($D185,specimens!$B$1:$Q$1059,13,TRUE)</f>
        <v>0</v>
      </c>
      <c r="S185" s="2">
        <f>VLOOKUP($D185,specimens!$B$1:$Q$1059,14,TRUE)</f>
        <v>0</v>
      </c>
      <c r="T185" s="2">
        <f>VLOOKUP($D185,specimens!$B$1:$Q$1059,15,TRUE)</f>
        <v>0</v>
      </c>
      <c r="U185" s="2">
        <f>VLOOKUP($D185,specimens!$B$1:$Q$1059,16,TRUE)</f>
        <v>0</v>
      </c>
    </row>
    <row r="186" spans="1:21" x14ac:dyDescent="0.25">
      <c r="A186" s="3" t="s">
        <v>1444</v>
      </c>
      <c r="B186" t="s">
        <v>1839</v>
      </c>
      <c r="C186" t="s">
        <v>1840</v>
      </c>
      <c r="D186" t="s">
        <v>1110</v>
      </c>
      <c r="E186" t="s">
        <v>1469</v>
      </c>
      <c r="F186" s="3" t="str">
        <f>VLOOKUP(D186,specimens!$B$1:$Q$1059,1,TRUE)</f>
        <v>12-00069</v>
      </c>
      <c r="G186" s="2" t="str">
        <f>VLOOKUP($D186,specimens!$B$1:$Q$1059,2,TRUE)</f>
        <v>12-00069</v>
      </c>
      <c r="H186" s="2" t="str">
        <f>VLOOKUP($D186,specimens!$B$1:$Q$1059,3,TRUE)</f>
        <v>BEAT-AML</v>
      </c>
      <c r="I186" s="2" t="str">
        <f>VLOOKUP($D186,specimens!$B$1:$Q$1059,4,TRUE)</f>
        <v>HISPANIC</v>
      </c>
      <c r="J186" s="2" t="str">
        <f>VLOOKUP($D186,specimens!$B$1:$Q$1059,5,TRUE)</f>
        <v>Male</v>
      </c>
      <c r="K186" s="2" t="str">
        <f>VLOOKUP($D186,specimens!$B$1:$Q$1059,6,TRUE)</f>
        <v>Unknown</v>
      </c>
      <c r="L186" s="2" t="str">
        <f>VLOOKUP($D186,specimens!$B$1:$Q$1059,7,TRUE)</f>
        <v>Deceased</v>
      </c>
      <c r="M186" s="2" t="str">
        <f>VLOOKUP($D186,specimens!$B$1:$Q$1059,8,TRUE)</f>
        <v>Peripheral Blood</v>
      </c>
      <c r="N186" s="2" t="str">
        <f>VLOOKUP($D186,specimens!$B$1:$Q$1059,9,TRUE)</f>
        <v>tumor</v>
      </c>
      <c r="O186" s="2" t="str">
        <f>VLOOKUP($D186,specimens!$B$1:$Q$1059,10,TRUE)</f>
        <v>Acute myeloid leukaemia, NOS</v>
      </c>
      <c r="P186" s="2">
        <f>VLOOKUP($D186,specimens!$B$1:$Q$1059,11,TRUE)</f>
        <v>0</v>
      </c>
      <c r="Q186" s="2">
        <f>VLOOKUP($D186,specimens!$B$1:$Q$1059,12,TRUE)</f>
        <v>0</v>
      </c>
      <c r="R186" s="2">
        <f>VLOOKUP($D186,specimens!$B$1:$Q$1059,13,TRUE)</f>
        <v>0</v>
      </c>
      <c r="S186" s="2">
        <f>VLOOKUP($D186,specimens!$B$1:$Q$1059,14,TRUE)</f>
        <v>0</v>
      </c>
      <c r="T186" s="2">
        <f>VLOOKUP($D186,specimens!$B$1:$Q$1059,15,TRUE)</f>
        <v>0</v>
      </c>
      <c r="U186" s="2">
        <f>VLOOKUP($D186,specimens!$B$1:$Q$1059,16,TRUE)</f>
        <v>0</v>
      </c>
    </row>
    <row r="187" spans="1:21" x14ac:dyDescent="0.25">
      <c r="A187" s="3" t="s">
        <v>1444</v>
      </c>
      <c r="B187" t="s">
        <v>1841</v>
      </c>
      <c r="C187" t="s">
        <v>1842</v>
      </c>
      <c r="D187" t="s">
        <v>1110</v>
      </c>
      <c r="E187" t="s">
        <v>1469</v>
      </c>
      <c r="F187" s="3" t="str">
        <f>VLOOKUP(D187,specimens!$B$1:$Q$1059,1,TRUE)</f>
        <v>12-00069</v>
      </c>
      <c r="G187" s="2" t="str">
        <f>VLOOKUP($D187,specimens!$B$1:$Q$1059,2,TRUE)</f>
        <v>12-00069</v>
      </c>
      <c r="H187" s="2" t="str">
        <f>VLOOKUP($D187,specimens!$B$1:$Q$1059,3,TRUE)</f>
        <v>BEAT-AML</v>
      </c>
      <c r="I187" s="2" t="str">
        <f>VLOOKUP($D187,specimens!$B$1:$Q$1059,4,TRUE)</f>
        <v>HISPANIC</v>
      </c>
      <c r="J187" s="2" t="str">
        <f>VLOOKUP($D187,specimens!$B$1:$Q$1059,5,TRUE)</f>
        <v>Male</v>
      </c>
      <c r="K187" s="2" t="str">
        <f>VLOOKUP($D187,specimens!$B$1:$Q$1059,6,TRUE)</f>
        <v>Unknown</v>
      </c>
      <c r="L187" s="2" t="str">
        <f>VLOOKUP($D187,specimens!$B$1:$Q$1059,7,TRUE)</f>
        <v>Deceased</v>
      </c>
      <c r="M187" s="2" t="str">
        <f>VLOOKUP($D187,specimens!$B$1:$Q$1059,8,TRUE)</f>
        <v>Peripheral Blood</v>
      </c>
      <c r="N187" s="2" t="str">
        <f>VLOOKUP($D187,specimens!$B$1:$Q$1059,9,TRUE)</f>
        <v>tumor</v>
      </c>
      <c r="O187" s="2" t="str">
        <f>VLOOKUP($D187,specimens!$B$1:$Q$1059,10,TRUE)</f>
        <v>Acute myeloid leukaemia, NOS</v>
      </c>
      <c r="P187" s="2">
        <f>VLOOKUP($D187,specimens!$B$1:$Q$1059,11,TRUE)</f>
        <v>0</v>
      </c>
      <c r="Q187" s="2">
        <f>VLOOKUP($D187,specimens!$B$1:$Q$1059,12,TRUE)</f>
        <v>0</v>
      </c>
      <c r="R187" s="2">
        <f>VLOOKUP($D187,specimens!$B$1:$Q$1059,13,TRUE)</f>
        <v>0</v>
      </c>
      <c r="S187" s="2">
        <f>VLOOKUP($D187,specimens!$B$1:$Q$1059,14,TRUE)</f>
        <v>0</v>
      </c>
      <c r="T187" s="2">
        <f>VLOOKUP($D187,specimens!$B$1:$Q$1059,15,TRUE)</f>
        <v>0</v>
      </c>
      <c r="U187" s="2">
        <f>VLOOKUP($D187,specimens!$B$1:$Q$1059,16,TRUE)</f>
        <v>0</v>
      </c>
    </row>
    <row r="188" spans="1:21" x14ac:dyDescent="0.25">
      <c r="A188" s="3" t="s">
        <v>1444</v>
      </c>
      <c r="B188" t="s">
        <v>1843</v>
      </c>
      <c r="C188" s="1" t="s">
        <v>1844</v>
      </c>
      <c r="D188" t="s">
        <v>1110</v>
      </c>
      <c r="E188" t="s">
        <v>1469</v>
      </c>
      <c r="F188" s="3" t="str">
        <f>VLOOKUP(D188,specimens!$B$1:$Q$1059,1,TRUE)</f>
        <v>12-00069</v>
      </c>
      <c r="G188" s="2" t="str">
        <f>VLOOKUP($D188,specimens!$B$1:$Q$1059,2,TRUE)</f>
        <v>12-00069</v>
      </c>
      <c r="H188" s="2" t="str">
        <f>VLOOKUP($D188,specimens!$B$1:$Q$1059,3,TRUE)</f>
        <v>BEAT-AML</v>
      </c>
      <c r="I188" s="2" t="str">
        <f>VLOOKUP($D188,specimens!$B$1:$Q$1059,4,TRUE)</f>
        <v>HISPANIC</v>
      </c>
      <c r="J188" s="2" t="str">
        <f>VLOOKUP($D188,specimens!$B$1:$Q$1059,5,TRUE)</f>
        <v>Male</v>
      </c>
      <c r="K188" s="2" t="str">
        <f>VLOOKUP($D188,specimens!$B$1:$Q$1059,6,TRUE)</f>
        <v>Unknown</v>
      </c>
      <c r="L188" s="2" t="str">
        <f>VLOOKUP($D188,specimens!$B$1:$Q$1059,7,TRUE)</f>
        <v>Deceased</v>
      </c>
      <c r="M188" s="2" t="str">
        <f>VLOOKUP($D188,specimens!$B$1:$Q$1059,8,TRUE)</f>
        <v>Peripheral Blood</v>
      </c>
      <c r="N188" s="2" t="str">
        <f>VLOOKUP($D188,specimens!$B$1:$Q$1059,9,TRUE)</f>
        <v>tumor</v>
      </c>
      <c r="O188" s="2" t="str">
        <f>VLOOKUP($D188,specimens!$B$1:$Q$1059,10,TRUE)</f>
        <v>Acute myeloid leukaemia, NOS</v>
      </c>
      <c r="P188" s="2">
        <f>VLOOKUP($D188,specimens!$B$1:$Q$1059,11,TRUE)</f>
        <v>0</v>
      </c>
      <c r="Q188" s="2">
        <f>VLOOKUP($D188,specimens!$B$1:$Q$1059,12,TRUE)</f>
        <v>0</v>
      </c>
      <c r="R188" s="2">
        <f>VLOOKUP($D188,specimens!$B$1:$Q$1059,13,TRUE)</f>
        <v>0</v>
      </c>
      <c r="S188" s="2">
        <f>VLOOKUP($D188,specimens!$B$1:$Q$1059,14,TRUE)</f>
        <v>0</v>
      </c>
      <c r="T188" s="2">
        <f>VLOOKUP($D188,specimens!$B$1:$Q$1059,15,TRUE)</f>
        <v>0</v>
      </c>
      <c r="U188" s="2">
        <f>VLOOKUP($D188,specimens!$B$1:$Q$1059,16,TRUE)</f>
        <v>0</v>
      </c>
    </row>
    <row r="189" spans="1:21" x14ac:dyDescent="0.25">
      <c r="A189" s="3" t="s">
        <v>1444</v>
      </c>
      <c r="B189" t="s">
        <v>1845</v>
      </c>
      <c r="C189" t="s">
        <v>1846</v>
      </c>
      <c r="D189" t="s">
        <v>1110</v>
      </c>
      <c r="E189" t="s">
        <v>1469</v>
      </c>
      <c r="F189" s="3" t="str">
        <f>VLOOKUP(D189,specimens!$B$1:$Q$1059,1,TRUE)</f>
        <v>12-00069</v>
      </c>
      <c r="G189" s="2" t="str">
        <f>VLOOKUP($D189,specimens!$B$1:$Q$1059,2,TRUE)</f>
        <v>12-00069</v>
      </c>
      <c r="H189" s="2" t="str">
        <f>VLOOKUP($D189,specimens!$B$1:$Q$1059,3,TRUE)</f>
        <v>BEAT-AML</v>
      </c>
      <c r="I189" s="2" t="str">
        <f>VLOOKUP($D189,specimens!$B$1:$Q$1059,4,TRUE)</f>
        <v>HISPANIC</v>
      </c>
      <c r="J189" s="2" t="str">
        <f>VLOOKUP($D189,specimens!$B$1:$Q$1059,5,TRUE)</f>
        <v>Male</v>
      </c>
      <c r="K189" s="2" t="str">
        <f>VLOOKUP($D189,specimens!$B$1:$Q$1059,6,TRUE)</f>
        <v>Unknown</v>
      </c>
      <c r="L189" s="2" t="str">
        <f>VLOOKUP($D189,specimens!$B$1:$Q$1059,7,TRUE)</f>
        <v>Deceased</v>
      </c>
      <c r="M189" s="2" t="str">
        <f>VLOOKUP($D189,specimens!$B$1:$Q$1059,8,TRUE)</f>
        <v>Peripheral Blood</v>
      </c>
      <c r="N189" s="2" t="str">
        <f>VLOOKUP($D189,specimens!$B$1:$Q$1059,9,TRUE)</f>
        <v>tumor</v>
      </c>
      <c r="O189" s="2" t="str">
        <f>VLOOKUP($D189,specimens!$B$1:$Q$1059,10,TRUE)</f>
        <v>Acute myeloid leukaemia, NOS</v>
      </c>
      <c r="P189" s="2">
        <f>VLOOKUP($D189,specimens!$B$1:$Q$1059,11,TRUE)</f>
        <v>0</v>
      </c>
      <c r="Q189" s="2">
        <f>VLOOKUP($D189,specimens!$B$1:$Q$1059,12,TRUE)</f>
        <v>0</v>
      </c>
      <c r="R189" s="2">
        <f>VLOOKUP($D189,specimens!$B$1:$Q$1059,13,TRUE)</f>
        <v>0</v>
      </c>
      <c r="S189" s="2">
        <f>VLOOKUP($D189,specimens!$B$1:$Q$1059,14,TRUE)</f>
        <v>0</v>
      </c>
      <c r="T189" s="2">
        <f>VLOOKUP($D189,specimens!$B$1:$Q$1059,15,TRUE)</f>
        <v>0</v>
      </c>
      <c r="U189" s="2">
        <f>VLOOKUP($D189,specimens!$B$1:$Q$1059,16,TRUE)</f>
        <v>0</v>
      </c>
    </row>
    <row r="190" spans="1:21" x14ac:dyDescent="0.25">
      <c r="A190" s="3" t="s">
        <v>1444</v>
      </c>
      <c r="B190" t="s">
        <v>1847</v>
      </c>
      <c r="C190" t="s">
        <v>1848</v>
      </c>
      <c r="D190" t="s">
        <v>1110</v>
      </c>
      <c r="E190" t="s">
        <v>1469</v>
      </c>
      <c r="F190" s="3" t="str">
        <f>VLOOKUP(D190,specimens!$B$1:$Q$1059,1,TRUE)</f>
        <v>12-00069</v>
      </c>
      <c r="G190" s="2" t="str">
        <f>VLOOKUP($D190,specimens!$B$1:$Q$1059,2,TRUE)</f>
        <v>12-00069</v>
      </c>
      <c r="H190" s="2" t="str">
        <f>VLOOKUP($D190,specimens!$B$1:$Q$1059,3,TRUE)</f>
        <v>BEAT-AML</v>
      </c>
      <c r="I190" s="2" t="str">
        <f>VLOOKUP($D190,specimens!$B$1:$Q$1059,4,TRUE)</f>
        <v>HISPANIC</v>
      </c>
      <c r="J190" s="2" t="str">
        <f>VLOOKUP($D190,specimens!$B$1:$Q$1059,5,TRUE)</f>
        <v>Male</v>
      </c>
      <c r="K190" s="2" t="str">
        <f>VLOOKUP($D190,specimens!$B$1:$Q$1059,6,TRUE)</f>
        <v>Unknown</v>
      </c>
      <c r="L190" s="2" t="str">
        <f>VLOOKUP($D190,specimens!$B$1:$Q$1059,7,TRUE)</f>
        <v>Deceased</v>
      </c>
      <c r="M190" s="2" t="str">
        <f>VLOOKUP($D190,specimens!$B$1:$Q$1059,8,TRUE)</f>
        <v>Peripheral Blood</v>
      </c>
      <c r="N190" s="2" t="str">
        <f>VLOOKUP($D190,specimens!$B$1:$Q$1059,9,TRUE)</f>
        <v>tumor</v>
      </c>
      <c r="O190" s="2" t="str">
        <f>VLOOKUP($D190,specimens!$B$1:$Q$1059,10,TRUE)</f>
        <v>Acute myeloid leukaemia, NOS</v>
      </c>
      <c r="P190" s="2">
        <f>VLOOKUP($D190,specimens!$B$1:$Q$1059,11,TRUE)</f>
        <v>0</v>
      </c>
      <c r="Q190" s="2">
        <f>VLOOKUP($D190,specimens!$B$1:$Q$1059,12,TRUE)</f>
        <v>0</v>
      </c>
      <c r="R190" s="2">
        <f>VLOOKUP($D190,specimens!$B$1:$Q$1059,13,TRUE)</f>
        <v>0</v>
      </c>
      <c r="S190" s="2">
        <f>VLOOKUP($D190,specimens!$B$1:$Q$1059,14,TRUE)</f>
        <v>0</v>
      </c>
      <c r="T190" s="2">
        <f>VLOOKUP($D190,specimens!$B$1:$Q$1059,15,TRUE)</f>
        <v>0</v>
      </c>
      <c r="U190" s="2">
        <f>VLOOKUP($D190,specimens!$B$1:$Q$1059,16,TRUE)</f>
        <v>0</v>
      </c>
    </row>
    <row r="191" spans="1:21" x14ac:dyDescent="0.25">
      <c r="A191" s="3" t="s">
        <v>1444</v>
      </c>
      <c r="B191" t="s">
        <v>1849</v>
      </c>
      <c r="C191" s="1" t="s">
        <v>1850</v>
      </c>
      <c r="D191" t="s">
        <v>1110</v>
      </c>
      <c r="E191" t="s">
        <v>1469</v>
      </c>
      <c r="F191" s="3" t="str">
        <f>VLOOKUP(D191,specimens!$B$1:$Q$1059,1,TRUE)</f>
        <v>12-00069</v>
      </c>
      <c r="G191" s="2" t="str">
        <f>VLOOKUP($D191,specimens!$B$1:$Q$1059,2,TRUE)</f>
        <v>12-00069</v>
      </c>
      <c r="H191" s="2" t="str">
        <f>VLOOKUP($D191,specimens!$B$1:$Q$1059,3,TRUE)</f>
        <v>BEAT-AML</v>
      </c>
      <c r="I191" s="2" t="str">
        <f>VLOOKUP($D191,specimens!$B$1:$Q$1059,4,TRUE)</f>
        <v>HISPANIC</v>
      </c>
      <c r="J191" s="2" t="str">
        <f>VLOOKUP($D191,specimens!$B$1:$Q$1059,5,TRUE)</f>
        <v>Male</v>
      </c>
      <c r="K191" s="2" t="str">
        <f>VLOOKUP($D191,specimens!$B$1:$Q$1059,6,TRUE)</f>
        <v>Unknown</v>
      </c>
      <c r="L191" s="2" t="str">
        <f>VLOOKUP($D191,specimens!$B$1:$Q$1059,7,TRUE)</f>
        <v>Deceased</v>
      </c>
      <c r="M191" s="2" t="str">
        <f>VLOOKUP($D191,specimens!$B$1:$Q$1059,8,TRUE)</f>
        <v>Peripheral Blood</v>
      </c>
      <c r="N191" s="2" t="str">
        <f>VLOOKUP($D191,specimens!$B$1:$Q$1059,9,TRUE)</f>
        <v>tumor</v>
      </c>
      <c r="O191" s="2" t="str">
        <f>VLOOKUP($D191,specimens!$B$1:$Q$1059,10,TRUE)</f>
        <v>Acute myeloid leukaemia, NOS</v>
      </c>
      <c r="P191" s="2">
        <f>VLOOKUP($D191,specimens!$B$1:$Q$1059,11,TRUE)</f>
        <v>0</v>
      </c>
      <c r="Q191" s="2">
        <f>VLOOKUP($D191,specimens!$B$1:$Q$1059,12,TRUE)</f>
        <v>0</v>
      </c>
      <c r="R191" s="2">
        <f>VLOOKUP($D191,specimens!$B$1:$Q$1059,13,TRUE)</f>
        <v>0</v>
      </c>
      <c r="S191" s="2">
        <f>VLOOKUP($D191,specimens!$B$1:$Q$1059,14,TRUE)</f>
        <v>0</v>
      </c>
      <c r="T191" s="2">
        <f>VLOOKUP($D191,specimens!$B$1:$Q$1059,15,TRUE)</f>
        <v>0</v>
      </c>
      <c r="U191" s="2">
        <f>VLOOKUP($D191,specimens!$B$1:$Q$1059,16,TRUE)</f>
        <v>0</v>
      </c>
    </row>
    <row r="192" spans="1:21" x14ac:dyDescent="0.25">
      <c r="A192" s="3" t="s">
        <v>1444</v>
      </c>
      <c r="B192" t="s">
        <v>1851</v>
      </c>
      <c r="C192" t="s">
        <v>1852</v>
      </c>
      <c r="D192" t="s">
        <v>1110</v>
      </c>
      <c r="E192" t="s">
        <v>1469</v>
      </c>
      <c r="F192" s="3" t="str">
        <f>VLOOKUP(D192,specimens!$B$1:$Q$1059,1,TRUE)</f>
        <v>12-00069</v>
      </c>
      <c r="G192" s="2" t="str">
        <f>VLOOKUP($D192,specimens!$B$1:$Q$1059,2,TRUE)</f>
        <v>12-00069</v>
      </c>
      <c r="H192" s="2" t="str">
        <f>VLOOKUP($D192,specimens!$B$1:$Q$1059,3,TRUE)</f>
        <v>BEAT-AML</v>
      </c>
      <c r="I192" s="2" t="str">
        <f>VLOOKUP($D192,specimens!$B$1:$Q$1059,4,TRUE)</f>
        <v>HISPANIC</v>
      </c>
      <c r="J192" s="2" t="str">
        <f>VLOOKUP($D192,specimens!$B$1:$Q$1059,5,TRUE)</f>
        <v>Male</v>
      </c>
      <c r="K192" s="2" t="str">
        <f>VLOOKUP($D192,specimens!$B$1:$Q$1059,6,TRUE)</f>
        <v>Unknown</v>
      </c>
      <c r="L192" s="2" t="str">
        <f>VLOOKUP($D192,specimens!$B$1:$Q$1059,7,TRUE)</f>
        <v>Deceased</v>
      </c>
      <c r="M192" s="2" t="str">
        <f>VLOOKUP($D192,specimens!$B$1:$Q$1059,8,TRUE)</f>
        <v>Peripheral Blood</v>
      </c>
      <c r="N192" s="2" t="str">
        <f>VLOOKUP($D192,specimens!$B$1:$Q$1059,9,TRUE)</f>
        <v>tumor</v>
      </c>
      <c r="O192" s="2" t="str">
        <f>VLOOKUP($D192,specimens!$B$1:$Q$1059,10,TRUE)</f>
        <v>Acute myeloid leukaemia, NOS</v>
      </c>
      <c r="P192" s="2">
        <f>VLOOKUP($D192,specimens!$B$1:$Q$1059,11,TRUE)</f>
        <v>0</v>
      </c>
      <c r="Q192" s="2">
        <f>VLOOKUP($D192,specimens!$B$1:$Q$1059,12,TRUE)</f>
        <v>0</v>
      </c>
      <c r="R192" s="2">
        <f>VLOOKUP($D192,specimens!$B$1:$Q$1059,13,TRUE)</f>
        <v>0</v>
      </c>
      <c r="S192" s="2">
        <f>VLOOKUP($D192,specimens!$B$1:$Q$1059,14,TRUE)</f>
        <v>0</v>
      </c>
      <c r="T192" s="2">
        <f>VLOOKUP($D192,specimens!$B$1:$Q$1059,15,TRUE)</f>
        <v>0</v>
      </c>
      <c r="U192" s="2">
        <f>VLOOKUP($D192,specimens!$B$1:$Q$1059,16,TRUE)</f>
        <v>0</v>
      </c>
    </row>
    <row r="193" spans="1:21" x14ac:dyDescent="0.25">
      <c r="A193" s="3" t="s">
        <v>1444</v>
      </c>
      <c r="B193" t="s">
        <v>1853</v>
      </c>
      <c r="C193" s="1" t="s">
        <v>1854</v>
      </c>
      <c r="D193" t="s">
        <v>1112</v>
      </c>
      <c r="E193" t="s">
        <v>1469</v>
      </c>
      <c r="F193" s="3" t="str">
        <f>VLOOKUP(D193,specimens!$B$1:$Q$1059,1,TRUE)</f>
        <v>12-00069</v>
      </c>
      <c r="G193" s="2" t="str">
        <f>VLOOKUP($D193,specimens!$B$1:$Q$1059,2,TRUE)</f>
        <v>12-00069</v>
      </c>
      <c r="H193" s="2" t="str">
        <f>VLOOKUP($D193,specimens!$B$1:$Q$1059,3,TRUE)</f>
        <v>BEAT-AML</v>
      </c>
      <c r="I193" s="2" t="str">
        <f>VLOOKUP($D193,specimens!$B$1:$Q$1059,4,TRUE)</f>
        <v>HISPANIC</v>
      </c>
      <c r="J193" s="2" t="str">
        <f>VLOOKUP($D193,specimens!$B$1:$Q$1059,5,TRUE)</f>
        <v>Male</v>
      </c>
      <c r="K193" s="2" t="str">
        <f>VLOOKUP($D193,specimens!$B$1:$Q$1059,6,TRUE)</f>
        <v>Unknown</v>
      </c>
      <c r="L193" s="2" t="str">
        <f>VLOOKUP($D193,specimens!$B$1:$Q$1059,7,TRUE)</f>
        <v>Deceased</v>
      </c>
      <c r="M193" s="2" t="str">
        <f>VLOOKUP($D193,specimens!$B$1:$Q$1059,8,TRUE)</f>
        <v>Peripheral Blood</v>
      </c>
      <c r="N193" s="2" t="str">
        <f>VLOOKUP($D193,specimens!$B$1:$Q$1059,9,TRUE)</f>
        <v>tumor</v>
      </c>
      <c r="O193" s="2" t="str">
        <f>VLOOKUP($D193,specimens!$B$1:$Q$1059,10,TRUE)</f>
        <v>Acute myeloid leukaemia, NOS</v>
      </c>
      <c r="P193" s="2">
        <f>VLOOKUP($D193,specimens!$B$1:$Q$1059,11,TRUE)</f>
        <v>0</v>
      </c>
      <c r="Q193" s="2">
        <f>VLOOKUP($D193,specimens!$B$1:$Q$1059,12,TRUE)</f>
        <v>0</v>
      </c>
      <c r="R193" s="2">
        <f>VLOOKUP($D193,specimens!$B$1:$Q$1059,13,TRUE)</f>
        <v>0</v>
      </c>
      <c r="S193" s="2">
        <f>VLOOKUP($D193,specimens!$B$1:$Q$1059,14,TRUE)</f>
        <v>0</v>
      </c>
      <c r="T193" s="2">
        <f>VLOOKUP($D193,specimens!$B$1:$Q$1059,15,TRUE)</f>
        <v>0</v>
      </c>
      <c r="U193" s="2">
        <f>VLOOKUP($D193,specimens!$B$1:$Q$1059,16,TRUE)</f>
        <v>0</v>
      </c>
    </row>
    <row r="194" spans="1:21" x14ac:dyDescent="0.25">
      <c r="A194" s="3" t="s">
        <v>1444</v>
      </c>
      <c r="B194" t="s">
        <v>1855</v>
      </c>
      <c r="C194" t="s">
        <v>1856</v>
      </c>
      <c r="D194" t="s">
        <v>1112</v>
      </c>
      <c r="E194" t="s">
        <v>1469</v>
      </c>
      <c r="F194" s="3" t="str">
        <f>VLOOKUP(D194,specimens!$B$1:$Q$1059,1,TRUE)</f>
        <v>12-00069</v>
      </c>
      <c r="G194" s="2" t="str">
        <f>VLOOKUP($D194,specimens!$B$1:$Q$1059,2,TRUE)</f>
        <v>12-00069</v>
      </c>
      <c r="H194" s="2" t="str">
        <f>VLOOKUP($D194,specimens!$B$1:$Q$1059,3,TRUE)</f>
        <v>BEAT-AML</v>
      </c>
      <c r="I194" s="2" t="str">
        <f>VLOOKUP($D194,specimens!$B$1:$Q$1059,4,TRUE)</f>
        <v>HISPANIC</v>
      </c>
      <c r="J194" s="2" t="str">
        <f>VLOOKUP($D194,specimens!$B$1:$Q$1059,5,TRUE)</f>
        <v>Male</v>
      </c>
      <c r="K194" s="2" t="str">
        <f>VLOOKUP($D194,specimens!$B$1:$Q$1059,6,TRUE)</f>
        <v>Unknown</v>
      </c>
      <c r="L194" s="2" t="str">
        <f>VLOOKUP($D194,specimens!$B$1:$Q$1059,7,TRUE)</f>
        <v>Deceased</v>
      </c>
      <c r="M194" s="2" t="str">
        <f>VLOOKUP($D194,specimens!$B$1:$Q$1059,8,TRUE)</f>
        <v>Peripheral Blood</v>
      </c>
      <c r="N194" s="2" t="str">
        <f>VLOOKUP($D194,specimens!$B$1:$Q$1059,9,TRUE)</f>
        <v>tumor</v>
      </c>
      <c r="O194" s="2" t="str">
        <f>VLOOKUP($D194,specimens!$B$1:$Q$1059,10,TRUE)</f>
        <v>Acute myeloid leukaemia, NOS</v>
      </c>
      <c r="P194" s="2">
        <f>VLOOKUP($D194,specimens!$B$1:$Q$1059,11,TRUE)</f>
        <v>0</v>
      </c>
      <c r="Q194" s="2">
        <f>VLOOKUP($D194,specimens!$B$1:$Q$1059,12,TRUE)</f>
        <v>0</v>
      </c>
      <c r="R194" s="2">
        <f>VLOOKUP($D194,specimens!$B$1:$Q$1059,13,TRUE)</f>
        <v>0</v>
      </c>
      <c r="S194" s="2">
        <f>VLOOKUP($D194,specimens!$B$1:$Q$1059,14,TRUE)</f>
        <v>0</v>
      </c>
      <c r="T194" s="2">
        <f>VLOOKUP($D194,specimens!$B$1:$Q$1059,15,TRUE)</f>
        <v>0</v>
      </c>
      <c r="U194" s="2">
        <f>VLOOKUP($D194,specimens!$B$1:$Q$1059,16,TRUE)</f>
        <v>0</v>
      </c>
    </row>
    <row r="195" spans="1:21" x14ac:dyDescent="0.25">
      <c r="A195" s="3" t="s">
        <v>1444</v>
      </c>
      <c r="B195" t="s">
        <v>1857</v>
      </c>
      <c r="C195" t="s">
        <v>1858</v>
      </c>
      <c r="D195" t="s">
        <v>1112</v>
      </c>
      <c r="E195" t="s">
        <v>1469</v>
      </c>
      <c r="F195" s="3" t="str">
        <f>VLOOKUP(D195,specimens!$B$1:$Q$1059,1,TRUE)</f>
        <v>12-00069</v>
      </c>
      <c r="G195" s="2" t="str">
        <f>VLOOKUP($D195,specimens!$B$1:$Q$1059,2,TRUE)</f>
        <v>12-00069</v>
      </c>
      <c r="H195" s="2" t="str">
        <f>VLOOKUP($D195,specimens!$B$1:$Q$1059,3,TRUE)</f>
        <v>BEAT-AML</v>
      </c>
      <c r="I195" s="2" t="str">
        <f>VLOOKUP($D195,specimens!$B$1:$Q$1059,4,TRUE)</f>
        <v>HISPANIC</v>
      </c>
      <c r="J195" s="2" t="str">
        <f>VLOOKUP($D195,specimens!$B$1:$Q$1059,5,TRUE)</f>
        <v>Male</v>
      </c>
      <c r="K195" s="2" t="str">
        <f>VLOOKUP($D195,specimens!$B$1:$Q$1059,6,TRUE)</f>
        <v>Unknown</v>
      </c>
      <c r="L195" s="2" t="str">
        <f>VLOOKUP($D195,specimens!$B$1:$Q$1059,7,TRUE)</f>
        <v>Deceased</v>
      </c>
      <c r="M195" s="2" t="str">
        <f>VLOOKUP($D195,specimens!$B$1:$Q$1059,8,TRUE)</f>
        <v>Peripheral Blood</v>
      </c>
      <c r="N195" s="2" t="str">
        <f>VLOOKUP($D195,specimens!$B$1:$Q$1059,9,TRUE)</f>
        <v>tumor</v>
      </c>
      <c r="O195" s="2" t="str">
        <f>VLOOKUP($D195,specimens!$B$1:$Q$1059,10,TRUE)</f>
        <v>Acute myeloid leukaemia, NOS</v>
      </c>
      <c r="P195" s="2">
        <f>VLOOKUP($D195,specimens!$B$1:$Q$1059,11,TRUE)</f>
        <v>0</v>
      </c>
      <c r="Q195" s="2">
        <f>VLOOKUP($D195,specimens!$B$1:$Q$1059,12,TRUE)</f>
        <v>0</v>
      </c>
      <c r="R195" s="2">
        <f>VLOOKUP($D195,specimens!$B$1:$Q$1059,13,TRUE)</f>
        <v>0</v>
      </c>
      <c r="S195" s="2">
        <f>VLOOKUP($D195,specimens!$B$1:$Q$1059,14,TRUE)</f>
        <v>0</v>
      </c>
      <c r="T195" s="2">
        <f>VLOOKUP($D195,specimens!$B$1:$Q$1059,15,TRUE)</f>
        <v>0</v>
      </c>
      <c r="U195" s="2">
        <f>VLOOKUP($D195,specimens!$B$1:$Q$1059,16,TRUE)</f>
        <v>0</v>
      </c>
    </row>
    <row r="196" spans="1:21" x14ac:dyDescent="0.25">
      <c r="A196" s="3" t="s">
        <v>1444</v>
      </c>
      <c r="B196" t="s">
        <v>1859</v>
      </c>
      <c r="C196" t="s">
        <v>1860</v>
      </c>
      <c r="D196" t="s">
        <v>1112</v>
      </c>
      <c r="E196" t="s">
        <v>1469</v>
      </c>
      <c r="F196" s="3" t="str">
        <f>VLOOKUP(D196,specimens!$B$1:$Q$1059,1,TRUE)</f>
        <v>12-00069</v>
      </c>
      <c r="G196" s="2" t="str">
        <f>VLOOKUP($D196,specimens!$B$1:$Q$1059,2,TRUE)</f>
        <v>12-00069</v>
      </c>
      <c r="H196" s="2" t="str">
        <f>VLOOKUP($D196,specimens!$B$1:$Q$1059,3,TRUE)</f>
        <v>BEAT-AML</v>
      </c>
      <c r="I196" s="2" t="str">
        <f>VLOOKUP($D196,specimens!$B$1:$Q$1059,4,TRUE)</f>
        <v>HISPANIC</v>
      </c>
      <c r="J196" s="2" t="str">
        <f>VLOOKUP($D196,specimens!$B$1:$Q$1059,5,TRUE)</f>
        <v>Male</v>
      </c>
      <c r="K196" s="2" t="str">
        <f>VLOOKUP($D196,specimens!$B$1:$Q$1059,6,TRUE)</f>
        <v>Unknown</v>
      </c>
      <c r="L196" s="2" t="str">
        <f>VLOOKUP($D196,specimens!$B$1:$Q$1059,7,TRUE)</f>
        <v>Deceased</v>
      </c>
      <c r="M196" s="2" t="str">
        <f>VLOOKUP($D196,specimens!$B$1:$Q$1059,8,TRUE)</f>
        <v>Peripheral Blood</v>
      </c>
      <c r="N196" s="2" t="str">
        <f>VLOOKUP($D196,specimens!$B$1:$Q$1059,9,TRUE)</f>
        <v>tumor</v>
      </c>
      <c r="O196" s="2" t="str">
        <f>VLOOKUP($D196,specimens!$B$1:$Q$1059,10,TRUE)</f>
        <v>Acute myeloid leukaemia, NOS</v>
      </c>
      <c r="P196" s="2">
        <f>VLOOKUP($D196,specimens!$B$1:$Q$1059,11,TRUE)</f>
        <v>0</v>
      </c>
      <c r="Q196" s="2">
        <f>VLOOKUP($D196,specimens!$B$1:$Q$1059,12,TRUE)</f>
        <v>0</v>
      </c>
      <c r="R196" s="2">
        <f>VLOOKUP($D196,specimens!$B$1:$Q$1059,13,TRUE)</f>
        <v>0</v>
      </c>
      <c r="S196" s="2">
        <f>VLOOKUP($D196,specimens!$B$1:$Q$1059,14,TRUE)</f>
        <v>0</v>
      </c>
      <c r="T196" s="2">
        <f>VLOOKUP($D196,specimens!$B$1:$Q$1059,15,TRUE)</f>
        <v>0</v>
      </c>
      <c r="U196" s="2">
        <f>VLOOKUP($D196,specimens!$B$1:$Q$1059,16,TRUE)</f>
        <v>0</v>
      </c>
    </row>
    <row r="197" spans="1:21" x14ac:dyDescent="0.25">
      <c r="A197" s="3" t="s">
        <v>1444</v>
      </c>
      <c r="B197" t="s">
        <v>1861</v>
      </c>
      <c r="C197" t="s">
        <v>1862</v>
      </c>
      <c r="D197" t="s">
        <v>1112</v>
      </c>
      <c r="E197" t="s">
        <v>1469</v>
      </c>
      <c r="F197" s="3" t="str">
        <f>VLOOKUP(D197,specimens!$B$1:$Q$1059,1,TRUE)</f>
        <v>12-00069</v>
      </c>
      <c r="G197" s="2" t="str">
        <f>VLOOKUP($D197,specimens!$B$1:$Q$1059,2,TRUE)</f>
        <v>12-00069</v>
      </c>
      <c r="H197" s="2" t="str">
        <f>VLOOKUP($D197,specimens!$B$1:$Q$1059,3,TRUE)</f>
        <v>BEAT-AML</v>
      </c>
      <c r="I197" s="2" t="str">
        <f>VLOOKUP($D197,specimens!$B$1:$Q$1059,4,TRUE)</f>
        <v>HISPANIC</v>
      </c>
      <c r="J197" s="2" t="str">
        <f>VLOOKUP($D197,specimens!$B$1:$Q$1059,5,TRUE)</f>
        <v>Male</v>
      </c>
      <c r="K197" s="2" t="str">
        <f>VLOOKUP($D197,specimens!$B$1:$Q$1059,6,TRUE)</f>
        <v>Unknown</v>
      </c>
      <c r="L197" s="2" t="str">
        <f>VLOOKUP($D197,specimens!$B$1:$Q$1059,7,TRUE)</f>
        <v>Deceased</v>
      </c>
      <c r="M197" s="2" t="str">
        <f>VLOOKUP($D197,specimens!$B$1:$Q$1059,8,TRUE)</f>
        <v>Peripheral Blood</v>
      </c>
      <c r="N197" s="2" t="str">
        <f>VLOOKUP($D197,specimens!$B$1:$Q$1059,9,TRUE)</f>
        <v>tumor</v>
      </c>
      <c r="O197" s="2" t="str">
        <f>VLOOKUP($D197,specimens!$B$1:$Q$1059,10,TRUE)</f>
        <v>Acute myeloid leukaemia, NOS</v>
      </c>
      <c r="P197" s="2">
        <f>VLOOKUP($D197,specimens!$B$1:$Q$1059,11,TRUE)</f>
        <v>0</v>
      </c>
      <c r="Q197" s="2">
        <f>VLOOKUP($D197,specimens!$B$1:$Q$1059,12,TRUE)</f>
        <v>0</v>
      </c>
      <c r="R197" s="2">
        <f>VLOOKUP($D197,specimens!$B$1:$Q$1059,13,TRUE)</f>
        <v>0</v>
      </c>
      <c r="S197" s="2">
        <f>VLOOKUP($D197,specimens!$B$1:$Q$1059,14,TRUE)</f>
        <v>0</v>
      </c>
      <c r="T197" s="2">
        <f>VLOOKUP($D197,specimens!$B$1:$Q$1059,15,TRUE)</f>
        <v>0</v>
      </c>
      <c r="U197" s="2">
        <f>VLOOKUP($D197,specimens!$B$1:$Q$1059,16,TRUE)</f>
        <v>0</v>
      </c>
    </row>
    <row r="198" spans="1:21" x14ac:dyDescent="0.25">
      <c r="A198" s="3" t="s">
        <v>1444</v>
      </c>
      <c r="B198" t="s">
        <v>1863</v>
      </c>
      <c r="C198" t="s">
        <v>1864</v>
      </c>
      <c r="D198" t="s">
        <v>1112</v>
      </c>
      <c r="E198" t="s">
        <v>1469</v>
      </c>
      <c r="F198" s="3" t="str">
        <f>VLOOKUP(D198,specimens!$B$1:$Q$1059,1,TRUE)</f>
        <v>12-00069</v>
      </c>
      <c r="G198" s="2" t="str">
        <f>VLOOKUP($D198,specimens!$B$1:$Q$1059,2,TRUE)</f>
        <v>12-00069</v>
      </c>
      <c r="H198" s="2" t="str">
        <f>VLOOKUP($D198,specimens!$B$1:$Q$1059,3,TRUE)</f>
        <v>BEAT-AML</v>
      </c>
      <c r="I198" s="2" t="str">
        <f>VLOOKUP($D198,specimens!$B$1:$Q$1059,4,TRUE)</f>
        <v>HISPANIC</v>
      </c>
      <c r="J198" s="2" t="str">
        <f>VLOOKUP($D198,specimens!$B$1:$Q$1059,5,TRUE)</f>
        <v>Male</v>
      </c>
      <c r="K198" s="2" t="str">
        <f>VLOOKUP($D198,specimens!$B$1:$Q$1059,6,TRUE)</f>
        <v>Unknown</v>
      </c>
      <c r="L198" s="2" t="str">
        <f>VLOOKUP($D198,specimens!$B$1:$Q$1059,7,TRUE)</f>
        <v>Deceased</v>
      </c>
      <c r="M198" s="2" t="str">
        <f>VLOOKUP($D198,specimens!$B$1:$Q$1059,8,TRUE)</f>
        <v>Peripheral Blood</v>
      </c>
      <c r="N198" s="2" t="str">
        <f>VLOOKUP($D198,specimens!$B$1:$Q$1059,9,TRUE)</f>
        <v>tumor</v>
      </c>
      <c r="O198" s="2" t="str">
        <f>VLOOKUP($D198,specimens!$B$1:$Q$1059,10,TRUE)</f>
        <v>Acute myeloid leukaemia, NOS</v>
      </c>
      <c r="P198" s="2">
        <f>VLOOKUP($D198,specimens!$B$1:$Q$1059,11,TRUE)</f>
        <v>0</v>
      </c>
      <c r="Q198" s="2">
        <f>VLOOKUP($D198,specimens!$B$1:$Q$1059,12,TRUE)</f>
        <v>0</v>
      </c>
      <c r="R198" s="2">
        <f>VLOOKUP($D198,specimens!$B$1:$Q$1059,13,TRUE)</f>
        <v>0</v>
      </c>
      <c r="S198" s="2">
        <f>VLOOKUP($D198,specimens!$B$1:$Q$1059,14,TRUE)</f>
        <v>0</v>
      </c>
      <c r="T198" s="2">
        <f>VLOOKUP($D198,specimens!$B$1:$Q$1059,15,TRUE)</f>
        <v>0</v>
      </c>
      <c r="U198" s="2">
        <f>VLOOKUP($D198,specimens!$B$1:$Q$1059,16,TRUE)</f>
        <v>0</v>
      </c>
    </row>
    <row r="199" spans="1:21" x14ac:dyDescent="0.25">
      <c r="A199" s="3" t="s">
        <v>1444</v>
      </c>
      <c r="B199" t="s">
        <v>1865</v>
      </c>
      <c r="C199" t="s">
        <v>1866</v>
      </c>
      <c r="D199" t="s">
        <v>1112</v>
      </c>
      <c r="E199" t="s">
        <v>1469</v>
      </c>
      <c r="F199" s="3" t="str">
        <f>VLOOKUP(D199,specimens!$B$1:$Q$1059,1,TRUE)</f>
        <v>12-00069</v>
      </c>
      <c r="G199" s="2" t="str">
        <f>VLOOKUP($D199,specimens!$B$1:$Q$1059,2,TRUE)</f>
        <v>12-00069</v>
      </c>
      <c r="H199" s="2" t="str">
        <f>VLOOKUP($D199,specimens!$B$1:$Q$1059,3,TRUE)</f>
        <v>BEAT-AML</v>
      </c>
      <c r="I199" s="2" t="str">
        <f>VLOOKUP($D199,specimens!$B$1:$Q$1059,4,TRUE)</f>
        <v>HISPANIC</v>
      </c>
      <c r="J199" s="2" t="str">
        <f>VLOOKUP($D199,specimens!$B$1:$Q$1059,5,TRUE)</f>
        <v>Male</v>
      </c>
      <c r="K199" s="2" t="str">
        <f>VLOOKUP($D199,specimens!$B$1:$Q$1059,6,TRUE)</f>
        <v>Unknown</v>
      </c>
      <c r="L199" s="2" t="str">
        <f>VLOOKUP($D199,specimens!$B$1:$Q$1059,7,TRUE)</f>
        <v>Deceased</v>
      </c>
      <c r="M199" s="2" t="str">
        <f>VLOOKUP($D199,specimens!$B$1:$Q$1059,8,TRUE)</f>
        <v>Peripheral Blood</v>
      </c>
      <c r="N199" s="2" t="str">
        <f>VLOOKUP($D199,specimens!$B$1:$Q$1059,9,TRUE)</f>
        <v>tumor</v>
      </c>
      <c r="O199" s="2" t="str">
        <f>VLOOKUP($D199,specimens!$B$1:$Q$1059,10,TRUE)</f>
        <v>Acute myeloid leukaemia, NOS</v>
      </c>
      <c r="P199" s="2">
        <f>VLOOKUP($D199,specimens!$B$1:$Q$1059,11,TRUE)</f>
        <v>0</v>
      </c>
      <c r="Q199" s="2">
        <f>VLOOKUP($D199,specimens!$B$1:$Q$1059,12,TRUE)</f>
        <v>0</v>
      </c>
      <c r="R199" s="2">
        <f>VLOOKUP($D199,specimens!$B$1:$Q$1059,13,TRUE)</f>
        <v>0</v>
      </c>
      <c r="S199" s="2">
        <f>VLOOKUP($D199,specimens!$B$1:$Q$1059,14,TRUE)</f>
        <v>0</v>
      </c>
      <c r="T199" s="2">
        <f>VLOOKUP($D199,specimens!$B$1:$Q$1059,15,TRUE)</f>
        <v>0</v>
      </c>
      <c r="U199" s="2">
        <f>VLOOKUP($D199,specimens!$B$1:$Q$1059,16,TRUE)</f>
        <v>0</v>
      </c>
    </row>
    <row r="200" spans="1:21" x14ac:dyDescent="0.25">
      <c r="A200" s="3" t="s">
        <v>1444</v>
      </c>
      <c r="B200" t="s">
        <v>1867</v>
      </c>
      <c r="C200" t="s">
        <v>1868</v>
      </c>
      <c r="D200" t="s">
        <v>1112</v>
      </c>
      <c r="E200" t="s">
        <v>1469</v>
      </c>
      <c r="F200" s="3" t="str">
        <f>VLOOKUP(D200,specimens!$B$1:$Q$1059,1,TRUE)</f>
        <v>12-00069</v>
      </c>
      <c r="G200" s="2" t="str">
        <f>VLOOKUP($D200,specimens!$B$1:$Q$1059,2,TRUE)</f>
        <v>12-00069</v>
      </c>
      <c r="H200" s="2" t="str">
        <f>VLOOKUP($D200,specimens!$B$1:$Q$1059,3,TRUE)</f>
        <v>BEAT-AML</v>
      </c>
      <c r="I200" s="2" t="str">
        <f>VLOOKUP($D200,specimens!$B$1:$Q$1059,4,TRUE)</f>
        <v>HISPANIC</v>
      </c>
      <c r="J200" s="2" t="str">
        <f>VLOOKUP($D200,specimens!$B$1:$Q$1059,5,TRUE)</f>
        <v>Male</v>
      </c>
      <c r="K200" s="2" t="str">
        <f>VLOOKUP($D200,specimens!$B$1:$Q$1059,6,TRUE)</f>
        <v>Unknown</v>
      </c>
      <c r="L200" s="2" t="str">
        <f>VLOOKUP($D200,specimens!$B$1:$Q$1059,7,TRUE)</f>
        <v>Deceased</v>
      </c>
      <c r="M200" s="2" t="str">
        <f>VLOOKUP($D200,specimens!$B$1:$Q$1059,8,TRUE)</f>
        <v>Peripheral Blood</v>
      </c>
      <c r="N200" s="2" t="str">
        <f>VLOOKUP($D200,specimens!$B$1:$Q$1059,9,TRUE)</f>
        <v>tumor</v>
      </c>
      <c r="O200" s="2" t="str">
        <f>VLOOKUP($D200,specimens!$B$1:$Q$1059,10,TRUE)</f>
        <v>Acute myeloid leukaemia, NOS</v>
      </c>
      <c r="P200" s="2">
        <f>VLOOKUP($D200,specimens!$B$1:$Q$1059,11,TRUE)</f>
        <v>0</v>
      </c>
      <c r="Q200" s="2">
        <f>VLOOKUP($D200,specimens!$B$1:$Q$1059,12,TRUE)</f>
        <v>0</v>
      </c>
      <c r="R200" s="2">
        <f>VLOOKUP($D200,specimens!$B$1:$Q$1059,13,TRUE)</f>
        <v>0</v>
      </c>
      <c r="S200" s="2">
        <f>VLOOKUP($D200,specimens!$B$1:$Q$1059,14,TRUE)</f>
        <v>0</v>
      </c>
      <c r="T200" s="2">
        <f>VLOOKUP($D200,specimens!$B$1:$Q$1059,15,TRUE)</f>
        <v>0</v>
      </c>
      <c r="U200" s="2">
        <f>VLOOKUP($D200,specimens!$B$1:$Q$1059,16,TRUE)</f>
        <v>0</v>
      </c>
    </row>
    <row r="201" spans="1:21" x14ac:dyDescent="0.25">
      <c r="A201" s="3" t="s">
        <v>1444</v>
      </c>
      <c r="B201" t="s">
        <v>1869</v>
      </c>
      <c r="C201" t="s">
        <v>1870</v>
      </c>
      <c r="D201" t="s">
        <v>1112</v>
      </c>
      <c r="E201" t="s">
        <v>1469</v>
      </c>
      <c r="F201" s="3" t="str">
        <f>VLOOKUP(D201,specimens!$B$1:$Q$1059,1,TRUE)</f>
        <v>12-00069</v>
      </c>
      <c r="G201" s="2" t="str">
        <f>VLOOKUP($D201,specimens!$B$1:$Q$1059,2,TRUE)</f>
        <v>12-00069</v>
      </c>
      <c r="H201" s="2" t="str">
        <f>VLOOKUP($D201,specimens!$B$1:$Q$1059,3,TRUE)</f>
        <v>BEAT-AML</v>
      </c>
      <c r="I201" s="2" t="str">
        <f>VLOOKUP($D201,specimens!$B$1:$Q$1059,4,TRUE)</f>
        <v>HISPANIC</v>
      </c>
      <c r="J201" s="2" t="str">
        <f>VLOOKUP($D201,specimens!$B$1:$Q$1059,5,TRUE)</f>
        <v>Male</v>
      </c>
      <c r="K201" s="2" t="str">
        <f>VLOOKUP($D201,specimens!$B$1:$Q$1059,6,TRUE)</f>
        <v>Unknown</v>
      </c>
      <c r="L201" s="2" t="str">
        <f>VLOOKUP($D201,specimens!$B$1:$Q$1059,7,TRUE)</f>
        <v>Deceased</v>
      </c>
      <c r="M201" s="2" t="str">
        <f>VLOOKUP($D201,specimens!$B$1:$Q$1059,8,TRUE)</f>
        <v>Peripheral Blood</v>
      </c>
      <c r="N201" s="2" t="str">
        <f>VLOOKUP($D201,specimens!$B$1:$Q$1059,9,TRUE)</f>
        <v>tumor</v>
      </c>
      <c r="O201" s="2" t="str">
        <f>VLOOKUP($D201,specimens!$B$1:$Q$1059,10,TRUE)</f>
        <v>Acute myeloid leukaemia, NOS</v>
      </c>
      <c r="P201" s="2">
        <f>VLOOKUP($D201,specimens!$B$1:$Q$1059,11,TRUE)</f>
        <v>0</v>
      </c>
      <c r="Q201" s="2">
        <f>VLOOKUP($D201,specimens!$B$1:$Q$1059,12,TRUE)</f>
        <v>0</v>
      </c>
      <c r="R201" s="2">
        <f>VLOOKUP($D201,specimens!$B$1:$Q$1059,13,TRUE)</f>
        <v>0</v>
      </c>
      <c r="S201" s="2">
        <f>VLOOKUP($D201,specimens!$B$1:$Q$1059,14,TRUE)</f>
        <v>0</v>
      </c>
      <c r="T201" s="2">
        <f>VLOOKUP($D201,specimens!$B$1:$Q$1059,15,TRUE)</f>
        <v>0</v>
      </c>
      <c r="U201" s="2">
        <f>VLOOKUP($D201,specimens!$B$1:$Q$1059,16,TRUE)</f>
        <v>0</v>
      </c>
    </row>
    <row r="202" spans="1:21" x14ac:dyDescent="0.25">
      <c r="A202" s="3" t="s">
        <v>1444</v>
      </c>
      <c r="B202" t="s">
        <v>1871</v>
      </c>
      <c r="C202" t="s">
        <v>1872</v>
      </c>
      <c r="D202" t="s">
        <v>1112</v>
      </c>
      <c r="E202" t="s">
        <v>1469</v>
      </c>
      <c r="F202" s="3" t="str">
        <f>VLOOKUP(D202,specimens!$B$1:$Q$1059,1,TRUE)</f>
        <v>12-00069</v>
      </c>
      <c r="G202" s="2" t="str">
        <f>VLOOKUP($D202,specimens!$B$1:$Q$1059,2,TRUE)</f>
        <v>12-00069</v>
      </c>
      <c r="H202" s="2" t="str">
        <f>VLOOKUP($D202,specimens!$B$1:$Q$1059,3,TRUE)</f>
        <v>BEAT-AML</v>
      </c>
      <c r="I202" s="2" t="str">
        <f>VLOOKUP($D202,specimens!$B$1:$Q$1059,4,TRUE)</f>
        <v>HISPANIC</v>
      </c>
      <c r="J202" s="2" t="str">
        <f>VLOOKUP($D202,specimens!$B$1:$Q$1059,5,TRUE)</f>
        <v>Male</v>
      </c>
      <c r="K202" s="2" t="str">
        <f>VLOOKUP($D202,specimens!$B$1:$Q$1059,6,TRUE)</f>
        <v>Unknown</v>
      </c>
      <c r="L202" s="2" t="str">
        <f>VLOOKUP($D202,specimens!$B$1:$Q$1059,7,TRUE)</f>
        <v>Deceased</v>
      </c>
      <c r="M202" s="2" t="str">
        <f>VLOOKUP($D202,specimens!$B$1:$Q$1059,8,TRUE)</f>
        <v>Peripheral Blood</v>
      </c>
      <c r="N202" s="2" t="str">
        <f>VLOOKUP($D202,specimens!$B$1:$Q$1059,9,TRUE)</f>
        <v>tumor</v>
      </c>
      <c r="O202" s="2" t="str">
        <f>VLOOKUP($D202,specimens!$B$1:$Q$1059,10,TRUE)</f>
        <v>Acute myeloid leukaemia, NOS</v>
      </c>
      <c r="P202" s="2">
        <f>VLOOKUP($D202,specimens!$B$1:$Q$1059,11,TRUE)</f>
        <v>0</v>
      </c>
      <c r="Q202" s="2">
        <f>VLOOKUP($D202,specimens!$B$1:$Q$1059,12,TRUE)</f>
        <v>0</v>
      </c>
      <c r="R202" s="2">
        <f>VLOOKUP($D202,specimens!$B$1:$Q$1059,13,TRUE)</f>
        <v>0</v>
      </c>
      <c r="S202" s="2">
        <f>VLOOKUP($D202,specimens!$B$1:$Q$1059,14,TRUE)</f>
        <v>0</v>
      </c>
      <c r="T202" s="2">
        <f>VLOOKUP($D202,specimens!$B$1:$Q$1059,15,TRUE)</f>
        <v>0</v>
      </c>
      <c r="U202" s="2">
        <f>VLOOKUP($D202,specimens!$B$1:$Q$1059,16,TRUE)</f>
        <v>0</v>
      </c>
    </row>
    <row r="203" spans="1:21" x14ac:dyDescent="0.25">
      <c r="A203" s="3" t="s">
        <v>1444</v>
      </c>
      <c r="B203" t="s">
        <v>1873</v>
      </c>
      <c r="C203" t="s">
        <v>1874</v>
      </c>
      <c r="D203" t="s">
        <v>1112</v>
      </c>
      <c r="E203" t="s">
        <v>1469</v>
      </c>
      <c r="F203" s="3" t="str">
        <f>VLOOKUP(D203,specimens!$B$1:$Q$1059,1,TRUE)</f>
        <v>12-00069</v>
      </c>
      <c r="G203" s="2" t="str">
        <f>VLOOKUP($D203,specimens!$B$1:$Q$1059,2,TRUE)</f>
        <v>12-00069</v>
      </c>
      <c r="H203" s="2" t="str">
        <f>VLOOKUP($D203,specimens!$B$1:$Q$1059,3,TRUE)</f>
        <v>BEAT-AML</v>
      </c>
      <c r="I203" s="2" t="str">
        <f>VLOOKUP($D203,specimens!$B$1:$Q$1059,4,TRUE)</f>
        <v>HISPANIC</v>
      </c>
      <c r="J203" s="2" t="str">
        <f>VLOOKUP($D203,specimens!$B$1:$Q$1059,5,TRUE)</f>
        <v>Male</v>
      </c>
      <c r="K203" s="2" t="str">
        <f>VLOOKUP($D203,specimens!$B$1:$Q$1059,6,TRUE)</f>
        <v>Unknown</v>
      </c>
      <c r="L203" s="2" t="str">
        <f>VLOOKUP($D203,specimens!$B$1:$Q$1059,7,TRUE)</f>
        <v>Deceased</v>
      </c>
      <c r="M203" s="2" t="str">
        <f>VLOOKUP($D203,specimens!$B$1:$Q$1059,8,TRUE)</f>
        <v>Peripheral Blood</v>
      </c>
      <c r="N203" s="2" t="str">
        <f>VLOOKUP($D203,specimens!$B$1:$Q$1059,9,TRUE)</f>
        <v>tumor</v>
      </c>
      <c r="O203" s="2" t="str">
        <f>VLOOKUP($D203,specimens!$B$1:$Q$1059,10,TRUE)</f>
        <v>Acute myeloid leukaemia, NOS</v>
      </c>
      <c r="P203" s="2">
        <f>VLOOKUP($D203,specimens!$B$1:$Q$1059,11,TRUE)</f>
        <v>0</v>
      </c>
      <c r="Q203" s="2">
        <f>VLOOKUP($D203,specimens!$B$1:$Q$1059,12,TRUE)</f>
        <v>0</v>
      </c>
      <c r="R203" s="2">
        <f>VLOOKUP($D203,specimens!$B$1:$Q$1059,13,TRUE)</f>
        <v>0</v>
      </c>
      <c r="S203" s="2">
        <f>VLOOKUP($D203,specimens!$B$1:$Q$1059,14,TRUE)</f>
        <v>0</v>
      </c>
      <c r="T203" s="2">
        <f>VLOOKUP($D203,specimens!$B$1:$Q$1059,15,TRUE)</f>
        <v>0</v>
      </c>
      <c r="U203" s="2">
        <f>VLOOKUP($D203,specimens!$B$1:$Q$1059,16,TRUE)</f>
        <v>0</v>
      </c>
    </row>
    <row r="204" spans="1:21" x14ac:dyDescent="0.25">
      <c r="A204" s="3" t="s">
        <v>1444</v>
      </c>
      <c r="B204" t="s">
        <v>1875</v>
      </c>
      <c r="C204" t="s">
        <v>1876</v>
      </c>
      <c r="D204" t="s">
        <v>1113</v>
      </c>
      <c r="E204" t="s">
        <v>1469</v>
      </c>
      <c r="F204" s="3" t="str">
        <f>VLOOKUP(D204,specimens!$B$1:$Q$1059,1,TRUE)</f>
        <v>12-00069</v>
      </c>
      <c r="G204" s="2" t="str">
        <f>VLOOKUP($D204,specimens!$B$1:$Q$1059,2,TRUE)</f>
        <v>12-00069</v>
      </c>
      <c r="H204" s="2" t="str">
        <f>VLOOKUP($D204,specimens!$B$1:$Q$1059,3,TRUE)</f>
        <v>BEAT-AML</v>
      </c>
      <c r="I204" s="2" t="str">
        <f>VLOOKUP($D204,specimens!$B$1:$Q$1059,4,TRUE)</f>
        <v>HISPANIC</v>
      </c>
      <c r="J204" s="2" t="str">
        <f>VLOOKUP($D204,specimens!$B$1:$Q$1059,5,TRUE)</f>
        <v>Male</v>
      </c>
      <c r="K204" s="2" t="str">
        <f>VLOOKUP($D204,specimens!$B$1:$Q$1059,6,TRUE)</f>
        <v>Unknown</v>
      </c>
      <c r="L204" s="2" t="str">
        <f>VLOOKUP($D204,specimens!$B$1:$Q$1059,7,TRUE)</f>
        <v>Deceased</v>
      </c>
      <c r="M204" s="2" t="str">
        <f>VLOOKUP($D204,specimens!$B$1:$Q$1059,8,TRUE)</f>
        <v>Peripheral Blood</v>
      </c>
      <c r="N204" s="2" t="str">
        <f>VLOOKUP($D204,specimens!$B$1:$Q$1059,9,TRUE)</f>
        <v>tumor</v>
      </c>
      <c r="O204" s="2" t="str">
        <f>VLOOKUP($D204,specimens!$B$1:$Q$1059,10,TRUE)</f>
        <v>Acute myeloid leukaemia, NOS</v>
      </c>
      <c r="P204" s="2">
        <f>VLOOKUP($D204,specimens!$B$1:$Q$1059,11,TRUE)</f>
        <v>0</v>
      </c>
      <c r="Q204" s="2">
        <f>VLOOKUP($D204,specimens!$B$1:$Q$1059,12,TRUE)</f>
        <v>0</v>
      </c>
      <c r="R204" s="2">
        <f>VLOOKUP($D204,specimens!$B$1:$Q$1059,13,TRUE)</f>
        <v>0</v>
      </c>
      <c r="S204" s="2">
        <f>VLOOKUP($D204,specimens!$B$1:$Q$1059,14,TRUE)</f>
        <v>0</v>
      </c>
      <c r="T204" s="2">
        <f>VLOOKUP($D204,specimens!$B$1:$Q$1059,15,TRUE)</f>
        <v>0</v>
      </c>
      <c r="U204" s="2">
        <f>VLOOKUP($D204,specimens!$B$1:$Q$1059,16,TRUE)</f>
        <v>0</v>
      </c>
    </row>
    <row r="205" spans="1:21" x14ac:dyDescent="0.25">
      <c r="A205" s="3" t="s">
        <v>1444</v>
      </c>
      <c r="B205" t="s">
        <v>1877</v>
      </c>
      <c r="C205" t="s">
        <v>1878</v>
      </c>
      <c r="D205" t="s">
        <v>1113</v>
      </c>
      <c r="E205" t="s">
        <v>1469</v>
      </c>
      <c r="F205" s="3" t="str">
        <f>VLOOKUP(D205,specimens!$B$1:$Q$1059,1,TRUE)</f>
        <v>12-00069</v>
      </c>
      <c r="G205" s="2" t="str">
        <f>VLOOKUP($D205,specimens!$B$1:$Q$1059,2,TRUE)</f>
        <v>12-00069</v>
      </c>
      <c r="H205" s="2" t="str">
        <f>VLOOKUP($D205,specimens!$B$1:$Q$1059,3,TRUE)</f>
        <v>BEAT-AML</v>
      </c>
      <c r="I205" s="2" t="str">
        <f>VLOOKUP($D205,specimens!$B$1:$Q$1059,4,TRUE)</f>
        <v>HISPANIC</v>
      </c>
      <c r="J205" s="2" t="str">
        <f>VLOOKUP($D205,specimens!$B$1:$Q$1059,5,TRUE)</f>
        <v>Male</v>
      </c>
      <c r="K205" s="2" t="str">
        <f>VLOOKUP($D205,specimens!$B$1:$Q$1059,6,TRUE)</f>
        <v>Unknown</v>
      </c>
      <c r="L205" s="2" t="str">
        <f>VLOOKUP($D205,specimens!$B$1:$Q$1059,7,TRUE)</f>
        <v>Deceased</v>
      </c>
      <c r="M205" s="2" t="str">
        <f>VLOOKUP($D205,specimens!$B$1:$Q$1059,8,TRUE)</f>
        <v>Peripheral Blood</v>
      </c>
      <c r="N205" s="2" t="str">
        <f>VLOOKUP($D205,specimens!$B$1:$Q$1059,9,TRUE)</f>
        <v>tumor</v>
      </c>
      <c r="O205" s="2" t="str">
        <f>VLOOKUP($D205,specimens!$B$1:$Q$1059,10,TRUE)</f>
        <v>Acute myeloid leukaemia, NOS</v>
      </c>
      <c r="P205" s="2">
        <f>VLOOKUP($D205,specimens!$B$1:$Q$1059,11,TRUE)</f>
        <v>0</v>
      </c>
      <c r="Q205" s="2">
        <f>VLOOKUP($D205,specimens!$B$1:$Q$1059,12,TRUE)</f>
        <v>0</v>
      </c>
      <c r="R205" s="2">
        <f>VLOOKUP($D205,specimens!$B$1:$Q$1059,13,TRUE)</f>
        <v>0</v>
      </c>
      <c r="S205" s="2">
        <f>VLOOKUP($D205,specimens!$B$1:$Q$1059,14,TRUE)</f>
        <v>0</v>
      </c>
      <c r="T205" s="2">
        <f>VLOOKUP($D205,specimens!$B$1:$Q$1059,15,TRUE)</f>
        <v>0</v>
      </c>
      <c r="U205" s="2">
        <f>VLOOKUP($D205,specimens!$B$1:$Q$1059,16,TRUE)</f>
        <v>0</v>
      </c>
    </row>
    <row r="206" spans="1:21" x14ac:dyDescent="0.25">
      <c r="A206" s="3" t="s">
        <v>1444</v>
      </c>
      <c r="B206" t="s">
        <v>1879</v>
      </c>
      <c r="C206" t="s">
        <v>1880</v>
      </c>
      <c r="D206" t="s">
        <v>1113</v>
      </c>
      <c r="E206" t="s">
        <v>1469</v>
      </c>
      <c r="F206" s="3" t="str">
        <f>VLOOKUP(D206,specimens!$B$1:$Q$1059,1,TRUE)</f>
        <v>12-00069</v>
      </c>
      <c r="G206" s="2" t="str">
        <f>VLOOKUP($D206,specimens!$B$1:$Q$1059,2,TRUE)</f>
        <v>12-00069</v>
      </c>
      <c r="H206" s="2" t="str">
        <f>VLOOKUP($D206,specimens!$B$1:$Q$1059,3,TRUE)</f>
        <v>BEAT-AML</v>
      </c>
      <c r="I206" s="2" t="str">
        <f>VLOOKUP($D206,specimens!$B$1:$Q$1059,4,TRUE)</f>
        <v>HISPANIC</v>
      </c>
      <c r="J206" s="2" t="str">
        <f>VLOOKUP($D206,specimens!$B$1:$Q$1059,5,TRUE)</f>
        <v>Male</v>
      </c>
      <c r="K206" s="2" t="str">
        <f>VLOOKUP($D206,specimens!$B$1:$Q$1059,6,TRUE)</f>
        <v>Unknown</v>
      </c>
      <c r="L206" s="2" t="str">
        <f>VLOOKUP($D206,specimens!$B$1:$Q$1059,7,TRUE)</f>
        <v>Deceased</v>
      </c>
      <c r="M206" s="2" t="str">
        <f>VLOOKUP($D206,specimens!$B$1:$Q$1059,8,TRUE)</f>
        <v>Peripheral Blood</v>
      </c>
      <c r="N206" s="2" t="str">
        <f>VLOOKUP($D206,specimens!$B$1:$Q$1059,9,TRUE)</f>
        <v>tumor</v>
      </c>
      <c r="O206" s="2" t="str">
        <f>VLOOKUP($D206,specimens!$B$1:$Q$1059,10,TRUE)</f>
        <v>Acute myeloid leukaemia, NOS</v>
      </c>
      <c r="P206" s="2">
        <f>VLOOKUP($D206,specimens!$B$1:$Q$1059,11,TRUE)</f>
        <v>0</v>
      </c>
      <c r="Q206" s="2">
        <f>VLOOKUP($D206,specimens!$B$1:$Q$1059,12,TRUE)</f>
        <v>0</v>
      </c>
      <c r="R206" s="2">
        <f>VLOOKUP($D206,specimens!$B$1:$Q$1059,13,TRUE)</f>
        <v>0</v>
      </c>
      <c r="S206" s="2">
        <f>VLOOKUP($D206,specimens!$B$1:$Q$1059,14,TRUE)</f>
        <v>0</v>
      </c>
      <c r="T206" s="2">
        <f>VLOOKUP($D206,specimens!$B$1:$Q$1059,15,TRUE)</f>
        <v>0</v>
      </c>
      <c r="U206" s="2">
        <f>VLOOKUP($D206,specimens!$B$1:$Q$1059,16,TRUE)</f>
        <v>0</v>
      </c>
    </row>
    <row r="207" spans="1:21" x14ac:dyDescent="0.25">
      <c r="A207" s="3" t="s">
        <v>1444</v>
      </c>
      <c r="B207" s="1" t="s">
        <v>1881</v>
      </c>
      <c r="C207" t="s">
        <v>1882</v>
      </c>
      <c r="D207" t="s">
        <v>1113</v>
      </c>
      <c r="E207" t="s">
        <v>1469</v>
      </c>
      <c r="F207" s="3" t="str">
        <f>VLOOKUP(D207,specimens!$B$1:$Q$1059,1,TRUE)</f>
        <v>12-00069</v>
      </c>
      <c r="G207" s="2" t="str">
        <f>VLOOKUP($D207,specimens!$B$1:$Q$1059,2,TRUE)</f>
        <v>12-00069</v>
      </c>
      <c r="H207" s="2" t="str">
        <f>VLOOKUP($D207,specimens!$B$1:$Q$1059,3,TRUE)</f>
        <v>BEAT-AML</v>
      </c>
      <c r="I207" s="2" t="str">
        <f>VLOOKUP($D207,specimens!$B$1:$Q$1059,4,TRUE)</f>
        <v>HISPANIC</v>
      </c>
      <c r="J207" s="2" t="str">
        <f>VLOOKUP($D207,specimens!$B$1:$Q$1059,5,TRUE)</f>
        <v>Male</v>
      </c>
      <c r="K207" s="2" t="str">
        <f>VLOOKUP($D207,specimens!$B$1:$Q$1059,6,TRUE)</f>
        <v>Unknown</v>
      </c>
      <c r="L207" s="2" t="str">
        <f>VLOOKUP($D207,specimens!$B$1:$Q$1059,7,TRUE)</f>
        <v>Deceased</v>
      </c>
      <c r="M207" s="2" t="str">
        <f>VLOOKUP($D207,specimens!$B$1:$Q$1059,8,TRUE)</f>
        <v>Peripheral Blood</v>
      </c>
      <c r="N207" s="2" t="str">
        <f>VLOOKUP($D207,specimens!$B$1:$Q$1059,9,TRUE)</f>
        <v>tumor</v>
      </c>
      <c r="O207" s="2" t="str">
        <f>VLOOKUP($D207,specimens!$B$1:$Q$1059,10,TRUE)</f>
        <v>Acute myeloid leukaemia, NOS</v>
      </c>
      <c r="P207" s="2">
        <f>VLOOKUP($D207,specimens!$B$1:$Q$1059,11,TRUE)</f>
        <v>0</v>
      </c>
      <c r="Q207" s="2">
        <f>VLOOKUP($D207,specimens!$B$1:$Q$1059,12,TRUE)</f>
        <v>0</v>
      </c>
      <c r="R207" s="2">
        <f>VLOOKUP($D207,specimens!$B$1:$Q$1059,13,TRUE)</f>
        <v>0</v>
      </c>
      <c r="S207" s="2">
        <f>VLOOKUP($D207,specimens!$B$1:$Q$1059,14,TRUE)</f>
        <v>0</v>
      </c>
      <c r="T207" s="2">
        <f>VLOOKUP($D207,specimens!$B$1:$Q$1059,15,TRUE)</f>
        <v>0</v>
      </c>
      <c r="U207" s="2">
        <f>VLOOKUP($D207,specimens!$B$1:$Q$1059,16,TRUE)</f>
        <v>0</v>
      </c>
    </row>
    <row r="208" spans="1:21" x14ac:dyDescent="0.25">
      <c r="A208" s="3" t="s">
        <v>1444</v>
      </c>
      <c r="B208" t="s">
        <v>1883</v>
      </c>
      <c r="C208" t="s">
        <v>1884</v>
      </c>
      <c r="D208" t="s">
        <v>1113</v>
      </c>
      <c r="E208" t="s">
        <v>1469</v>
      </c>
      <c r="F208" s="3" t="str">
        <f>VLOOKUP(D208,specimens!$B$1:$Q$1059,1,TRUE)</f>
        <v>12-00069</v>
      </c>
      <c r="G208" s="2" t="str">
        <f>VLOOKUP($D208,specimens!$B$1:$Q$1059,2,TRUE)</f>
        <v>12-00069</v>
      </c>
      <c r="H208" s="2" t="str">
        <f>VLOOKUP($D208,specimens!$B$1:$Q$1059,3,TRUE)</f>
        <v>BEAT-AML</v>
      </c>
      <c r="I208" s="2" t="str">
        <f>VLOOKUP($D208,specimens!$B$1:$Q$1059,4,TRUE)</f>
        <v>HISPANIC</v>
      </c>
      <c r="J208" s="2" t="str">
        <f>VLOOKUP($D208,specimens!$B$1:$Q$1059,5,TRUE)</f>
        <v>Male</v>
      </c>
      <c r="K208" s="2" t="str">
        <f>VLOOKUP($D208,specimens!$B$1:$Q$1059,6,TRUE)</f>
        <v>Unknown</v>
      </c>
      <c r="L208" s="2" t="str">
        <f>VLOOKUP($D208,specimens!$B$1:$Q$1059,7,TRUE)</f>
        <v>Deceased</v>
      </c>
      <c r="M208" s="2" t="str">
        <f>VLOOKUP($D208,specimens!$B$1:$Q$1059,8,TRUE)</f>
        <v>Peripheral Blood</v>
      </c>
      <c r="N208" s="2" t="str">
        <f>VLOOKUP($D208,specimens!$B$1:$Q$1059,9,TRUE)</f>
        <v>tumor</v>
      </c>
      <c r="O208" s="2" t="str">
        <f>VLOOKUP($D208,specimens!$B$1:$Q$1059,10,TRUE)</f>
        <v>Acute myeloid leukaemia, NOS</v>
      </c>
      <c r="P208" s="2">
        <f>VLOOKUP($D208,specimens!$B$1:$Q$1059,11,TRUE)</f>
        <v>0</v>
      </c>
      <c r="Q208" s="2">
        <f>VLOOKUP($D208,specimens!$B$1:$Q$1059,12,TRUE)</f>
        <v>0</v>
      </c>
      <c r="R208" s="2">
        <f>VLOOKUP($D208,specimens!$B$1:$Q$1059,13,TRUE)</f>
        <v>0</v>
      </c>
      <c r="S208" s="2">
        <f>VLOOKUP($D208,specimens!$B$1:$Q$1059,14,TRUE)</f>
        <v>0</v>
      </c>
      <c r="T208" s="2">
        <f>VLOOKUP($D208,specimens!$B$1:$Q$1059,15,TRUE)</f>
        <v>0</v>
      </c>
      <c r="U208" s="2">
        <f>VLOOKUP($D208,specimens!$B$1:$Q$1059,16,TRUE)</f>
        <v>0</v>
      </c>
    </row>
    <row r="209" spans="1:21" x14ac:dyDescent="0.25">
      <c r="A209" s="3" t="s">
        <v>1444</v>
      </c>
      <c r="B209" t="s">
        <v>1885</v>
      </c>
      <c r="C209" t="s">
        <v>1886</v>
      </c>
      <c r="D209" t="s">
        <v>1113</v>
      </c>
      <c r="E209" t="s">
        <v>1469</v>
      </c>
      <c r="F209" s="3" t="str">
        <f>VLOOKUP(D209,specimens!$B$1:$Q$1059,1,TRUE)</f>
        <v>12-00069</v>
      </c>
      <c r="G209" s="2" t="str">
        <f>VLOOKUP($D209,specimens!$B$1:$Q$1059,2,TRUE)</f>
        <v>12-00069</v>
      </c>
      <c r="H209" s="2" t="str">
        <f>VLOOKUP($D209,specimens!$B$1:$Q$1059,3,TRUE)</f>
        <v>BEAT-AML</v>
      </c>
      <c r="I209" s="2" t="str">
        <f>VLOOKUP($D209,specimens!$B$1:$Q$1059,4,TRUE)</f>
        <v>HISPANIC</v>
      </c>
      <c r="J209" s="2" t="str">
        <f>VLOOKUP($D209,specimens!$B$1:$Q$1059,5,TRUE)</f>
        <v>Male</v>
      </c>
      <c r="K209" s="2" t="str">
        <f>VLOOKUP($D209,specimens!$B$1:$Q$1059,6,TRUE)</f>
        <v>Unknown</v>
      </c>
      <c r="L209" s="2" t="str">
        <f>VLOOKUP($D209,specimens!$B$1:$Q$1059,7,TRUE)</f>
        <v>Deceased</v>
      </c>
      <c r="M209" s="2" t="str">
        <f>VLOOKUP($D209,specimens!$B$1:$Q$1059,8,TRUE)</f>
        <v>Peripheral Blood</v>
      </c>
      <c r="N209" s="2" t="str">
        <f>VLOOKUP($D209,specimens!$B$1:$Q$1059,9,TRUE)</f>
        <v>tumor</v>
      </c>
      <c r="O209" s="2" t="str">
        <f>VLOOKUP($D209,specimens!$B$1:$Q$1059,10,TRUE)</f>
        <v>Acute myeloid leukaemia, NOS</v>
      </c>
      <c r="P209" s="2">
        <f>VLOOKUP($D209,specimens!$B$1:$Q$1059,11,TRUE)</f>
        <v>0</v>
      </c>
      <c r="Q209" s="2">
        <f>VLOOKUP($D209,specimens!$B$1:$Q$1059,12,TRUE)</f>
        <v>0</v>
      </c>
      <c r="R209" s="2">
        <f>VLOOKUP($D209,specimens!$B$1:$Q$1059,13,TRUE)</f>
        <v>0</v>
      </c>
      <c r="S209" s="2">
        <f>VLOOKUP($D209,specimens!$B$1:$Q$1059,14,TRUE)</f>
        <v>0</v>
      </c>
      <c r="T209" s="2">
        <f>VLOOKUP($D209,specimens!$B$1:$Q$1059,15,TRUE)</f>
        <v>0</v>
      </c>
      <c r="U209" s="2">
        <f>VLOOKUP($D209,specimens!$B$1:$Q$1059,16,TRUE)</f>
        <v>0</v>
      </c>
    </row>
    <row r="210" spans="1:21" x14ac:dyDescent="0.25">
      <c r="A210" s="3" t="s">
        <v>1444</v>
      </c>
      <c r="B210" t="s">
        <v>1887</v>
      </c>
      <c r="C210" t="s">
        <v>1888</v>
      </c>
      <c r="D210" t="s">
        <v>1113</v>
      </c>
      <c r="E210" t="s">
        <v>1469</v>
      </c>
      <c r="F210" s="3" t="str">
        <f>VLOOKUP(D210,specimens!$B$1:$Q$1059,1,TRUE)</f>
        <v>12-00069</v>
      </c>
      <c r="G210" s="2" t="str">
        <f>VLOOKUP($D210,specimens!$B$1:$Q$1059,2,TRUE)</f>
        <v>12-00069</v>
      </c>
      <c r="H210" s="2" t="str">
        <f>VLOOKUP($D210,specimens!$B$1:$Q$1059,3,TRUE)</f>
        <v>BEAT-AML</v>
      </c>
      <c r="I210" s="2" t="str">
        <f>VLOOKUP($D210,specimens!$B$1:$Q$1059,4,TRUE)</f>
        <v>HISPANIC</v>
      </c>
      <c r="J210" s="2" t="str">
        <f>VLOOKUP($D210,specimens!$B$1:$Q$1059,5,TRUE)</f>
        <v>Male</v>
      </c>
      <c r="K210" s="2" t="str">
        <f>VLOOKUP($D210,specimens!$B$1:$Q$1059,6,TRUE)</f>
        <v>Unknown</v>
      </c>
      <c r="L210" s="2" t="str">
        <f>VLOOKUP($D210,specimens!$B$1:$Q$1059,7,TRUE)</f>
        <v>Deceased</v>
      </c>
      <c r="M210" s="2" t="str">
        <f>VLOOKUP($D210,specimens!$B$1:$Q$1059,8,TRUE)</f>
        <v>Peripheral Blood</v>
      </c>
      <c r="N210" s="2" t="str">
        <f>VLOOKUP($D210,specimens!$B$1:$Q$1059,9,TRUE)</f>
        <v>tumor</v>
      </c>
      <c r="O210" s="2" t="str">
        <f>VLOOKUP($D210,specimens!$B$1:$Q$1059,10,TRUE)</f>
        <v>Acute myeloid leukaemia, NOS</v>
      </c>
      <c r="P210" s="2">
        <f>VLOOKUP($D210,specimens!$B$1:$Q$1059,11,TRUE)</f>
        <v>0</v>
      </c>
      <c r="Q210" s="2">
        <f>VLOOKUP($D210,specimens!$B$1:$Q$1059,12,TRUE)</f>
        <v>0</v>
      </c>
      <c r="R210" s="2">
        <f>VLOOKUP($D210,specimens!$B$1:$Q$1059,13,TRUE)</f>
        <v>0</v>
      </c>
      <c r="S210" s="2">
        <f>VLOOKUP($D210,specimens!$B$1:$Q$1059,14,TRUE)</f>
        <v>0</v>
      </c>
      <c r="T210" s="2">
        <f>VLOOKUP($D210,specimens!$B$1:$Q$1059,15,TRUE)</f>
        <v>0</v>
      </c>
      <c r="U210" s="2">
        <f>VLOOKUP($D210,specimens!$B$1:$Q$1059,16,TRUE)</f>
        <v>0</v>
      </c>
    </row>
    <row r="211" spans="1:21" x14ac:dyDescent="0.25">
      <c r="A211" s="3" t="s">
        <v>1444</v>
      </c>
      <c r="B211" t="s">
        <v>1889</v>
      </c>
      <c r="C211" t="s">
        <v>1890</v>
      </c>
      <c r="D211" t="s">
        <v>1113</v>
      </c>
      <c r="E211" t="s">
        <v>1469</v>
      </c>
      <c r="F211" s="3" t="str">
        <f>VLOOKUP(D211,specimens!$B$1:$Q$1059,1,TRUE)</f>
        <v>12-00069</v>
      </c>
      <c r="G211" s="2" t="str">
        <f>VLOOKUP($D211,specimens!$B$1:$Q$1059,2,TRUE)</f>
        <v>12-00069</v>
      </c>
      <c r="H211" s="2" t="str">
        <f>VLOOKUP($D211,specimens!$B$1:$Q$1059,3,TRUE)</f>
        <v>BEAT-AML</v>
      </c>
      <c r="I211" s="2" t="str">
        <f>VLOOKUP($D211,specimens!$B$1:$Q$1059,4,TRUE)</f>
        <v>HISPANIC</v>
      </c>
      <c r="J211" s="2" t="str">
        <f>VLOOKUP($D211,specimens!$B$1:$Q$1059,5,TRUE)</f>
        <v>Male</v>
      </c>
      <c r="K211" s="2" t="str">
        <f>VLOOKUP($D211,specimens!$B$1:$Q$1059,6,TRUE)</f>
        <v>Unknown</v>
      </c>
      <c r="L211" s="2" t="str">
        <f>VLOOKUP($D211,specimens!$B$1:$Q$1059,7,TRUE)</f>
        <v>Deceased</v>
      </c>
      <c r="M211" s="2" t="str">
        <f>VLOOKUP($D211,specimens!$B$1:$Q$1059,8,TRUE)</f>
        <v>Peripheral Blood</v>
      </c>
      <c r="N211" s="2" t="str">
        <f>VLOOKUP($D211,specimens!$B$1:$Q$1059,9,TRUE)</f>
        <v>tumor</v>
      </c>
      <c r="O211" s="2" t="str">
        <f>VLOOKUP($D211,specimens!$B$1:$Q$1059,10,TRUE)</f>
        <v>Acute myeloid leukaemia, NOS</v>
      </c>
      <c r="P211" s="2">
        <f>VLOOKUP($D211,specimens!$B$1:$Q$1059,11,TRUE)</f>
        <v>0</v>
      </c>
      <c r="Q211" s="2">
        <f>VLOOKUP($D211,specimens!$B$1:$Q$1059,12,TRUE)</f>
        <v>0</v>
      </c>
      <c r="R211" s="2">
        <f>VLOOKUP($D211,specimens!$B$1:$Q$1059,13,TRUE)</f>
        <v>0</v>
      </c>
      <c r="S211" s="2">
        <f>VLOOKUP($D211,specimens!$B$1:$Q$1059,14,TRUE)</f>
        <v>0</v>
      </c>
      <c r="T211" s="2">
        <f>VLOOKUP($D211,specimens!$B$1:$Q$1059,15,TRUE)</f>
        <v>0</v>
      </c>
      <c r="U211" s="2">
        <f>VLOOKUP($D211,specimens!$B$1:$Q$1059,16,TRUE)</f>
        <v>0</v>
      </c>
    </row>
    <row r="212" spans="1:21" x14ac:dyDescent="0.25">
      <c r="A212" s="3" t="s">
        <v>1444</v>
      </c>
      <c r="B212" t="s">
        <v>1891</v>
      </c>
      <c r="C212" t="s">
        <v>1892</v>
      </c>
      <c r="D212" t="s">
        <v>1113</v>
      </c>
      <c r="E212" t="s">
        <v>1469</v>
      </c>
      <c r="F212" s="3" t="str">
        <f>VLOOKUP(D212,specimens!$B$1:$Q$1059,1,TRUE)</f>
        <v>12-00069</v>
      </c>
      <c r="G212" s="2" t="str">
        <f>VLOOKUP($D212,specimens!$B$1:$Q$1059,2,TRUE)</f>
        <v>12-00069</v>
      </c>
      <c r="H212" s="2" t="str">
        <f>VLOOKUP($D212,specimens!$B$1:$Q$1059,3,TRUE)</f>
        <v>BEAT-AML</v>
      </c>
      <c r="I212" s="2" t="str">
        <f>VLOOKUP($D212,specimens!$B$1:$Q$1059,4,TRUE)</f>
        <v>HISPANIC</v>
      </c>
      <c r="J212" s="2" t="str">
        <f>VLOOKUP($D212,specimens!$B$1:$Q$1059,5,TRUE)</f>
        <v>Male</v>
      </c>
      <c r="K212" s="2" t="str">
        <f>VLOOKUP($D212,specimens!$B$1:$Q$1059,6,TRUE)</f>
        <v>Unknown</v>
      </c>
      <c r="L212" s="2" t="str">
        <f>VLOOKUP($D212,specimens!$B$1:$Q$1059,7,TRUE)</f>
        <v>Deceased</v>
      </c>
      <c r="M212" s="2" t="str">
        <f>VLOOKUP($D212,specimens!$B$1:$Q$1059,8,TRUE)</f>
        <v>Peripheral Blood</v>
      </c>
      <c r="N212" s="2" t="str">
        <f>VLOOKUP($D212,specimens!$B$1:$Q$1059,9,TRUE)</f>
        <v>tumor</v>
      </c>
      <c r="O212" s="2" t="str">
        <f>VLOOKUP($D212,specimens!$B$1:$Q$1059,10,TRUE)</f>
        <v>Acute myeloid leukaemia, NOS</v>
      </c>
      <c r="P212" s="2">
        <f>VLOOKUP($D212,specimens!$B$1:$Q$1059,11,TRUE)</f>
        <v>0</v>
      </c>
      <c r="Q212" s="2">
        <f>VLOOKUP($D212,specimens!$B$1:$Q$1059,12,TRUE)</f>
        <v>0</v>
      </c>
      <c r="R212" s="2">
        <f>VLOOKUP($D212,specimens!$B$1:$Q$1059,13,TRUE)</f>
        <v>0</v>
      </c>
      <c r="S212" s="2">
        <f>VLOOKUP($D212,specimens!$B$1:$Q$1059,14,TRUE)</f>
        <v>0</v>
      </c>
      <c r="T212" s="2">
        <f>VLOOKUP($D212,specimens!$B$1:$Q$1059,15,TRUE)</f>
        <v>0</v>
      </c>
      <c r="U212" s="2">
        <f>VLOOKUP($D212,specimens!$B$1:$Q$1059,16,TRUE)</f>
        <v>0</v>
      </c>
    </row>
    <row r="213" spans="1:21" x14ac:dyDescent="0.25">
      <c r="A213" s="3" t="s">
        <v>1444</v>
      </c>
      <c r="B213" t="s">
        <v>1893</v>
      </c>
      <c r="C213" t="s">
        <v>1894</v>
      </c>
      <c r="D213" t="s">
        <v>1113</v>
      </c>
      <c r="E213" t="s">
        <v>1469</v>
      </c>
      <c r="F213" s="3" t="str">
        <f>VLOOKUP(D213,specimens!$B$1:$Q$1059,1,TRUE)</f>
        <v>12-00069</v>
      </c>
      <c r="G213" s="2" t="str">
        <f>VLOOKUP($D213,specimens!$B$1:$Q$1059,2,TRUE)</f>
        <v>12-00069</v>
      </c>
      <c r="H213" s="2" t="str">
        <f>VLOOKUP($D213,specimens!$B$1:$Q$1059,3,TRUE)</f>
        <v>BEAT-AML</v>
      </c>
      <c r="I213" s="2" t="str">
        <f>VLOOKUP($D213,specimens!$B$1:$Q$1059,4,TRUE)</f>
        <v>HISPANIC</v>
      </c>
      <c r="J213" s="2" t="str">
        <f>VLOOKUP($D213,specimens!$B$1:$Q$1059,5,TRUE)</f>
        <v>Male</v>
      </c>
      <c r="K213" s="2" t="str">
        <f>VLOOKUP($D213,specimens!$B$1:$Q$1059,6,TRUE)</f>
        <v>Unknown</v>
      </c>
      <c r="L213" s="2" t="str">
        <f>VLOOKUP($D213,specimens!$B$1:$Q$1059,7,TRUE)</f>
        <v>Deceased</v>
      </c>
      <c r="M213" s="2" t="str">
        <f>VLOOKUP($D213,specimens!$B$1:$Q$1059,8,TRUE)</f>
        <v>Peripheral Blood</v>
      </c>
      <c r="N213" s="2" t="str">
        <f>VLOOKUP($D213,specimens!$B$1:$Q$1059,9,TRUE)</f>
        <v>tumor</v>
      </c>
      <c r="O213" s="2" t="str">
        <f>VLOOKUP($D213,specimens!$B$1:$Q$1059,10,TRUE)</f>
        <v>Acute myeloid leukaemia, NOS</v>
      </c>
      <c r="P213" s="2">
        <f>VLOOKUP($D213,specimens!$B$1:$Q$1059,11,TRUE)</f>
        <v>0</v>
      </c>
      <c r="Q213" s="2">
        <f>VLOOKUP($D213,specimens!$B$1:$Q$1059,12,TRUE)</f>
        <v>0</v>
      </c>
      <c r="R213" s="2">
        <f>VLOOKUP($D213,specimens!$B$1:$Q$1059,13,TRUE)</f>
        <v>0</v>
      </c>
      <c r="S213" s="2">
        <f>VLOOKUP($D213,specimens!$B$1:$Q$1059,14,TRUE)</f>
        <v>0</v>
      </c>
      <c r="T213" s="2">
        <f>VLOOKUP($D213,specimens!$B$1:$Q$1059,15,TRUE)</f>
        <v>0</v>
      </c>
      <c r="U213" s="2">
        <f>VLOOKUP($D213,specimens!$B$1:$Q$1059,16,TRUE)</f>
        <v>0</v>
      </c>
    </row>
    <row r="214" spans="1:21" x14ac:dyDescent="0.25">
      <c r="A214" s="3" t="s">
        <v>1444</v>
      </c>
      <c r="B214" t="s">
        <v>1895</v>
      </c>
      <c r="C214" t="s">
        <v>1896</v>
      </c>
      <c r="D214" t="s">
        <v>1113</v>
      </c>
      <c r="E214" t="s">
        <v>1469</v>
      </c>
      <c r="F214" s="3" t="str">
        <f>VLOOKUP(D214,specimens!$B$1:$Q$1059,1,TRUE)</f>
        <v>12-00069</v>
      </c>
      <c r="G214" s="2" t="str">
        <f>VLOOKUP($D214,specimens!$B$1:$Q$1059,2,TRUE)</f>
        <v>12-00069</v>
      </c>
      <c r="H214" s="2" t="str">
        <f>VLOOKUP($D214,specimens!$B$1:$Q$1059,3,TRUE)</f>
        <v>BEAT-AML</v>
      </c>
      <c r="I214" s="2" t="str">
        <f>VLOOKUP($D214,specimens!$B$1:$Q$1059,4,TRUE)</f>
        <v>HISPANIC</v>
      </c>
      <c r="J214" s="2" t="str">
        <f>VLOOKUP($D214,specimens!$B$1:$Q$1059,5,TRUE)</f>
        <v>Male</v>
      </c>
      <c r="K214" s="2" t="str">
        <f>VLOOKUP($D214,specimens!$B$1:$Q$1059,6,TRUE)</f>
        <v>Unknown</v>
      </c>
      <c r="L214" s="2" t="str">
        <f>VLOOKUP($D214,specimens!$B$1:$Q$1059,7,TRUE)</f>
        <v>Deceased</v>
      </c>
      <c r="M214" s="2" t="str">
        <f>VLOOKUP($D214,specimens!$B$1:$Q$1059,8,TRUE)</f>
        <v>Peripheral Blood</v>
      </c>
      <c r="N214" s="2" t="str">
        <f>VLOOKUP($D214,specimens!$B$1:$Q$1059,9,TRUE)</f>
        <v>tumor</v>
      </c>
      <c r="O214" s="2" t="str">
        <f>VLOOKUP($D214,specimens!$B$1:$Q$1059,10,TRUE)</f>
        <v>Acute myeloid leukaemia, NOS</v>
      </c>
      <c r="P214" s="2">
        <f>VLOOKUP($D214,specimens!$B$1:$Q$1059,11,TRUE)</f>
        <v>0</v>
      </c>
      <c r="Q214" s="2">
        <f>VLOOKUP($D214,specimens!$B$1:$Q$1059,12,TRUE)</f>
        <v>0</v>
      </c>
      <c r="R214" s="2">
        <f>VLOOKUP($D214,specimens!$B$1:$Q$1059,13,TRUE)</f>
        <v>0</v>
      </c>
      <c r="S214" s="2">
        <f>VLOOKUP($D214,specimens!$B$1:$Q$1059,14,TRUE)</f>
        <v>0</v>
      </c>
      <c r="T214" s="2">
        <f>VLOOKUP($D214,specimens!$B$1:$Q$1059,15,TRUE)</f>
        <v>0</v>
      </c>
      <c r="U214" s="2">
        <f>VLOOKUP($D214,specimens!$B$1:$Q$1059,16,TRUE)</f>
        <v>0</v>
      </c>
    </row>
    <row r="215" spans="1:21" x14ac:dyDescent="0.25">
      <c r="A215" s="3" t="s">
        <v>1444</v>
      </c>
      <c r="B215" t="s">
        <v>1897</v>
      </c>
      <c r="C215" t="s">
        <v>1898</v>
      </c>
      <c r="D215" t="s">
        <v>1114</v>
      </c>
      <c r="E215" t="s">
        <v>1469</v>
      </c>
      <c r="F215" s="3" t="str">
        <f>VLOOKUP(D215,specimens!$B$1:$Q$1059,1,TRUE)</f>
        <v>12-00069</v>
      </c>
      <c r="G215" s="2" t="str">
        <f>VLOOKUP($D215,specimens!$B$1:$Q$1059,2,TRUE)</f>
        <v>12-00069</v>
      </c>
      <c r="H215" s="2" t="str">
        <f>VLOOKUP($D215,specimens!$B$1:$Q$1059,3,TRUE)</f>
        <v>BEAT-AML</v>
      </c>
      <c r="I215" s="2" t="str">
        <f>VLOOKUP($D215,specimens!$B$1:$Q$1059,4,TRUE)</f>
        <v>HISPANIC</v>
      </c>
      <c r="J215" s="2" t="str">
        <f>VLOOKUP($D215,specimens!$B$1:$Q$1059,5,TRUE)</f>
        <v>Male</v>
      </c>
      <c r="K215" s="2" t="str">
        <f>VLOOKUP($D215,specimens!$B$1:$Q$1059,6,TRUE)</f>
        <v>Unknown</v>
      </c>
      <c r="L215" s="2" t="str">
        <f>VLOOKUP($D215,specimens!$B$1:$Q$1059,7,TRUE)</f>
        <v>Deceased</v>
      </c>
      <c r="M215" s="2" t="str">
        <f>VLOOKUP($D215,specimens!$B$1:$Q$1059,8,TRUE)</f>
        <v>Peripheral Blood</v>
      </c>
      <c r="N215" s="2" t="str">
        <f>VLOOKUP($D215,specimens!$B$1:$Q$1059,9,TRUE)</f>
        <v>tumor</v>
      </c>
      <c r="O215" s="2" t="str">
        <f>VLOOKUP($D215,specimens!$B$1:$Q$1059,10,TRUE)</f>
        <v>Acute myeloid leukaemia, NOS</v>
      </c>
      <c r="P215" s="2">
        <f>VLOOKUP($D215,specimens!$B$1:$Q$1059,11,TRUE)</f>
        <v>0</v>
      </c>
      <c r="Q215" s="2">
        <f>VLOOKUP($D215,specimens!$B$1:$Q$1059,12,TRUE)</f>
        <v>0</v>
      </c>
      <c r="R215" s="2">
        <f>VLOOKUP($D215,specimens!$B$1:$Q$1059,13,TRUE)</f>
        <v>0</v>
      </c>
      <c r="S215" s="2">
        <f>VLOOKUP($D215,specimens!$B$1:$Q$1059,14,TRUE)</f>
        <v>0</v>
      </c>
      <c r="T215" s="2">
        <f>VLOOKUP($D215,specimens!$B$1:$Q$1059,15,TRUE)</f>
        <v>0</v>
      </c>
      <c r="U215" s="2">
        <f>VLOOKUP($D215,specimens!$B$1:$Q$1059,16,TRUE)</f>
        <v>0</v>
      </c>
    </row>
    <row r="216" spans="1:21" x14ac:dyDescent="0.25">
      <c r="A216" s="3" t="s">
        <v>1444</v>
      </c>
      <c r="B216" t="s">
        <v>1899</v>
      </c>
      <c r="C216" t="s">
        <v>1900</v>
      </c>
      <c r="D216" t="s">
        <v>1114</v>
      </c>
      <c r="E216" t="s">
        <v>1469</v>
      </c>
      <c r="F216" s="3" t="str">
        <f>VLOOKUP(D216,specimens!$B$1:$Q$1059,1,TRUE)</f>
        <v>12-00069</v>
      </c>
      <c r="G216" s="2" t="str">
        <f>VLOOKUP($D216,specimens!$B$1:$Q$1059,2,TRUE)</f>
        <v>12-00069</v>
      </c>
      <c r="H216" s="2" t="str">
        <f>VLOOKUP($D216,specimens!$B$1:$Q$1059,3,TRUE)</f>
        <v>BEAT-AML</v>
      </c>
      <c r="I216" s="2" t="str">
        <f>VLOOKUP($D216,specimens!$B$1:$Q$1059,4,TRUE)</f>
        <v>HISPANIC</v>
      </c>
      <c r="J216" s="2" t="str">
        <f>VLOOKUP($D216,specimens!$B$1:$Q$1059,5,TRUE)</f>
        <v>Male</v>
      </c>
      <c r="K216" s="2" t="str">
        <f>VLOOKUP($D216,specimens!$B$1:$Q$1059,6,TRUE)</f>
        <v>Unknown</v>
      </c>
      <c r="L216" s="2" t="str">
        <f>VLOOKUP($D216,specimens!$B$1:$Q$1059,7,TRUE)</f>
        <v>Deceased</v>
      </c>
      <c r="M216" s="2" t="str">
        <f>VLOOKUP($D216,specimens!$B$1:$Q$1059,8,TRUE)</f>
        <v>Peripheral Blood</v>
      </c>
      <c r="N216" s="2" t="str">
        <f>VLOOKUP($D216,specimens!$B$1:$Q$1059,9,TRUE)</f>
        <v>tumor</v>
      </c>
      <c r="O216" s="2" t="str">
        <f>VLOOKUP($D216,specimens!$B$1:$Q$1059,10,TRUE)</f>
        <v>Acute myeloid leukaemia, NOS</v>
      </c>
      <c r="P216" s="2">
        <f>VLOOKUP($D216,specimens!$B$1:$Q$1059,11,TRUE)</f>
        <v>0</v>
      </c>
      <c r="Q216" s="2">
        <f>VLOOKUP($D216,specimens!$B$1:$Q$1059,12,TRUE)</f>
        <v>0</v>
      </c>
      <c r="R216" s="2">
        <f>VLOOKUP($D216,specimens!$B$1:$Q$1059,13,TRUE)</f>
        <v>0</v>
      </c>
      <c r="S216" s="2">
        <f>VLOOKUP($D216,specimens!$B$1:$Q$1059,14,TRUE)</f>
        <v>0</v>
      </c>
      <c r="T216" s="2">
        <f>VLOOKUP($D216,specimens!$B$1:$Q$1059,15,TRUE)</f>
        <v>0</v>
      </c>
      <c r="U216" s="2">
        <f>VLOOKUP($D216,specimens!$B$1:$Q$1059,16,TRUE)</f>
        <v>0</v>
      </c>
    </row>
    <row r="217" spans="1:21" x14ac:dyDescent="0.25">
      <c r="A217" s="3" t="s">
        <v>1444</v>
      </c>
      <c r="B217" t="s">
        <v>1901</v>
      </c>
      <c r="C217" t="s">
        <v>1902</v>
      </c>
      <c r="D217" t="s">
        <v>1114</v>
      </c>
      <c r="E217" t="s">
        <v>1469</v>
      </c>
      <c r="F217" s="3" t="str">
        <f>VLOOKUP(D217,specimens!$B$1:$Q$1059,1,TRUE)</f>
        <v>12-00069</v>
      </c>
      <c r="G217" s="2" t="str">
        <f>VLOOKUP($D217,specimens!$B$1:$Q$1059,2,TRUE)</f>
        <v>12-00069</v>
      </c>
      <c r="H217" s="2" t="str">
        <f>VLOOKUP($D217,specimens!$B$1:$Q$1059,3,TRUE)</f>
        <v>BEAT-AML</v>
      </c>
      <c r="I217" s="2" t="str">
        <f>VLOOKUP($D217,specimens!$B$1:$Q$1059,4,TRUE)</f>
        <v>HISPANIC</v>
      </c>
      <c r="J217" s="2" t="str">
        <f>VLOOKUP($D217,specimens!$B$1:$Q$1059,5,TRUE)</f>
        <v>Male</v>
      </c>
      <c r="K217" s="2" t="str">
        <f>VLOOKUP($D217,specimens!$B$1:$Q$1059,6,TRUE)</f>
        <v>Unknown</v>
      </c>
      <c r="L217" s="2" t="str">
        <f>VLOOKUP($D217,specimens!$B$1:$Q$1059,7,TRUE)</f>
        <v>Deceased</v>
      </c>
      <c r="M217" s="2" t="str">
        <f>VLOOKUP($D217,specimens!$B$1:$Q$1059,8,TRUE)</f>
        <v>Peripheral Blood</v>
      </c>
      <c r="N217" s="2" t="str">
        <f>VLOOKUP($D217,specimens!$B$1:$Q$1059,9,TRUE)</f>
        <v>tumor</v>
      </c>
      <c r="O217" s="2" t="str">
        <f>VLOOKUP($D217,specimens!$B$1:$Q$1059,10,TRUE)</f>
        <v>Acute myeloid leukaemia, NOS</v>
      </c>
      <c r="P217" s="2">
        <f>VLOOKUP($D217,specimens!$B$1:$Q$1059,11,TRUE)</f>
        <v>0</v>
      </c>
      <c r="Q217" s="2">
        <f>VLOOKUP($D217,specimens!$B$1:$Q$1059,12,TRUE)</f>
        <v>0</v>
      </c>
      <c r="R217" s="2">
        <f>VLOOKUP($D217,specimens!$B$1:$Q$1059,13,TRUE)</f>
        <v>0</v>
      </c>
      <c r="S217" s="2">
        <f>VLOOKUP($D217,specimens!$B$1:$Q$1059,14,TRUE)</f>
        <v>0</v>
      </c>
      <c r="T217" s="2">
        <f>VLOOKUP($D217,specimens!$B$1:$Q$1059,15,TRUE)</f>
        <v>0</v>
      </c>
      <c r="U217" s="2">
        <f>VLOOKUP($D217,specimens!$B$1:$Q$1059,16,TRUE)</f>
        <v>0</v>
      </c>
    </row>
    <row r="218" spans="1:21" x14ac:dyDescent="0.25">
      <c r="A218" s="3" t="s">
        <v>1444</v>
      </c>
      <c r="B218" t="s">
        <v>1903</v>
      </c>
      <c r="C218" t="s">
        <v>1904</v>
      </c>
      <c r="D218" t="s">
        <v>1114</v>
      </c>
      <c r="E218" t="s">
        <v>1469</v>
      </c>
      <c r="F218" s="3" t="str">
        <f>VLOOKUP(D218,specimens!$B$1:$Q$1059,1,TRUE)</f>
        <v>12-00069</v>
      </c>
      <c r="G218" s="2" t="str">
        <f>VLOOKUP($D218,specimens!$B$1:$Q$1059,2,TRUE)</f>
        <v>12-00069</v>
      </c>
      <c r="H218" s="2" t="str">
        <f>VLOOKUP($D218,specimens!$B$1:$Q$1059,3,TRUE)</f>
        <v>BEAT-AML</v>
      </c>
      <c r="I218" s="2" t="str">
        <f>VLOOKUP($D218,specimens!$B$1:$Q$1059,4,TRUE)</f>
        <v>HISPANIC</v>
      </c>
      <c r="J218" s="2" t="str">
        <f>VLOOKUP($D218,specimens!$B$1:$Q$1059,5,TRUE)</f>
        <v>Male</v>
      </c>
      <c r="K218" s="2" t="str">
        <f>VLOOKUP($D218,specimens!$B$1:$Q$1059,6,TRUE)</f>
        <v>Unknown</v>
      </c>
      <c r="L218" s="2" t="str">
        <f>VLOOKUP($D218,specimens!$B$1:$Q$1059,7,TRUE)</f>
        <v>Deceased</v>
      </c>
      <c r="M218" s="2" t="str">
        <f>VLOOKUP($D218,specimens!$B$1:$Q$1059,8,TRUE)</f>
        <v>Peripheral Blood</v>
      </c>
      <c r="N218" s="2" t="str">
        <f>VLOOKUP($D218,specimens!$B$1:$Q$1059,9,TRUE)</f>
        <v>tumor</v>
      </c>
      <c r="O218" s="2" t="str">
        <f>VLOOKUP($D218,specimens!$B$1:$Q$1059,10,TRUE)</f>
        <v>Acute myeloid leukaemia, NOS</v>
      </c>
      <c r="P218" s="2">
        <f>VLOOKUP($D218,specimens!$B$1:$Q$1059,11,TRUE)</f>
        <v>0</v>
      </c>
      <c r="Q218" s="2">
        <f>VLOOKUP($D218,specimens!$B$1:$Q$1059,12,TRUE)</f>
        <v>0</v>
      </c>
      <c r="R218" s="2">
        <f>VLOOKUP($D218,specimens!$B$1:$Q$1059,13,TRUE)</f>
        <v>0</v>
      </c>
      <c r="S218" s="2">
        <f>VLOOKUP($D218,specimens!$B$1:$Q$1059,14,TRUE)</f>
        <v>0</v>
      </c>
      <c r="T218" s="2">
        <f>VLOOKUP($D218,specimens!$B$1:$Q$1059,15,TRUE)</f>
        <v>0</v>
      </c>
      <c r="U218" s="2">
        <f>VLOOKUP($D218,specimens!$B$1:$Q$1059,16,TRUE)</f>
        <v>0</v>
      </c>
    </row>
    <row r="219" spans="1:21" x14ac:dyDescent="0.25">
      <c r="A219" s="3" t="s">
        <v>1444</v>
      </c>
      <c r="B219" t="s">
        <v>1905</v>
      </c>
      <c r="C219" t="s">
        <v>1906</v>
      </c>
      <c r="D219" t="s">
        <v>1114</v>
      </c>
      <c r="E219" t="s">
        <v>1469</v>
      </c>
      <c r="F219" s="3" t="str">
        <f>VLOOKUP(D219,specimens!$B$1:$Q$1059,1,TRUE)</f>
        <v>12-00069</v>
      </c>
      <c r="G219" s="2" t="str">
        <f>VLOOKUP($D219,specimens!$B$1:$Q$1059,2,TRUE)</f>
        <v>12-00069</v>
      </c>
      <c r="H219" s="2" t="str">
        <f>VLOOKUP($D219,specimens!$B$1:$Q$1059,3,TRUE)</f>
        <v>BEAT-AML</v>
      </c>
      <c r="I219" s="2" t="str">
        <f>VLOOKUP($D219,specimens!$B$1:$Q$1059,4,TRUE)</f>
        <v>HISPANIC</v>
      </c>
      <c r="J219" s="2" t="str">
        <f>VLOOKUP($D219,specimens!$B$1:$Q$1059,5,TRUE)</f>
        <v>Male</v>
      </c>
      <c r="K219" s="2" t="str">
        <f>VLOOKUP($D219,specimens!$B$1:$Q$1059,6,TRUE)</f>
        <v>Unknown</v>
      </c>
      <c r="L219" s="2" t="str">
        <f>VLOOKUP($D219,specimens!$B$1:$Q$1059,7,TRUE)</f>
        <v>Deceased</v>
      </c>
      <c r="M219" s="2" t="str">
        <f>VLOOKUP($D219,specimens!$B$1:$Q$1059,8,TRUE)</f>
        <v>Peripheral Blood</v>
      </c>
      <c r="N219" s="2" t="str">
        <f>VLOOKUP($D219,specimens!$B$1:$Q$1059,9,TRUE)</f>
        <v>tumor</v>
      </c>
      <c r="O219" s="2" t="str">
        <f>VLOOKUP($D219,specimens!$B$1:$Q$1059,10,TRUE)</f>
        <v>Acute myeloid leukaemia, NOS</v>
      </c>
      <c r="P219" s="2">
        <f>VLOOKUP($D219,specimens!$B$1:$Q$1059,11,TRUE)</f>
        <v>0</v>
      </c>
      <c r="Q219" s="2">
        <f>VLOOKUP($D219,specimens!$B$1:$Q$1059,12,TRUE)</f>
        <v>0</v>
      </c>
      <c r="R219" s="2">
        <f>VLOOKUP($D219,specimens!$B$1:$Q$1059,13,TRUE)</f>
        <v>0</v>
      </c>
      <c r="S219" s="2">
        <f>VLOOKUP($D219,specimens!$B$1:$Q$1059,14,TRUE)</f>
        <v>0</v>
      </c>
      <c r="T219" s="2">
        <f>VLOOKUP($D219,specimens!$B$1:$Q$1059,15,TRUE)</f>
        <v>0</v>
      </c>
      <c r="U219" s="2">
        <f>VLOOKUP($D219,specimens!$B$1:$Q$1059,16,TRUE)</f>
        <v>0</v>
      </c>
    </row>
    <row r="220" spans="1:21" x14ac:dyDescent="0.25">
      <c r="A220" s="3" t="s">
        <v>1444</v>
      </c>
      <c r="B220" t="s">
        <v>1907</v>
      </c>
      <c r="C220" t="s">
        <v>1908</v>
      </c>
      <c r="D220" t="s">
        <v>1114</v>
      </c>
      <c r="E220" t="s">
        <v>1469</v>
      </c>
      <c r="F220" s="3" t="str">
        <f>VLOOKUP(D220,specimens!$B$1:$Q$1059,1,TRUE)</f>
        <v>12-00069</v>
      </c>
      <c r="G220" s="2" t="str">
        <f>VLOOKUP($D220,specimens!$B$1:$Q$1059,2,TRUE)</f>
        <v>12-00069</v>
      </c>
      <c r="H220" s="2" t="str">
        <f>VLOOKUP($D220,specimens!$B$1:$Q$1059,3,TRUE)</f>
        <v>BEAT-AML</v>
      </c>
      <c r="I220" s="2" t="str">
        <f>VLOOKUP($D220,specimens!$B$1:$Q$1059,4,TRUE)</f>
        <v>HISPANIC</v>
      </c>
      <c r="J220" s="2" t="str">
        <f>VLOOKUP($D220,specimens!$B$1:$Q$1059,5,TRUE)</f>
        <v>Male</v>
      </c>
      <c r="K220" s="2" t="str">
        <f>VLOOKUP($D220,specimens!$B$1:$Q$1059,6,TRUE)</f>
        <v>Unknown</v>
      </c>
      <c r="L220" s="2" t="str">
        <f>VLOOKUP($D220,specimens!$B$1:$Q$1059,7,TRUE)</f>
        <v>Deceased</v>
      </c>
      <c r="M220" s="2" t="str">
        <f>VLOOKUP($D220,specimens!$B$1:$Q$1059,8,TRUE)</f>
        <v>Peripheral Blood</v>
      </c>
      <c r="N220" s="2" t="str">
        <f>VLOOKUP($D220,specimens!$B$1:$Q$1059,9,TRUE)</f>
        <v>tumor</v>
      </c>
      <c r="O220" s="2" t="str">
        <f>VLOOKUP($D220,specimens!$B$1:$Q$1059,10,TRUE)</f>
        <v>Acute myeloid leukaemia, NOS</v>
      </c>
      <c r="P220" s="2">
        <f>VLOOKUP($D220,specimens!$B$1:$Q$1059,11,TRUE)</f>
        <v>0</v>
      </c>
      <c r="Q220" s="2">
        <f>VLOOKUP($D220,specimens!$B$1:$Q$1059,12,TRUE)</f>
        <v>0</v>
      </c>
      <c r="R220" s="2">
        <f>VLOOKUP($D220,specimens!$B$1:$Q$1059,13,TRUE)</f>
        <v>0</v>
      </c>
      <c r="S220" s="2">
        <f>VLOOKUP($D220,specimens!$B$1:$Q$1059,14,TRUE)</f>
        <v>0</v>
      </c>
      <c r="T220" s="2">
        <f>VLOOKUP($D220,specimens!$B$1:$Q$1059,15,TRUE)</f>
        <v>0</v>
      </c>
      <c r="U220" s="2">
        <f>VLOOKUP($D220,specimens!$B$1:$Q$1059,16,TRUE)</f>
        <v>0</v>
      </c>
    </row>
    <row r="221" spans="1:21" x14ac:dyDescent="0.25">
      <c r="A221" s="3" t="s">
        <v>1444</v>
      </c>
      <c r="B221" t="s">
        <v>1909</v>
      </c>
      <c r="C221" t="s">
        <v>1910</v>
      </c>
      <c r="D221" t="s">
        <v>1114</v>
      </c>
      <c r="E221" t="s">
        <v>1469</v>
      </c>
      <c r="F221" s="3" t="str">
        <f>VLOOKUP(D221,specimens!$B$1:$Q$1059,1,TRUE)</f>
        <v>12-00069</v>
      </c>
      <c r="G221" s="2" t="str">
        <f>VLOOKUP($D221,specimens!$B$1:$Q$1059,2,TRUE)</f>
        <v>12-00069</v>
      </c>
      <c r="H221" s="2" t="str">
        <f>VLOOKUP($D221,specimens!$B$1:$Q$1059,3,TRUE)</f>
        <v>BEAT-AML</v>
      </c>
      <c r="I221" s="2" t="str">
        <f>VLOOKUP($D221,specimens!$B$1:$Q$1059,4,TRUE)</f>
        <v>HISPANIC</v>
      </c>
      <c r="J221" s="2" t="str">
        <f>VLOOKUP($D221,specimens!$B$1:$Q$1059,5,TRUE)</f>
        <v>Male</v>
      </c>
      <c r="K221" s="2" t="str">
        <f>VLOOKUP($D221,specimens!$B$1:$Q$1059,6,TRUE)</f>
        <v>Unknown</v>
      </c>
      <c r="L221" s="2" t="str">
        <f>VLOOKUP($D221,specimens!$B$1:$Q$1059,7,TRUE)</f>
        <v>Deceased</v>
      </c>
      <c r="M221" s="2" t="str">
        <f>VLOOKUP($D221,specimens!$B$1:$Q$1059,8,TRUE)</f>
        <v>Peripheral Blood</v>
      </c>
      <c r="N221" s="2" t="str">
        <f>VLOOKUP($D221,specimens!$B$1:$Q$1059,9,TRUE)</f>
        <v>tumor</v>
      </c>
      <c r="O221" s="2" t="str">
        <f>VLOOKUP($D221,specimens!$B$1:$Q$1059,10,TRUE)</f>
        <v>Acute myeloid leukaemia, NOS</v>
      </c>
      <c r="P221" s="2">
        <f>VLOOKUP($D221,specimens!$B$1:$Q$1059,11,TRUE)</f>
        <v>0</v>
      </c>
      <c r="Q221" s="2">
        <f>VLOOKUP($D221,specimens!$B$1:$Q$1059,12,TRUE)</f>
        <v>0</v>
      </c>
      <c r="R221" s="2">
        <f>VLOOKUP($D221,specimens!$B$1:$Q$1059,13,TRUE)</f>
        <v>0</v>
      </c>
      <c r="S221" s="2">
        <f>VLOOKUP($D221,specimens!$B$1:$Q$1059,14,TRUE)</f>
        <v>0</v>
      </c>
      <c r="T221" s="2">
        <f>VLOOKUP($D221,specimens!$B$1:$Q$1059,15,TRUE)</f>
        <v>0</v>
      </c>
      <c r="U221" s="2">
        <f>VLOOKUP($D221,specimens!$B$1:$Q$1059,16,TRUE)</f>
        <v>0</v>
      </c>
    </row>
    <row r="222" spans="1:21" x14ac:dyDescent="0.25">
      <c r="A222" s="3" t="s">
        <v>1444</v>
      </c>
      <c r="B222" t="s">
        <v>1911</v>
      </c>
      <c r="C222" t="s">
        <v>1912</v>
      </c>
      <c r="D222" t="s">
        <v>1114</v>
      </c>
      <c r="E222" t="s">
        <v>1469</v>
      </c>
      <c r="F222" s="3" t="str">
        <f>VLOOKUP(D222,specimens!$B$1:$Q$1059,1,TRUE)</f>
        <v>12-00069</v>
      </c>
      <c r="G222" s="2" t="str">
        <f>VLOOKUP($D222,specimens!$B$1:$Q$1059,2,TRUE)</f>
        <v>12-00069</v>
      </c>
      <c r="H222" s="2" t="str">
        <f>VLOOKUP($D222,specimens!$B$1:$Q$1059,3,TRUE)</f>
        <v>BEAT-AML</v>
      </c>
      <c r="I222" s="2" t="str">
        <f>VLOOKUP($D222,specimens!$B$1:$Q$1059,4,TRUE)</f>
        <v>HISPANIC</v>
      </c>
      <c r="J222" s="2" t="str">
        <f>VLOOKUP($D222,specimens!$B$1:$Q$1059,5,TRUE)</f>
        <v>Male</v>
      </c>
      <c r="K222" s="2" t="str">
        <f>VLOOKUP($D222,specimens!$B$1:$Q$1059,6,TRUE)</f>
        <v>Unknown</v>
      </c>
      <c r="L222" s="2" t="str">
        <f>VLOOKUP($D222,specimens!$B$1:$Q$1059,7,TRUE)</f>
        <v>Deceased</v>
      </c>
      <c r="M222" s="2" t="str">
        <f>VLOOKUP($D222,specimens!$B$1:$Q$1059,8,TRUE)</f>
        <v>Peripheral Blood</v>
      </c>
      <c r="N222" s="2" t="str">
        <f>VLOOKUP($D222,specimens!$B$1:$Q$1059,9,TRUE)</f>
        <v>tumor</v>
      </c>
      <c r="O222" s="2" t="str">
        <f>VLOOKUP($D222,specimens!$B$1:$Q$1059,10,TRUE)</f>
        <v>Acute myeloid leukaemia, NOS</v>
      </c>
      <c r="P222" s="2">
        <f>VLOOKUP($D222,specimens!$B$1:$Q$1059,11,TRUE)</f>
        <v>0</v>
      </c>
      <c r="Q222" s="2">
        <f>VLOOKUP($D222,specimens!$B$1:$Q$1059,12,TRUE)</f>
        <v>0</v>
      </c>
      <c r="R222" s="2">
        <f>VLOOKUP($D222,specimens!$B$1:$Q$1059,13,TRUE)</f>
        <v>0</v>
      </c>
      <c r="S222" s="2">
        <f>VLOOKUP($D222,specimens!$B$1:$Q$1059,14,TRUE)</f>
        <v>0</v>
      </c>
      <c r="T222" s="2">
        <f>VLOOKUP($D222,specimens!$B$1:$Q$1059,15,TRUE)</f>
        <v>0</v>
      </c>
      <c r="U222" s="2">
        <f>VLOOKUP($D222,specimens!$B$1:$Q$1059,16,TRUE)</f>
        <v>0</v>
      </c>
    </row>
    <row r="223" spans="1:21" x14ac:dyDescent="0.25">
      <c r="A223" s="3" t="s">
        <v>1444</v>
      </c>
      <c r="B223" t="s">
        <v>1913</v>
      </c>
      <c r="C223" t="s">
        <v>1914</v>
      </c>
      <c r="D223" t="s">
        <v>1114</v>
      </c>
      <c r="E223" t="s">
        <v>1469</v>
      </c>
      <c r="F223" s="3" t="str">
        <f>VLOOKUP(D223,specimens!$B$1:$Q$1059,1,TRUE)</f>
        <v>12-00069</v>
      </c>
      <c r="G223" s="2" t="str">
        <f>VLOOKUP($D223,specimens!$B$1:$Q$1059,2,TRUE)</f>
        <v>12-00069</v>
      </c>
      <c r="H223" s="2" t="str">
        <f>VLOOKUP($D223,specimens!$B$1:$Q$1059,3,TRUE)</f>
        <v>BEAT-AML</v>
      </c>
      <c r="I223" s="2" t="str">
        <f>VLOOKUP($D223,specimens!$B$1:$Q$1059,4,TRUE)</f>
        <v>HISPANIC</v>
      </c>
      <c r="J223" s="2" t="str">
        <f>VLOOKUP($D223,specimens!$B$1:$Q$1059,5,TRUE)</f>
        <v>Male</v>
      </c>
      <c r="K223" s="2" t="str">
        <f>VLOOKUP($D223,specimens!$B$1:$Q$1059,6,TRUE)</f>
        <v>Unknown</v>
      </c>
      <c r="L223" s="2" t="str">
        <f>VLOOKUP($D223,specimens!$B$1:$Q$1059,7,TRUE)</f>
        <v>Deceased</v>
      </c>
      <c r="M223" s="2" t="str">
        <f>VLOOKUP($D223,specimens!$B$1:$Q$1059,8,TRUE)</f>
        <v>Peripheral Blood</v>
      </c>
      <c r="N223" s="2" t="str">
        <f>VLOOKUP($D223,specimens!$B$1:$Q$1059,9,TRUE)</f>
        <v>tumor</v>
      </c>
      <c r="O223" s="2" t="str">
        <f>VLOOKUP($D223,specimens!$B$1:$Q$1059,10,TRUE)</f>
        <v>Acute myeloid leukaemia, NOS</v>
      </c>
      <c r="P223" s="2">
        <f>VLOOKUP($D223,specimens!$B$1:$Q$1059,11,TRUE)</f>
        <v>0</v>
      </c>
      <c r="Q223" s="2">
        <f>VLOOKUP($D223,specimens!$B$1:$Q$1059,12,TRUE)</f>
        <v>0</v>
      </c>
      <c r="R223" s="2">
        <f>VLOOKUP($D223,specimens!$B$1:$Q$1059,13,TRUE)</f>
        <v>0</v>
      </c>
      <c r="S223" s="2">
        <f>VLOOKUP($D223,specimens!$B$1:$Q$1059,14,TRUE)</f>
        <v>0</v>
      </c>
      <c r="T223" s="2">
        <f>VLOOKUP($D223,specimens!$B$1:$Q$1059,15,TRUE)</f>
        <v>0</v>
      </c>
      <c r="U223" s="2">
        <f>VLOOKUP($D223,specimens!$B$1:$Q$1059,16,TRUE)</f>
        <v>0</v>
      </c>
    </row>
    <row r="224" spans="1:21" x14ac:dyDescent="0.25">
      <c r="A224" s="3" t="s">
        <v>1444</v>
      </c>
      <c r="B224" t="s">
        <v>1915</v>
      </c>
      <c r="C224" t="s">
        <v>1916</v>
      </c>
      <c r="D224" t="s">
        <v>1114</v>
      </c>
      <c r="E224" t="s">
        <v>1469</v>
      </c>
      <c r="F224" s="3" t="str">
        <f>VLOOKUP(D224,specimens!$B$1:$Q$1059,1,TRUE)</f>
        <v>12-00069</v>
      </c>
      <c r="G224" s="2" t="str">
        <f>VLOOKUP($D224,specimens!$B$1:$Q$1059,2,TRUE)</f>
        <v>12-00069</v>
      </c>
      <c r="H224" s="2" t="str">
        <f>VLOOKUP($D224,specimens!$B$1:$Q$1059,3,TRUE)</f>
        <v>BEAT-AML</v>
      </c>
      <c r="I224" s="2" t="str">
        <f>VLOOKUP($D224,specimens!$B$1:$Q$1059,4,TRUE)</f>
        <v>HISPANIC</v>
      </c>
      <c r="J224" s="2" t="str">
        <f>VLOOKUP($D224,specimens!$B$1:$Q$1059,5,TRUE)</f>
        <v>Male</v>
      </c>
      <c r="K224" s="2" t="str">
        <f>VLOOKUP($D224,specimens!$B$1:$Q$1059,6,TRUE)</f>
        <v>Unknown</v>
      </c>
      <c r="L224" s="2" t="str">
        <f>VLOOKUP($D224,specimens!$B$1:$Q$1059,7,TRUE)</f>
        <v>Deceased</v>
      </c>
      <c r="M224" s="2" t="str">
        <f>VLOOKUP($D224,specimens!$B$1:$Q$1059,8,TRUE)</f>
        <v>Peripheral Blood</v>
      </c>
      <c r="N224" s="2" t="str">
        <f>VLOOKUP($D224,specimens!$B$1:$Q$1059,9,TRUE)</f>
        <v>tumor</v>
      </c>
      <c r="O224" s="2" t="str">
        <f>VLOOKUP($D224,specimens!$B$1:$Q$1059,10,TRUE)</f>
        <v>Acute myeloid leukaemia, NOS</v>
      </c>
      <c r="P224" s="2">
        <f>VLOOKUP($D224,specimens!$B$1:$Q$1059,11,TRUE)</f>
        <v>0</v>
      </c>
      <c r="Q224" s="2">
        <f>VLOOKUP($D224,specimens!$B$1:$Q$1059,12,TRUE)</f>
        <v>0</v>
      </c>
      <c r="R224" s="2">
        <f>VLOOKUP($D224,specimens!$B$1:$Q$1059,13,TRUE)</f>
        <v>0</v>
      </c>
      <c r="S224" s="2">
        <f>VLOOKUP($D224,specimens!$B$1:$Q$1059,14,TRUE)</f>
        <v>0</v>
      </c>
      <c r="T224" s="2">
        <f>VLOOKUP($D224,specimens!$B$1:$Q$1059,15,TRUE)</f>
        <v>0</v>
      </c>
      <c r="U224" s="2">
        <f>VLOOKUP($D224,specimens!$B$1:$Q$1059,16,TRUE)</f>
        <v>0</v>
      </c>
    </row>
    <row r="225" spans="1:21" x14ac:dyDescent="0.25">
      <c r="A225" s="3" t="s">
        <v>1444</v>
      </c>
      <c r="B225" t="s">
        <v>1917</v>
      </c>
      <c r="C225" t="s">
        <v>1918</v>
      </c>
      <c r="D225" t="s">
        <v>1114</v>
      </c>
      <c r="E225" t="s">
        <v>1469</v>
      </c>
      <c r="F225" s="3" t="str">
        <f>VLOOKUP(D225,specimens!$B$1:$Q$1059,1,TRUE)</f>
        <v>12-00069</v>
      </c>
      <c r="G225" s="2" t="str">
        <f>VLOOKUP($D225,specimens!$B$1:$Q$1059,2,TRUE)</f>
        <v>12-00069</v>
      </c>
      <c r="H225" s="2" t="str">
        <f>VLOOKUP($D225,specimens!$B$1:$Q$1059,3,TRUE)</f>
        <v>BEAT-AML</v>
      </c>
      <c r="I225" s="2" t="str">
        <f>VLOOKUP($D225,specimens!$B$1:$Q$1059,4,TRUE)</f>
        <v>HISPANIC</v>
      </c>
      <c r="J225" s="2" t="str">
        <f>VLOOKUP($D225,specimens!$B$1:$Q$1059,5,TRUE)</f>
        <v>Male</v>
      </c>
      <c r="K225" s="2" t="str">
        <f>VLOOKUP($D225,specimens!$B$1:$Q$1059,6,TRUE)</f>
        <v>Unknown</v>
      </c>
      <c r="L225" s="2" t="str">
        <f>VLOOKUP($D225,specimens!$B$1:$Q$1059,7,TRUE)</f>
        <v>Deceased</v>
      </c>
      <c r="M225" s="2" t="str">
        <f>VLOOKUP($D225,specimens!$B$1:$Q$1059,8,TRUE)</f>
        <v>Peripheral Blood</v>
      </c>
      <c r="N225" s="2" t="str">
        <f>VLOOKUP($D225,specimens!$B$1:$Q$1059,9,TRUE)</f>
        <v>tumor</v>
      </c>
      <c r="O225" s="2" t="str">
        <f>VLOOKUP($D225,specimens!$B$1:$Q$1059,10,TRUE)</f>
        <v>Acute myeloid leukaemia, NOS</v>
      </c>
      <c r="P225" s="2">
        <f>VLOOKUP($D225,specimens!$B$1:$Q$1059,11,TRUE)</f>
        <v>0</v>
      </c>
      <c r="Q225" s="2">
        <f>VLOOKUP($D225,specimens!$B$1:$Q$1059,12,TRUE)</f>
        <v>0</v>
      </c>
      <c r="R225" s="2">
        <f>VLOOKUP($D225,specimens!$B$1:$Q$1059,13,TRUE)</f>
        <v>0</v>
      </c>
      <c r="S225" s="2">
        <f>VLOOKUP($D225,specimens!$B$1:$Q$1059,14,TRUE)</f>
        <v>0</v>
      </c>
      <c r="T225" s="2">
        <f>VLOOKUP($D225,specimens!$B$1:$Q$1059,15,TRUE)</f>
        <v>0</v>
      </c>
      <c r="U225" s="2">
        <f>VLOOKUP($D225,specimens!$B$1:$Q$1059,16,TRUE)</f>
        <v>0</v>
      </c>
    </row>
    <row r="226" spans="1:21" x14ac:dyDescent="0.25">
      <c r="A226" s="3" t="s">
        <v>1444</v>
      </c>
      <c r="B226" t="s">
        <v>1919</v>
      </c>
      <c r="C226" t="s">
        <v>1920</v>
      </c>
      <c r="D226" t="s">
        <v>1114</v>
      </c>
      <c r="E226" t="s">
        <v>1469</v>
      </c>
      <c r="F226" s="3" t="str">
        <f>VLOOKUP(D226,specimens!$B$1:$Q$1059,1,TRUE)</f>
        <v>12-00069</v>
      </c>
      <c r="G226" s="2" t="str">
        <f>VLOOKUP($D226,specimens!$B$1:$Q$1059,2,TRUE)</f>
        <v>12-00069</v>
      </c>
      <c r="H226" s="2" t="str">
        <f>VLOOKUP($D226,specimens!$B$1:$Q$1059,3,TRUE)</f>
        <v>BEAT-AML</v>
      </c>
      <c r="I226" s="2" t="str">
        <f>VLOOKUP($D226,specimens!$B$1:$Q$1059,4,TRUE)</f>
        <v>HISPANIC</v>
      </c>
      <c r="J226" s="2" t="str">
        <f>VLOOKUP($D226,specimens!$B$1:$Q$1059,5,TRUE)</f>
        <v>Male</v>
      </c>
      <c r="K226" s="2" t="str">
        <f>VLOOKUP($D226,specimens!$B$1:$Q$1059,6,TRUE)</f>
        <v>Unknown</v>
      </c>
      <c r="L226" s="2" t="str">
        <f>VLOOKUP($D226,specimens!$B$1:$Q$1059,7,TRUE)</f>
        <v>Deceased</v>
      </c>
      <c r="M226" s="2" t="str">
        <f>VLOOKUP($D226,specimens!$B$1:$Q$1059,8,TRUE)</f>
        <v>Peripheral Blood</v>
      </c>
      <c r="N226" s="2" t="str">
        <f>VLOOKUP($D226,specimens!$B$1:$Q$1059,9,TRUE)</f>
        <v>tumor</v>
      </c>
      <c r="O226" s="2" t="str">
        <f>VLOOKUP($D226,specimens!$B$1:$Q$1059,10,TRUE)</f>
        <v>Acute myeloid leukaemia, NOS</v>
      </c>
      <c r="P226" s="2">
        <f>VLOOKUP($D226,specimens!$B$1:$Q$1059,11,TRUE)</f>
        <v>0</v>
      </c>
      <c r="Q226" s="2">
        <f>VLOOKUP($D226,specimens!$B$1:$Q$1059,12,TRUE)</f>
        <v>0</v>
      </c>
      <c r="R226" s="2">
        <f>VLOOKUP($D226,specimens!$B$1:$Q$1059,13,TRUE)</f>
        <v>0</v>
      </c>
      <c r="S226" s="2">
        <f>VLOOKUP($D226,specimens!$B$1:$Q$1059,14,TRUE)</f>
        <v>0</v>
      </c>
      <c r="T226" s="2">
        <f>VLOOKUP($D226,specimens!$B$1:$Q$1059,15,TRUE)</f>
        <v>0</v>
      </c>
      <c r="U226" s="2">
        <f>VLOOKUP($D226,specimens!$B$1:$Q$1059,16,TRUE)</f>
        <v>0</v>
      </c>
    </row>
    <row r="227" spans="1:21" x14ac:dyDescent="0.25">
      <c r="A227" s="3" t="s">
        <v>1444</v>
      </c>
      <c r="B227" t="s">
        <v>1921</v>
      </c>
      <c r="C227" t="s">
        <v>1922</v>
      </c>
      <c r="D227" t="s">
        <v>1115</v>
      </c>
      <c r="E227" t="s">
        <v>1469</v>
      </c>
      <c r="F227" s="3" t="str">
        <f>VLOOKUP(D227,specimens!$B$1:$Q$1059,1,TRUE)</f>
        <v>12-00069</v>
      </c>
      <c r="G227" s="2" t="str">
        <f>VLOOKUP($D227,specimens!$B$1:$Q$1059,2,TRUE)</f>
        <v>12-00069</v>
      </c>
      <c r="H227" s="2" t="str">
        <f>VLOOKUP($D227,specimens!$B$1:$Q$1059,3,TRUE)</f>
        <v>BEAT-AML</v>
      </c>
      <c r="I227" s="2" t="str">
        <f>VLOOKUP($D227,specimens!$B$1:$Q$1059,4,TRUE)</f>
        <v>HISPANIC</v>
      </c>
      <c r="J227" s="2" t="str">
        <f>VLOOKUP($D227,specimens!$B$1:$Q$1059,5,TRUE)</f>
        <v>Male</v>
      </c>
      <c r="K227" s="2" t="str">
        <f>VLOOKUP($D227,specimens!$B$1:$Q$1059,6,TRUE)</f>
        <v>Unknown</v>
      </c>
      <c r="L227" s="2" t="str">
        <f>VLOOKUP($D227,specimens!$B$1:$Q$1059,7,TRUE)</f>
        <v>Deceased</v>
      </c>
      <c r="M227" s="2" t="str">
        <f>VLOOKUP($D227,specimens!$B$1:$Q$1059,8,TRUE)</f>
        <v>Peripheral Blood</v>
      </c>
      <c r="N227" s="2" t="str">
        <f>VLOOKUP($D227,specimens!$B$1:$Q$1059,9,TRUE)</f>
        <v>tumor</v>
      </c>
      <c r="O227" s="2" t="str">
        <f>VLOOKUP($D227,specimens!$B$1:$Q$1059,10,TRUE)</f>
        <v>Acute myeloid leukaemia, NOS</v>
      </c>
      <c r="P227" s="2">
        <f>VLOOKUP($D227,specimens!$B$1:$Q$1059,11,TRUE)</f>
        <v>0</v>
      </c>
      <c r="Q227" s="2">
        <f>VLOOKUP($D227,specimens!$B$1:$Q$1059,12,TRUE)</f>
        <v>0</v>
      </c>
      <c r="R227" s="2">
        <f>VLOOKUP($D227,specimens!$B$1:$Q$1059,13,TRUE)</f>
        <v>0</v>
      </c>
      <c r="S227" s="2">
        <f>VLOOKUP($D227,specimens!$B$1:$Q$1059,14,TRUE)</f>
        <v>0</v>
      </c>
      <c r="T227" s="2">
        <f>VLOOKUP($D227,specimens!$B$1:$Q$1059,15,TRUE)</f>
        <v>0</v>
      </c>
      <c r="U227" s="2">
        <f>VLOOKUP($D227,specimens!$B$1:$Q$1059,16,TRUE)</f>
        <v>0</v>
      </c>
    </row>
    <row r="228" spans="1:21" x14ac:dyDescent="0.25">
      <c r="A228" s="3" t="s">
        <v>1444</v>
      </c>
      <c r="B228" t="s">
        <v>1923</v>
      </c>
      <c r="C228" t="s">
        <v>1924</v>
      </c>
      <c r="D228" t="s">
        <v>1115</v>
      </c>
      <c r="E228" t="s">
        <v>1469</v>
      </c>
      <c r="F228" s="3" t="str">
        <f>VLOOKUP(D228,specimens!$B$1:$Q$1059,1,TRUE)</f>
        <v>12-00069</v>
      </c>
      <c r="G228" s="2" t="str">
        <f>VLOOKUP($D228,specimens!$B$1:$Q$1059,2,TRUE)</f>
        <v>12-00069</v>
      </c>
      <c r="H228" s="2" t="str">
        <f>VLOOKUP($D228,specimens!$B$1:$Q$1059,3,TRUE)</f>
        <v>BEAT-AML</v>
      </c>
      <c r="I228" s="2" t="str">
        <f>VLOOKUP($D228,specimens!$B$1:$Q$1059,4,TRUE)</f>
        <v>HISPANIC</v>
      </c>
      <c r="J228" s="2" t="str">
        <f>VLOOKUP($D228,specimens!$B$1:$Q$1059,5,TRUE)</f>
        <v>Male</v>
      </c>
      <c r="K228" s="2" t="str">
        <f>VLOOKUP($D228,specimens!$B$1:$Q$1059,6,TRUE)</f>
        <v>Unknown</v>
      </c>
      <c r="L228" s="2" t="str">
        <f>VLOOKUP($D228,specimens!$B$1:$Q$1059,7,TRUE)</f>
        <v>Deceased</v>
      </c>
      <c r="M228" s="2" t="str">
        <f>VLOOKUP($D228,specimens!$B$1:$Q$1059,8,TRUE)</f>
        <v>Peripheral Blood</v>
      </c>
      <c r="N228" s="2" t="str">
        <f>VLOOKUP($D228,specimens!$B$1:$Q$1059,9,TRUE)</f>
        <v>tumor</v>
      </c>
      <c r="O228" s="2" t="str">
        <f>VLOOKUP($D228,specimens!$B$1:$Q$1059,10,TRUE)</f>
        <v>Acute myeloid leukaemia, NOS</v>
      </c>
      <c r="P228" s="2">
        <f>VLOOKUP($D228,specimens!$B$1:$Q$1059,11,TRUE)</f>
        <v>0</v>
      </c>
      <c r="Q228" s="2">
        <f>VLOOKUP($D228,specimens!$B$1:$Q$1059,12,TRUE)</f>
        <v>0</v>
      </c>
      <c r="R228" s="2">
        <f>VLOOKUP($D228,specimens!$B$1:$Q$1059,13,TRUE)</f>
        <v>0</v>
      </c>
      <c r="S228" s="2">
        <f>VLOOKUP($D228,specimens!$B$1:$Q$1059,14,TRUE)</f>
        <v>0</v>
      </c>
      <c r="T228" s="2">
        <f>VLOOKUP($D228,specimens!$B$1:$Q$1059,15,TRUE)</f>
        <v>0</v>
      </c>
      <c r="U228" s="2">
        <f>VLOOKUP($D228,specimens!$B$1:$Q$1059,16,TRUE)</f>
        <v>0</v>
      </c>
    </row>
    <row r="229" spans="1:21" x14ac:dyDescent="0.25">
      <c r="A229" s="3" t="s">
        <v>1444</v>
      </c>
      <c r="B229" t="s">
        <v>1925</v>
      </c>
      <c r="C229" t="s">
        <v>1926</v>
      </c>
      <c r="D229" t="s">
        <v>1115</v>
      </c>
      <c r="E229" t="s">
        <v>1469</v>
      </c>
      <c r="F229" s="3" t="str">
        <f>VLOOKUP(D229,specimens!$B$1:$Q$1059,1,TRUE)</f>
        <v>12-00069</v>
      </c>
      <c r="G229" s="2" t="str">
        <f>VLOOKUP($D229,specimens!$B$1:$Q$1059,2,TRUE)</f>
        <v>12-00069</v>
      </c>
      <c r="H229" s="2" t="str">
        <f>VLOOKUP($D229,specimens!$B$1:$Q$1059,3,TRUE)</f>
        <v>BEAT-AML</v>
      </c>
      <c r="I229" s="2" t="str">
        <f>VLOOKUP($D229,specimens!$B$1:$Q$1059,4,TRUE)</f>
        <v>HISPANIC</v>
      </c>
      <c r="J229" s="2" t="str">
        <f>VLOOKUP($D229,specimens!$B$1:$Q$1059,5,TRUE)</f>
        <v>Male</v>
      </c>
      <c r="K229" s="2" t="str">
        <f>VLOOKUP($D229,specimens!$B$1:$Q$1059,6,TRUE)</f>
        <v>Unknown</v>
      </c>
      <c r="L229" s="2" t="str">
        <f>VLOOKUP($D229,specimens!$B$1:$Q$1059,7,TRUE)</f>
        <v>Deceased</v>
      </c>
      <c r="M229" s="2" t="str">
        <f>VLOOKUP($D229,specimens!$B$1:$Q$1059,8,TRUE)</f>
        <v>Peripheral Blood</v>
      </c>
      <c r="N229" s="2" t="str">
        <f>VLOOKUP($D229,specimens!$B$1:$Q$1059,9,TRUE)</f>
        <v>tumor</v>
      </c>
      <c r="O229" s="2" t="str">
        <f>VLOOKUP($D229,specimens!$B$1:$Q$1059,10,TRUE)</f>
        <v>Acute myeloid leukaemia, NOS</v>
      </c>
      <c r="P229" s="2">
        <f>VLOOKUP($D229,specimens!$B$1:$Q$1059,11,TRUE)</f>
        <v>0</v>
      </c>
      <c r="Q229" s="2">
        <f>VLOOKUP($D229,specimens!$B$1:$Q$1059,12,TRUE)</f>
        <v>0</v>
      </c>
      <c r="R229" s="2">
        <f>VLOOKUP($D229,specimens!$B$1:$Q$1059,13,TRUE)</f>
        <v>0</v>
      </c>
      <c r="S229" s="2">
        <f>VLOOKUP($D229,specimens!$B$1:$Q$1059,14,TRUE)</f>
        <v>0</v>
      </c>
      <c r="T229" s="2">
        <f>VLOOKUP($D229,specimens!$B$1:$Q$1059,15,TRUE)</f>
        <v>0</v>
      </c>
      <c r="U229" s="2">
        <f>VLOOKUP($D229,specimens!$B$1:$Q$1059,16,TRUE)</f>
        <v>0</v>
      </c>
    </row>
    <row r="230" spans="1:21" x14ac:dyDescent="0.25">
      <c r="A230" s="3" t="s">
        <v>1444</v>
      </c>
      <c r="B230" t="s">
        <v>1927</v>
      </c>
      <c r="C230" t="s">
        <v>1928</v>
      </c>
      <c r="D230" t="s">
        <v>1115</v>
      </c>
      <c r="E230" t="s">
        <v>1469</v>
      </c>
      <c r="F230" s="3" t="str">
        <f>VLOOKUP(D230,specimens!$B$1:$Q$1059,1,TRUE)</f>
        <v>12-00069</v>
      </c>
      <c r="G230" s="2" t="str">
        <f>VLOOKUP($D230,specimens!$B$1:$Q$1059,2,TRUE)</f>
        <v>12-00069</v>
      </c>
      <c r="H230" s="2" t="str">
        <f>VLOOKUP($D230,specimens!$B$1:$Q$1059,3,TRUE)</f>
        <v>BEAT-AML</v>
      </c>
      <c r="I230" s="2" t="str">
        <f>VLOOKUP($D230,specimens!$B$1:$Q$1059,4,TRUE)</f>
        <v>HISPANIC</v>
      </c>
      <c r="J230" s="2" t="str">
        <f>VLOOKUP($D230,specimens!$B$1:$Q$1059,5,TRUE)</f>
        <v>Male</v>
      </c>
      <c r="K230" s="2" t="str">
        <f>VLOOKUP($D230,specimens!$B$1:$Q$1059,6,TRUE)</f>
        <v>Unknown</v>
      </c>
      <c r="L230" s="2" t="str">
        <f>VLOOKUP($D230,specimens!$B$1:$Q$1059,7,TRUE)</f>
        <v>Deceased</v>
      </c>
      <c r="M230" s="2" t="str">
        <f>VLOOKUP($D230,specimens!$B$1:$Q$1059,8,TRUE)</f>
        <v>Peripheral Blood</v>
      </c>
      <c r="N230" s="2" t="str">
        <f>VLOOKUP($D230,specimens!$B$1:$Q$1059,9,TRUE)</f>
        <v>tumor</v>
      </c>
      <c r="O230" s="2" t="str">
        <f>VLOOKUP($D230,specimens!$B$1:$Q$1059,10,TRUE)</f>
        <v>Acute myeloid leukaemia, NOS</v>
      </c>
      <c r="P230" s="2">
        <f>VLOOKUP($D230,specimens!$B$1:$Q$1059,11,TRUE)</f>
        <v>0</v>
      </c>
      <c r="Q230" s="2">
        <f>VLOOKUP($D230,specimens!$B$1:$Q$1059,12,TRUE)</f>
        <v>0</v>
      </c>
      <c r="R230" s="2">
        <f>VLOOKUP($D230,specimens!$B$1:$Q$1059,13,TRUE)</f>
        <v>0</v>
      </c>
      <c r="S230" s="2">
        <f>VLOOKUP($D230,specimens!$B$1:$Q$1059,14,TRUE)</f>
        <v>0</v>
      </c>
      <c r="T230" s="2">
        <f>VLOOKUP($D230,specimens!$B$1:$Q$1059,15,TRUE)</f>
        <v>0</v>
      </c>
      <c r="U230" s="2">
        <f>VLOOKUP($D230,specimens!$B$1:$Q$1059,16,TRUE)</f>
        <v>0</v>
      </c>
    </row>
    <row r="231" spans="1:21" x14ac:dyDescent="0.25">
      <c r="A231" s="3" t="s">
        <v>1444</v>
      </c>
      <c r="B231" t="s">
        <v>1929</v>
      </c>
      <c r="C231" t="s">
        <v>1930</v>
      </c>
      <c r="D231" t="s">
        <v>1115</v>
      </c>
      <c r="E231" t="s">
        <v>1469</v>
      </c>
      <c r="F231" s="3" t="str">
        <f>VLOOKUP(D231,specimens!$B$1:$Q$1059,1,TRUE)</f>
        <v>12-00069</v>
      </c>
      <c r="G231" s="2" t="str">
        <f>VLOOKUP($D231,specimens!$B$1:$Q$1059,2,TRUE)</f>
        <v>12-00069</v>
      </c>
      <c r="H231" s="2" t="str">
        <f>VLOOKUP($D231,specimens!$B$1:$Q$1059,3,TRUE)</f>
        <v>BEAT-AML</v>
      </c>
      <c r="I231" s="2" t="str">
        <f>VLOOKUP($D231,specimens!$B$1:$Q$1059,4,TRUE)</f>
        <v>HISPANIC</v>
      </c>
      <c r="J231" s="2" t="str">
        <f>VLOOKUP($D231,specimens!$B$1:$Q$1059,5,TRUE)</f>
        <v>Male</v>
      </c>
      <c r="K231" s="2" t="str">
        <f>VLOOKUP($D231,specimens!$B$1:$Q$1059,6,TRUE)</f>
        <v>Unknown</v>
      </c>
      <c r="L231" s="2" t="str">
        <f>VLOOKUP($D231,specimens!$B$1:$Q$1059,7,TRUE)</f>
        <v>Deceased</v>
      </c>
      <c r="M231" s="2" t="str">
        <f>VLOOKUP($D231,specimens!$B$1:$Q$1059,8,TRUE)</f>
        <v>Peripheral Blood</v>
      </c>
      <c r="N231" s="2" t="str">
        <f>VLOOKUP($D231,specimens!$B$1:$Q$1059,9,TRUE)</f>
        <v>tumor</v>
      </c>
      <c r="O231" s="2" t="str">
        <f>VLOOKUP($D231,specimens!$B$1:$Q$1059,10,TRUE)</f>
        <v>Acute myeloid leukaemia, NOS</v>
      </c>
      <c r="P231" s="2">
        <f>VLOOKUP($D231,specimens!$B$1:$Q$1059,11,TRUE)</f>
        <v>0</v>
      </c>
      <c r="Q231" s="2">
        <f>VLOOKUP($D231,specimens!$B$1:$Q$1059,12,TRUE)</f>
        <v>0</v>
      </c>
      <c r="R231" s="2">
        <f>VLOOKUP($D231,specimens!$B$1:$Q$1059,13,TRUE)</f>
        <v>0</v>
      </c>
      <c r="S231" s="2">
        <f>VLOOKUP($D231,specimens!$B$1:$Q$1059,14,TRUE)</f>
        <v>0</v>
      </c>
      <c r="T231" s="2">
        <f>VLOOKUP($D231,specimens!$B$1:$Q$1059,15,TRUE)</f>
        <v>0</v>
      </c>
      <c r="U231" s="2">
        <f>VLOOKUP($D231,specimens!$B$1:$Q$1059,16,TRUE)</f>
        <v>0</v>
      </c>
    </row>
    <row r="232" spans="1:21" x14ac:dyDescent="0.25">
      <c r="A232" s="3" t="s">
        <v>1444</v>
      </c>
      <c r="B232" t="s">
        <v>1931</v>
      </c>
      <c r="C232" t="s">
        <v>1932</v>
      </c>
      <c r="D232" t="s">
        <v>1115</v>
      </c>
      <c r="E232" t="s">
        <v>1469</v>
      </c>
      <c r="F232" s="3" t="str">
        <f>VLOOKUP(D232,specimens!$B$1:$Q$1059,1,TRUE)</f>
        <v>12-00069</v>
      </c>
      <c r="G232" s="2" t="str">
        <f>VLOOKUP($D232,specimens!$B$1:$Q$1059,2,TRUE)</f>
        <v>12-00069</v>
      </c>
      <c r="H232" s="2" t="str">
        <f>VLOOKUP($D232,specimens!$B$1:$Q$1059,3,TRUE)</f>
        <v>BEAT-AML</v>
      </c>
      <c r="I232" s="2" t="str">
        <f>VLOOKUP($D232,specimens!$B$1:$Q$1059,4,TRUE)</f>
        <v>HISPANIC</v>
      </c>
      <c r="J232" s="2" t="str">
        <f>VLOOKUP($D232,specimens!$B$1:$Q$1059,5,TRUE)</f>
        <v>Male</v>
      </c>
      <c r="K232" s="2" t="str">
        <f>VLOOKUP($D232,specimens!$B$1:$Q$1059,6,TRUE)</f>
        <v>Unknown</v>
      </c>
      <c r="L232" s="2" t="str">
        <f>VLOOKUP($D232,specimens!$B$1:$Q$1059,7,TRUE)</f>
        <v>Deceased</v>
      </c>
      <c r="M232" s="2" t="str">
        <f>VLOOKUP($D232,specimens!$B$1:$Q$1059,8,TRUE)</f>
        <v>Peripheral Blood</v>
      </c>
      <c r="N232" s="2" t="str">
        <f>VLOOKUP($D232,specimens!$B$1:$Q$1059,9,TRUE)</f>
        <v>tumor</v>
      </c>
      <c r="O232" s="2" t="str">
        <f>VLOOKUP($D232,specimens!$B$1:$Q$1059,10,TRUE)</f>
        <v>Acute myeloid leukaemia, NOS</v>
      </c>
      <c r="P232" s="2">
        <f>VLOOKUP($D232,specimens!$B$1:$Q$1059,11,TRUE)</f>
        <v>0</v>
      </c>
      <c r="Q232" s="2">
        <f>VLOOKUP($D232,specimens!$B$1:$Q$1059,12,TRUE)</f>
        <v>0</v>
      </c>
      <c r="R232" s="2">
        <f>VLOOKUP($D232,specimens!$B$1:$Q$1059,13,TRUE)</f>
        <v>0</v>
      </c>
      <c r="S232" s="2">
        <f>VLOOKUP($D232,specimens!$B$1:$Q$1059,14,TRUE)</f>
        <v>0</v>
      </c>
      <c r="T232" s="2">
        <f>VLOOKUP($D232,specimens!$B$1:$Q$1059,15,TRUE)</f>
        <v>0</v>
      </c>
      <c r="U232" s="2">
        <f>VLOOKUP($D232,specimens!$B$1:$Q$1059,16,TRUE)</f>
        <v>0</v>
      </c>
    </row>
    <row r="233" spans="1:21" x14ac:dyDescent="0.25">
      <c r="A233" s="3" t="s">
        <v>1444</v>
      </c>
      <c r="B233" t="s">
        <v>1933</v>
      </c>
      <c r="C233" t="s">
        <v>1934</v>
      </c>
      <c r="D233" t="s">
        <v>1115</v>
      </c>
      <c r="E233" t="s">
        <v>1469</v>
      </c>
      <c r="F233" s="3" t="str">
        <f>VLOOKUP(D233,specimens!$B$1:$Q$1059,1,TRUE)</f>
        <v>12-00069</v>
      </c>
      <c r="G233" s="2" t="str">
        <f>VLOOKUP($D233,specimens!$B$1:$Q$1059,2,TRUE)</f>
        <v>12-00069</v>
      </c>
      <c r="H233" s="2" t="str">
        <f>VLOOKUP($D233,specimens!$B$1:$Q$1059,3,TRUE)</f>
        <v>BEAT-AML</v>
      </c>
      <c r="I233" s="2" t="str">
        <f>VLOOKUP($D233,specimens!$B$1:$Q$1059,4,TRUE)</f>
        <v>HISPANIC</v>
      </c>
      <c r="J233" s="2" t="str">
        <f>VLOOKUP($D233,specimens!$B$1:$Q$1059,5,TRUE)</f>
        <v>Male</v>
      </c>
      <c r="K233" s="2" t="str">
        <f>VLOOKUP($D233,specimens!$B$1:$Q$1059,6,TRUE)</f>
        <v>Unknown</v>
      </c>
      <c r="L233" s="2" t="str">
        <f>VLOOKUP($D233,specimens!$B$1:$Q$1059,7,TRUE)</f>
        <v>Deceased</v>
      </c>
      <c r="M233" s="2" t="str">
        <f>VLOOKUP($D233,specimens!$B$1:$Q$1059,8,TRUE)</f>
        <v>Peripheral Blood</v>
      </c>
      <c r="N233" s="2" t="str">
        <f>VLOOKUP($D233,specimens!$B$1:$Q$1059,9,TRUE)</f>
        <v>tumor</v>
      </c>
      <c r="O233" s="2" t="str">
        <f>VLOOKUP($D233,specimens!$B$1:$Q$1059,10,TRUE)</f>
        <v>Acute myeloid leukaemia, NOS</v>
      </c>
      <c r="P233" s="2">
        <f>VLOOKUP($D233,specimens!$B$1:$Q$1059,11,TRUE)</f>
        <v>0</v>
      </c>
      <c r="Q233" s="2">
        <f>VLOOKUP($D233,specimens!$B$1:$Q$1059,12,TRUE)</f>
        <v>0</v>
      </c>
      <c r="R233" s="2">
        <f>VLOOKUP($D233,specimens!$B$1:$Q$1059,13,TRUE)</f>
        <v>0</v>
      </c>
      <c r="S233" s="2">
        <f>VLOOKUP($D233,specimens!$B$1:$Q$1059,14,TRUE)</f>
        <v>0</v>
      </c>
      <c r="T233" s="2">
        <f>VLOOKUP($D233,specimens!$B$1:$Q$1059,15,TRUE)</f>
        <v>0</v>
      </c>
      <c r="U233" s="2">
        <f>VLOOKUP($D233,specimens!$B$1:$Q$1059,16,TRUE)</f>
        <v>0</v>
      </c>
    </row>
    <row r="234" spans="1:21" x14ac:dyDescent="0.25">
      <c r="A234" s="3" t="s">
        <v>1444</v>
      </c>
      <c r="B234" t="s">
        <v>1935</v>
      </c>
      <c r="C234" t="s">
        <v>1936</v>
      </c>
      <c r="D234" t="s">
        <v>1115</v>
      </c>
      <c r="E234" t="s">
        <v>1469</v>
      </c>
      <c r="F234" s="3" t="str">
        <f>VLOOKUP(D234,specimens!$B$1:$Q$1059,1,TRUE)</f>
        <v>12-00069</v>
      </c>
      <c r="G234" s="2" t="str">
        <f>VLOOKUP($D234,specimens!$B$1:$Q$1059,2,TRUE)</f>
        <v>12-00069</v>
      </c>
      <c r="H234" s="2" t="str">
        <f>VLOOKUP($D234,specimens!$B$1:$Q$1059,3,TRUE)</f>
        <v>BEAT-AML</v>
      </c>
      <c r="I234" s="2" t="str">
        <f>VLOOKUP($D234,specimens!$B$1:$Q$1059,4,TRUE)</f>
        <v>HISPANIC</v>
      </c>
      <c r="J234" s="2" t="str">
        <f>VLOOKUP($D234,specimens!$B$1:$Q$1059,5,TRUE)</f>
        <v>Male</v>
      </c>
      <c r="K234" s="2" t="str">
        <f>VLOOKUP($D234,specimens!$B$1:$Q$1059,6,TRUE)</f>
        <v>Unknown</v>
      </c>
      <c r="L234" s="2" t="str">
        <f>VLOOKUP($D234,specimens!$B$1:$Q$1059,7,TRUE)</f>
        <v>Deceased</v>
      </c>
      <c r="M234" s="2" t="str">
        <f>VLOOKUP($D234,specimens!$B$1:$Q$1059,8,TRUE)</f>
        <v>Peripheral Blood</v>
      </c>
      <c r="N234" s="2" t="str">
        <f>VLOOKUP($D234,specimens!$B$1:$Q$1059,9,TRUE)</f>
        <v>tumor</v>
      </c>
      <c r="O234" s="2" t="str">
        <f>VLOOKUP($D234,specimens!$B$1:$Q$1059,10,TRUE)</f>
        <v>Acute myeloid leukaemia, NOS</v>
      </c>
      <c r="P234" s="2">
        <f>VLOOKUP($D234,specimens!$B$1:$Q$1059,11,TRUE)</f>
        <v>0</v>
      </c>
      <c r="Q234" s="2">
        <f>VLOOKUP($D234,specimens!$B$1:$Q$1059,12,TRUE)</f>
        <v>0</v>
      </c>
      <c r="R234" s="2">
        <f>VLOOKUP($D234,specimens!$B$1:$Q$1059,13,TRUE)</f>
        <v>0</v>
      </c>
      <c r="S234" s="2">
        <f>VLOOKUP($D234,specimens!$B$1:$Q$1059,14,TRUE)</f>
        <v>0</v>
      </c>
      <c r="T234" s="2">
        <f>VLOOKUP($D234,specimens!$B$1:$Q$1059,15,TRUE)</f>
        <v>0</v>
      </c>
      <c r="U234" s="2">
        <f>VLOOKUP($D234,specimens!$B$1:$Q$1059,16,TRUE)</f>
        <v>0</v>
      </c>
    </row>
    <row r="235" spans="1:21" x14ac:dyDescent="0.25">
      <c r="A235" s="3" t="s">
        <v>1444</v>
      </c>
      <c r="B235" t="s">
        <v>1937</v>
      </c>
      <c r="C235" t="s">
        <v>1938</v>
      </c>
      <c r="D235" t="s">
        <v>1115</v>
      </c>
      <c r="E235" t="s">
        <v>1469</v>
      </c>
      <c r="F235" s="3" t="str">
        <f>VLOOKUP(D235,specimens!$B$1:$Q$1059,1,TRUE)</f>
        <v>12-00069</v>
      </c>
      <c r="G235" s="2" t="str">
        <f>VLOOKUP($D235,specimens!$B$1:$Q$1059,2,TRUE)</f>
        <v>12-00069</v>
      </c>
      <c r="H235" s="2" t="str">
        <f>VLOOKUP($D235,specimens!$B$1:$Q$1059,3,TRUE)</f>
        <v>BEAT-AML</v>
      </c>
      <c r="I235" s="2" t="str">
        <f>VLOOKUP($D235,specimens!$B$1:$Q$1059,4,TRUE)</f>
        <v>HISPANIC</v>
      </c>
      <c r="J235" s="2" t="str">
        <f>VLOOKUP($D235,specimens!$B$1:$Q$1059,5,TRUE)</f>
        <v>Male</v>
      </c>
      <c r="K235" s="2" t="str">
        <f>VLOOKUP($D235,specimens!$B$1:$Q$1059,6,TRUE)</f>
        <v>Unknown</v>
      </c>
      <c r="L235" s="2" t="str">
        <f>VLOOKUP($D235,specimens!$B$1:$Q$1059,7,TRUE)</f>
        <v>Deceased</v>
      </c>
      <c r="M235" s="2" t="str">
        <f>VLOOKUP($D235,specimens!$B$1:$Q$1059,8,TRUE)</f>
        <v>Peripheral Blood</v>
      </c>
      <c r="N235" s="2" t="str">
        <f>VLOOKUP($D235,specimens!$B$1:$Q$1059,9,TRUE)</f>
        <v>tumor</v>
      </c>
      <c r="O235" s="2" t="str">
        <f>VLOOKUP($D235,specimens!$B$1:$Q$1059,10,TRUE)</f>
        <v>Acute myeloid leukaemia, NOS</v>
      </c>
      <c r="P235" s="2">
        <f>VLOOKUP($D235,specimens!$B$1:$Q$1059,11,TRUE)</f>
        <v>0</v>
      </c>
      <c r="Q235" s="2">
        <f>VLOOKUP($D235,specimens!$B$1:$Q$1059,12,TRUE)</f>
        <v>0</v>
      </c>
      <c r="R235" s="2">
        <f>VLOOKUP($D235,specimens!$B$1:$Q$1059,13,TRUE)</f>
        <v>0</v>
      </c>
      <c r="S235" s="2">
        <f>VLOOKUP($D235,specimens!$B$1:$Q$1059,14,TRUE)</f>
        <v>0</v>
      </c>
      <c r="T235" s="2">
        <f>VLOOKUP($D235,specimens!$B$1:$Q$1059,15,TRUE)</f>
        <v>0</v>
      </c>
      <c r="U235" s="2">
        <f>VLOOKUP($D235,specimens!$B$1:$Q$1059,16,TRUE)</f>
        <v>0</v>
      </c>
    </row>
    <row r="236" spans="1:21" x14ac:dyDescent="0.25">
      <c r="A236" s="3" t="s">
        <v>1444</v>
      </c>
      <c r="B236" t="s">
        <v>1939</v>
      </c>
      <c r="C236" t="s">
        <v>1940</v>
      </c>
      <c r="D236" t="s">
        <v>1115</v>
      </c>
      <c r="E236" t="s">
        <v>1469</v>
      </c>
      <c r="F236" s="3" t="str">
        <f>VLOOKUP(D236,specimens!$B$1:$Q$1059,1,TRUE)</f>
        <v>12-00069</v>
      </c>
      <c r="G236" s="2" t="str">
        <f>VLOOKUP($D236,specimens!$B$1:$Q$1059,2,TRUE)</f>
        <v>12-00069</v>
      </c>
      <c r="H236" s="2" t="str">
        <f>VLOOKUP($D236,specimens!$B$1:$Q$1059,3,TRUE)</f>
        <v>BEAT-AML</v>
      </c>
      <c r="I236" s="2" t="str">
        <f>VLOOKUP($D236,specimens!$B$1:$Q$1059,4,TRUE)</f>
        <v>HISPANIC</v>
      </c>
      <c r="J236" s="2" t="str">
        <f>VLOOKUP($D236,specimens!$B$1:$Q$1059,5,TRUE)</f>
        <v>Male</v>
      </c>
      <c r="K236" s="2" t="str">
        <f>VLOOKUP($D236,specimens!$B$1:$Q$1059,6,TRUE)</f>
        <v>Unknown</v>
      </c>
      <c r="L236" s="2" t="str">
        <f>VLOOKUP($D236,specimens!$B$1:$Q$1059,7,TRUE)</f>
        <v>Deceased</v>
      </c>
      <c r="M236" s="2" t="str">
        <f>VLOOKUP($D236,specimens!$B$1:$Q$1059,8,TRUE)</f>
        <v>Peripheral Blood</v>
      </c>
      <c r="N236" s="2" t="str">
        <f>VLOOKUP($D236,specimens!$B$1:$Q$1059,9,TRUE)</f>
        <v>tumor</v>
      </c>
      <c r="O236" s="2" t="str">
        <f>VLOOKUP($D236,specimens!$B$1:$Q$1059,10,TRUE)</f>
        <v>Acute myeloid leukaemia, NOS</v>
      </c>
      <c r="P236" s="2">
        <f>VLOOKUP($D236,specimens!$B$1:$Q$1059,11,TRUE)</f>
        <v>0</v>
      </c>
      <c r="Q236" s="2">
        <f>VLOOKUP($D236,specimens!$B$1:$Q$1059,12,TRUE)</f>
        <v>0</v>
      </c>
      <c r="R236" s="2">
        <f>VLOOKUP($D236,specimens!$B$1:$Q$1059,13,TRUE)</f>
        <v>0</v>
      </c>
      <c r="S236" s="2">
        <f>VLOOKUP($D236,specimens!$B$1:$Q$1059,14,TRUE)</f>
        <v>0</v>
      </c>
      <c r="T236" s="2">
        <f>VLOOKUP($D236,specimens!$B$1:$Q$1059,15,TRUE)</f>
        <v>0</v>
      </c>
      <c r="U236" s="2">
        <f>VLOOKUP($D236,specimens!$B$1:$Q$1059,16,TRUE)</f>
        <v>0</v>
      </c>
    </row>
    <row r="237" spans="1:21" x14ac:dyDescent="0.25">
      <c r="A237" s="3" t="s">
        <v>1444</v>
      </c>
      <c r="B237" t="s">
        <v>1941</v>
      </c>
      <c r="C237" t="s">
        <v>1942</v>
      </c>
      <c r="D237" t="s">
        <v>1115</v>
      </c>
      <c r="E237" t="s">
        <v>1469</v>
      </c>
      <c r="F237" s="3" t="str">
        <f>VLOOKUP(D237,specimens!$B$1:$Q$1059,1,TRUE)</f>
        <v>12-00069</v>
      </c>
      <c r="G237" s="2" t="str">
        <f>VLOOKUP($D237,specimens!$B$1:$Q$1059,2,TRUE)</f>
        <v>12-00069</v>
      </c>
      <c r="H237" s="2" t="str">
        <f>VLOOKUP($D237,specimens!$B$1:$Q$1059,3,TRUE)</f>
        <v>BEAT-AML</v>
      </c>
      <c r="I237" s="2" t="str">
        <f>VLOOKUP($D237,specimens!$B$1:$Q$1059,4,TRUE)</f>
        <v>HISPANIC</v>
      </c>
      <c r="J237" s="2" t="str">
        <f>VLOOKUP($D237,specimens!$B$1:$Q$1059,5,TRUE)</f>
        <v>Male</v>
      </c>
      <c r="K237" s="2" t="str">
        <f>VLOOKUP($D237,specimens!$B$1:$Q$1059,6,TRUE)</f>
        <v>Unknown</v>
      </c>
      <c r="L237" s="2" t="str">
        <f>VLOOKUP($D237,specimens!$B$1:$Q$1059,7,TRUE)</f>
        <v>Deceased</v>
      </c>
      <c r="M237" s="2" t="str">
        <f>VLOOKUP($D237,specimens!$B$1:$Q$1059,8,TRUE)</f>
        <v>Peripheral Blood</v>
      </c>
      <c r="N237" s="2" t="str">
        <f>VLOOKUP($D237,specimens!$B$1:$Q$1059,9,TRUE)</f>
        <v>tumor</v>
      </c>
      <c r="O237" s="2" t="str">
        <f>VLOOKUP($D237,specimens!$B$1:$Q$1059,10,TRUE)</f>
        <v>Acute myeloid leukaemia, NOS</v>
      </c>
      <c r="P237" s="2">
        <f>VLOOKUP($D237,specimens!$B$1:$Q$1059,11,TRUE)</f>
        <v>0</v>
      </c>
      <c r="Q237" s="2">
        <f>VLOOKUP($D237,specimens!$B$1:$Q$1059,12,TRUE)</f>
        <v>0</v>
      </c>
      <c r="R237" s="2">
        <f>VLOOKUP($D237,specimens!$B$1:$Q$1059,13,TRUE)</f>
        <v>0</v>
      </c>
      <c r="S237" s="2">
        <f>VLOOKUP($D237,specimens!$B$1:$Q$1059,14,TRUE)</f>
        <v>0</v>
      </c>
      <c r="T237" s="2">
        <f>VLOOKUP($D237,specimens!$B$1:$Q$1059,15,TRUE)</f>
        <v>0</v>
      </c>
      <c r="U237" s="2">
        <f>VLOOKUP($D237,specimens!$B$1:$Q$1059,16,TRUE)</f>
        <v>0</v>
      </c>
    </row>
    <row r="238" spans="1:21" x14ac:dyDescent="0.25">
      <c r="A238" s="3" t="s">
        <v>1444</v>
      </c>
      <c r="B238" t="s">
        <v>1943</v>
      </c>
      <c r="C238" t="s">
        <v>1944</v>
      </c>
      <c r="D238" t="s">
        <v>1115</v>
      </c>
      <c r="E238" t="s">
        <v>1469</v>
      </c>
      <c r="F238" s="3" t="str">
        <f>VLOOKUP(D238,specimens!$B$1:$Q$1059,1,TRUE)</f>
        <v>12-00069</v>
      </c>
      <c r="G238" s="2" t="str">
        <f>VLOOKUP($D238,specimens!$B$1:$Q$1059,2,TRUE)</f>
        <v>12-00069</v>
      </c>
      <c r="H238" s="2" t="str">
        <f>VLOOKUP($D238,specimens!$B$1:$Q$1059,3,TRUE)</f>
        <v>BEAT-AML</v>
      </c>
      <c r="I238" s="2" t="str">
        <f>VLOOKUP($D238,specimens!$B$1:$Q$1059,4,TRUE)</f>
        <v>HISPANIC</v>
      </c>
      <c r="J238" s="2" t="str">
        <f>VLOOKUP($D238,specimens!$B$1:$Q$1059,5,TRUE)</f>
        <v>Male</v>
      </c>
      <c r="K238" s="2" t="str">
        <f>VLOOKUP($D238,specimens!$B$1:$Q$1059,6,TRUE)</f>
        <v>Unknown</v>
      </c>
      <c r="L238" s="2" t="str">
        <f>VLOOKUP($D238,specimens!$B$1:$Q$1059,7,TRUE)</f>
        <v>Deceased</v>
      </c>
      <c r="M238" s="2" t="str">
        <f>VLOOKUP($D238,specimens!$B$1:$Q$1059,8,TRUE)</f>
        <v>Peripheral Blood</v>
      </c>
      <c r="N238" s="2" t="str">
        <f>VLOOKUP($D238,specimens!$B$1:$Q$1059,9,TRUE)</f>
        <v>tumor</v>
      </c>
      <c r="O238" s="2" t="str">
        <f>VLOOKUP($D238,specimens!$B$1:$Q$1059,10,TRUE)</f>
        <v>Acute myeloid leukaemia, NOS</v>
      </c>
      <c r="P238" s="2">
        <f>VLOOKUP($D238,specimens!$B$1:$Q$1059,11,TRUE)</f>
        <v>0</v>
      </c>
      <c r="Q238" s="2">
        <f>VLOOKUP($D238,specimens!$B$1:$Q$1059,12,TRUE)</f>
        <v>0</v>
      </c>
      <c r="R238" s="2">
        <f>VLOOKUP($D238,specimens!$B$1:$Q$1059,13,TRUE)</f>
        <v>0</v>
      </c>
      <c r="S238" s="2">
        <f>VLOOKUP($D238,specimens!$B$1:$Q$1059,14,TRUE)</f>
        <v>0</v>
      </c>
      <c r="T238" s="2">
        <f>VLOOKUP($D238,specimens!$B$1:$Q$1059,15,TRUE)</f>
        <v>0</v>
      </c>
      <c r="U238" s="2">
        <f>VLOOKUP($D238,specimens!$B$1:$Q$1059,16,TRUE)</f>
        <v>0</v>
      </c>
    </row>
    <row r="239" spans="1:21" x14ac:dyDescent="0.25">
      <c r="A239" s="3" t="s">
        <v>1444</v>
      </c>
      <c r="B239" t="s">
        <v>1945</v>
      </c>
      <c r="C239" t="s">
        <v>1946</v>
      </c>
      <c r="D239" t="s">
        <v>1115</v>
      </c>
      <c r="E239" t="s">
        <v>1469</v>
      </c>
      <c r="F239" s="3" t="str">
        <f>VLOOKUP(D239,specimens!$B$1:$Q$1059,1,TRUE)</f>
        <v>12-00069</v>
      </c>
      <c r="G239" s="2" t="str">
        <f>VLOOKUP($D239,specimens!$B$1:$Q$1059,2,TRUE)</f>
        <v>12-00069</v>
      </c>
      <c r="H239" s="2" t="str">
        <f>VLOOKUP($D239,specimens!$B$1:$Q$1059,3,TRUE)</f>
        <v>BEAT-AML</v>
      </c>
      <c r="I239" s="2" t="str">
        <f>VLOOKUP($D239,specimens!$B$1:$Q$1059,4,TRUE)</f>
        <v>HISPANIC</v>
      </c>
      <c r="J239" s="2" t="str">
        <f>VLOOKUP($D239,specimens!$B$1:$Q$1059,5,TRUE)</f>
        <v>Male</v>
      </c>
      <c r="K239" s="2" t="str">
        <f>VLOOKUP($D239,specimens!$B$1:$Q$1059,6,TRUE)</f>
        <v>Unknown</v>
      </c>
      <c r="L239" s="2" t="str">
        <f>VLOOKUP($D239,specimens!$B$1:$Q$1059,7,TRUE)</f>
        <v>Deceased</v>
      </c>
      <c r="M239" s="2" t="str">
        <f>VLOOKUP($D239,specimens!$B$1:$Q$1059,8,TRUE)</f>
        <v>Peripheral Blood</v>
      </c>
      <c r="N239" s="2" t="str">
        <f>VLOOKUP($D239,specimens!$B$1:$Q$1059,9,TRUE)</f>
        <v>tumor</v>
      </c>
      <c r="O239" s="2" t="str">
        <f>VLOOKUP($D239,specimens!$B$1:$Q$1059,10,TRUE)</f>
        <v>Acute myeloid leukaemia, NOS</v>
      </c>
      <c r="P239" s="2">
        <f>VLOOKUP($D239,specimens!$B$1:$Q$1059,11,TRUE)</f>
        <v>0</v>
      </c>
      <c r="Q239" s="2">
        <f>VLOOKUP($D239,specimens!$B$1:$Q$1059,12,TRUE)</f>
        <v>0</v>
      </c>
      <c r="R239" s="2">
        <f>VLOOKUP($D239,specimens!$B$1:$Q$1059,13,TRUE)</f>
        <v>0</v>
      </c>
      <c r="S239" s="2">
        <f>VLOOKUP($D239,specimens!$B$1:$Q$1059,14,TRUE)</f>
        <v>0</v>
      </c>
      <c r="T239" s="2">
        <f>VLOOKUP($D239,specimens!$B$1:$Q$1059,15,TRUE)</f>
        <v>0</v>
      </c>
      <c r="U239" s="2">
        <f>VLOOKUP($D239,specimens!$B$1:$Q$1059,16,TRUE)</f>
        <v>0</v>
      </c>
    </row>
    <row r="240" spans="1:21" x14ac:dyDescent="0.25">
      <c r="A240" s="3" t="s">
        <v>1444</v>
      </c>
      <c r="B240" t="s">
        <v>1947</v>
      </c>
      <c r="C240" t="s">
        <v>1948</v>
      </c>
      <c r="D240" t="s">
        <v>1115</v>
      </c>
      <c r="E240" t="s">
        <v>1469</v>
      </c>
      <c r="F240" s="3" t="str">
        <f>VLOOKUP(D240,specimens!$B$1:$Q$1059,1,TRUE)</f>
        <v>12-00069</v>
      </c>
      <c r="G240" s="2" t="str">
        <f>VLOOKUP($D240,specimens!$B$1:$Q$1059,2,TRUE)</f>
        <v>12-00069</v>
      </c>
      <c r="H240" s="2" t="str">
        <f>VLOOKUP($D240,specimens!$B$1:$Q$1059,3,TRUE)</f>
        <v>BEAT-AML</v>
      </c>
      <c r="I240" s="2" t="str">
        <f>VLOOKUP($D240,specimens!$B$1:$Q$1059,4,TRUE)</f>
        <v>HISPANIC</v>
      </c>
      <c r="J240" s="2" t="str">
        <f>VLOOKUP($D240,specimens!$B$1:$Q$1059,5,TRUE)</f>
        <v>Male</v>
      </c>
      <c r="K240" s="2" t="str">
        <f>VLOOKUP($D240,specimens!$B$1:$Q$1059,6,TRUE)</f>
        <v>Unknown</v>
      </c>
      <c r="L240" s="2" t="str">
        <f>VLOOKUP($D240,specimens!$B$1:$Q$1059,7,TRUE)</f>
        <v>Deceased</v>
      </c>
      <c r="M240" s="2" t="str">
        <f>VLOOKUP($D240,specimens!$B$1:$Q$1059,8,TRUE)</f>
        <v>Peripheral Blood</v>
      </c>
      <c r="N240" s="2" t="str">
        <f>VLOOKUP($D240,specimens!$B$1:$Q$1059,9,TRUE)</f>
        <v>tumor</v>
      </c>
      <c r="O240" s="2" t="str">
        <f>VLOOKUP($D240,specimens!$B$1:$Q$1059,10,TRUE)</f>
        <v>Acute myeloid leukaemia, NOS</v>
      </c>
      <c r="P240" s="2">
        <f>VLOOKUP($D240,specimens!$B$1:$Q$1059,11,TRUE)</f>
        <v>0</v>
      </c>
      <c r="Q240" s="2">
        <f>VLOOKUP($D240,specimens!$B$1:$Q$1059,12,TRUE)</f>
        <v>0</v>
      </c>
      <c r="R240" s="2">
        <f>VLOOKUP($D240,specimens!$B$1:$Q$1059,13,TRUE)</f>
        <v>0</v>
      </c>
      <c r="S240" s="2">
        <f>VLOOKUP($D240,specimens!$B$1:$Q$1059,14,TRUE)</f>
        <v>0</v>
      </c>
      <c r="T240" s="2">
        <f>VLOOKUP($D240,specimens!$B$1:$Q$1059,15,TRUE)</f>
        <v>0</v>
      </c>
      <c r="U240" s="2">
        <f>VLOOKUP($D240,specimens!$B$1:$Q$1059,16,TRUE)</f>
        <v>0</v>
      </c>
    </row>
    <row r="241" spans="1:21" x14ac:dyDescent="0.25">
      <c r="A241" s="3" t="s">
        <v>1444</v>
      </c>
      <c r="B241" t="s">
        <v>1949</v>
      </c>
      <c r="C241" t="s">
        <v>1950</v>
      </c>
      <c r="D241" t="s">
        <v>1115</v>
      </c>
      <c r="E241" t="s">
        <v>1469</v>
      </c>
      <c r="F241" s="3" t="str">
        <f>VLOOKUP(D241,specimens!$B$1:$Q$1059,1,TRUE)</f>
        <v>12-00069</v>
      </c>
      <c r="G241" s="2" t="str">
        <f>VLOOKUP($D241,specimens!$B$1:$Q$1059,2,TRUE)</f>
        <v>12-00069</v>
      </c>
      <c r="H241" s="2" t="str">
        <f>VLOOKUP($D241,specimens!$B$1:$Q$1059,3,TRUE)</f>
        <v>BEAT-AML</v>
      </c>
      <c r="I241" s="2" t="str">
        <f>VLOOKUP($D241,specimens!$B$1:$Q$1059,4,TRUE)</f>
        <v>HISPANIC</v>
      </c>
      <c r="J241" s="2" t="str">
        <f>VLOOKUP($D241,specimens!$B$1:$Q$1059,5,TRUE)</f>
        <v>Male</v>
      </c>
      <c r="K241" s="2" t="str">
        <f>VLOOKUP($D241,specimens!$B$1:$Q$1059,6,TRUE)</f>
        <v>Unknown</v>
      </c>
      <c r="L241" s="2" t="str">
        <f>VLOOKUP($D241,specimens!$B$1:$Q$1059,7,TRUE)</f>
        <v>Deceased</v>
      </c>
      <c r="M241" s="2" t="str">
        <f>VLOOKUP($D241,specimens!$B$1:$Q$1059,8,TRUE)</f>
        <v>Peripheral Blood</v>
      </c>
      <c r="N241" s="2" t="str">
        <f>VLOOKUP($D241,specimens!$B$1:$Q$1059,9,TRUE)</f>
        <v>tumor</v>
      </c>
      <c r="O241" s="2" t="str">
        <f>VLOOKUP($D241,specimens!$B$1:$Q$1059,10,TRUE)</f>
        <v>Acute myeloid leukaemia, NOS</v>
      </c>
      <c r="P241" s="2">
        <f>VLOOKUP($D241,specimens!$B$1:$Q$1059,11,TRUE)</f>
        <v>0</v>
      </c>
      <c r="Q241" s="2">
        <f>VLOOKUP($D241,specimens!$B$1:$Q$1059,12,TRUE)</f>
        <v>0</v>
      </c>
      <c r="R241" s="2">
        <f>VLOOKUP($D241,specimens!$B$1:$Q$1059,13,TRUE)</f>
        <v>0</v>
      </c>
      <c r="S241" s="2">
        <f>VLOOKUP($D241,specimens!$B$1:$Q$1059,14,TRUE)</f>
        <v>0</v>
      </c>
      <c r="T241" s="2">
        <f>VLOOKUP($D241,specimens!$B$1:$Q$1059,15,TRUE)</f>
        <v>0</v>
      </c>
      <c r="U241" s="2">
        <f>VLOOKUP($D241,specimens!$B$1:$Q$1059,16,TRUE)</f>
        <v>0</v>
      </c>
    </row>
    <row r="242" spans="1:21" x14ac:dyDescent="0.25">
      <c r="A242" s="3" t="s">
        <v>1444</v>
      </c>
      <c r="B242" t="s">
        <v>1951</v>
      </c>
      <c r="C242" t="s">
        <v>1952</v>
      </c>
      <c r="D242" t="s">
        <v>1115</v>
      </c>
      <c r="E242" t="s">
        <v>1469</v>
      </c>
      <c r="F242" s="3" t="str">
        <f>VLOOKUP(D242,specimens!$B$1:$Q$1059,1,TRUE)</f>
        <v>12-00069</v>
      </c>
      <c r="G242" s="2" t="str">
        <f>VLOOKUP($D242,specimens!$B$1:$Q$1059,2,TRUE)</f>
        <v>12-00069</v>
      </c>
      <c r="H242" s="2" t="str">
        <f>VLOOKUP($D242,specimens!$B$1:$Q$1059,3,TRUE)</f>
        <v>BEAT-AML</v>
      </c>
      <c r="I242" s="2" t="str">
        <f>VLOOKUP($D242,specimens!$B$1:$Q$1059,4,TRUE)</f>
        <v>HISPANIC</v>
      </c>
      <c r="J242" s="2" t="str">
        <f>VLOOKUP($D242,specimens!$B$1:$Q$1059,5,TRUE)</f>
        <v>Male</v>
      </c>
      <c r="K242" s="2" t="str">
        <f>VLOOKUP($D242,specimens!$B$1:$Q$1059,6,TRUE)</f>
        <v>Unknown</v>
      </c>
      <c r="L242" s="2" t="str">
        <f>VLOOKUP($D242,specimens!$B$1:$Q$1059,7,TRUE)</f>
        <v>Deceased</v>
      </c>
      <c r="M242" s="2" t="str">
        <f>VLOOKUP($D242,specimens!$B$1:$Q$1059,8,TRUE)</f>
        <v>Peripheral Blood</v>
      </c>
      <c r="N242" s="2" t="str">
        <f>VLOOKUP($D242,specimens!$B$1:$Q$1059,9,TRUE)</f>
        <v>tumor</v>
      </c>
      <c r="O242" s="2" t="str">
        <f>VLOOKUP($D242,specimens!$B$1:$Q$1059,10,TRUE)</f>
        <v>Acute myeloid leukaemia, NOS</v>
      </c>
      <c r="P242" s="2">
        <f>VLOOKUP($D242,specimens!$B$1:$Q$1059,11,TRUE)</f>
        <v>0</v>
      </c>
      <c r="Q242" s="2">
        <f>VLOOKUP($D242,specimens!$B$1:$Q$1059,12,TRUE)</f>
        <v>0</v>
      </c>
      <c r="R242" s="2">
        <f>VLOOKUP($D242,specimens!$B$1:$Q$1059,13,TRUE)</f>
        <v>0</v>
      </c>
      <c r="S242" s="2">
        <f>VLOOKUP($D242,specimens!$B$1:$Q$1059,14,TRUE)</f>
        <v>0</v>
      </c>
      <c r="T242" s="2">
        <f>VLOOKUP($D242,specimens!$B$1:$Q$1059,15,TRUE)</f>
        <v>0</v>
      </c>
      <c r="U242" s="2">
        <f>VLOOKUP($D242,specimens!$B$1:$Q$1059,16,TRUE)</f>
        <v>0</v>
      </c>
    </row>
    <row r="243" spans="1:21" x14ac:dyDescent="0.25">
      <c r="A243" s="3" t="s">
        <v>1444</v>
      </c>
      <c r="B243" t="s">
        <v>1953</v>
      </c>
      <c r="C243" t="s">
        <v>1954</v>
      </c>
      <c r="D243" t="s">
        <v>1115</v>
      </c>
      <c r="E243" t="s">
        <v>1469</v>
      </c>
      <c r="F243" s="3" t="str">
        <f>VLOOKUP(D243,specimens!$B$1:$Q$1059,1,TRUE)</f>
        <v>12-00069</v>
      </c>
      <c r="G243" s="2" t="str">
        <f>VLOOKUP($D243,specimens!$B$1:$Q$1059,2,TRUE)</f>
        <v>12-00069</v>
      </c>
      <c r="H243" s="2" t="str">
        <f>VLOOKUP($D243,specimens!$B$1:$Q$1059,3,TRUE)</f>
        <v>BEAT-AML</v>
      </c>
      <c r="I243" s="2" t="str">
        <f>VLOOKUP($D243,specimens!$B$1:$Q$1059,4,TRUE)</f>
        <v>HISPANIC</v>
      </c>
      <c r="J243" s="2" t="str">
        <f>VLOOKUP($D243,specimens!$B$1:$Q$1059,5,TRUE)</f>
        <v>Male</v>
      </c>
      <c r="K243" s="2" t="str">
        <f>VLOOKUP($D243,specimens!$B$1:$Q$1059,6,TRUE)</f>
        <v>Unknown</v>
      </c>
      <c r="L243" s="2" t="str">
        <f>VLOOKUP($D243,specimens!$B$1:$Q$1059,7,TRUE)</f>
        <v>Deceased</v>
      </c>
      <c r="M243" s="2" t="str">
        <f>VLOOKUP($D243,specimens!$B$1:$Q$1059,8,TRUE)</f>
        <v>Peripheral Blood</v>
      </c>
      <c r="N243" s="2" t="str">
        <f>VLOOKUP($D243,specimens!$B$1:$Q$1059,9,TRUE)</f>
        <v>tumor</v>
      </c>
      <c r="O243" s="2" t="str">
        <f>VLOOKUP($D243,specimens!$B$1:$Q$1059,10,TRUE)</f>
        <v>Acute myeloid leukaemia, NOS</v>
      </c>
      <c r="P243" s="2">
        <f>VLOOKUP($D243,specimens!$B$1:$Q$1059,11,TRUE)</f>
        <v>0</v>
      </c>
      <c r="Q243" s="2">
        <f>VLOOKUP($D243,specimens!$B$1:$Q$1059,12,TRUE)</f>
        <v>0</v>
      </c>
      <c r="R243" s="2">
        <f>VLOOKUP($D243,specimens!$B$1:$Q$1059,13,TRUE)</f>
        <v>0</v>
      </c>
      <c r="S243" s="2">
        <f>VLOOKUP($D243,specimens!$B$1:$Q$1059,14,TRUE)</f>
        <v>0</v>
      </c>
      <c r="T243" s="2">
        <f>VLOOKUP($D243,specimens!$B$1:$Q$1059,15,TRUE)</f>
        <v>0</v>
      </c>
      <c r="U243" s="2">
        <f>VLOOKUP($D243,specimens!$B$1:$Q$1059,16,TRUE)</f>
        <v>0</v>
      </c>
    </row>
    <row r="244" spans="1:21" x14ac:dyDescent="0.25">
      <c r="A244" s="3" t="s">
        <v>1444</v>
      </c>
      <c r="B244" t="s">
        <v>1955</v>
      </c>
      <c r="C244" t="s">
        <v>1956</v>
      </c>
      <c r="D244" t="s">
        <v>1116</v>
      </c>
      <c r="E244" t="s">
        <v>1469</v>
      </c>
      <c r="F244" s="3" t="str">
        <f>VLOOKUP(D244,specimens!$B$1:$Q$1059,1,TRUE)</f>
        <v>12-00069</v>
      </c>
      <c r="G244" s="2" t="str">
        <f>VLOOKUP($D244,specimens!$B$1:$Q$1059,2,TRUE)</f>
        <v>12-00069</v>
      </c>
      <c r="H244" s="2" t="str">
        <f>VLOOKUP($D244,specimens!$B$1:$Q$1059,3,TRUE)</f>
        <v>BEAT-AML</v>
      </c>
      <c r="I244" s="2" t="str">
        <f>VLOOKUP($D244,specimens!$B$1:$Q$1059,4,TRUE)</f>
        <v>HISPANIC</v>
      </c>
      <c r="J244" s="2" t="str">
        <f>VLOOKUP($D244,specimens!$B$1:$Q$1059,5,TRUE)</f>
        <v>Male</v>
      </c>
      <c r="K244" s="2" t="str">
        <f>VLOOKUP($D244,specimens!$B$1:$Q$1059,6,TRUE)</f>
        <v>Unknown</v>
      </c>
      <c r="L244" s="2" t="str">
        <f>VLOOKUP($D244,specimens!$B$1:$Q$1059,7,TRUE)</f>
        <v>Deceased</v>
      </c>
      <c r="M244" s="2" t="str">
        <f>VLOOKUP($D244,specimens!$B$1:$Q$1059,8,TRUE)</f>
        <v>Peripheral Blood</v>
      </c>
      <c r="N244" s="2" t="str">
        <f>VLOOKUP($D244,specimens!$B$1:$Q$1059,9,TRUE)</f>
        <v>tumor</v>
      </c>
      <c r="O244" s="2" t="str">
        <f>VLOOKUP($D244,specimens!$B$1:$Q$1059,10,TRUE)</f>
        <v>Acute myeloid leukaemia, NOS</v>
      </c>
      <c r="P244" s="2">
        <f>VLOOKUP($D244,specimens!$B$1:$Q$1059,11,TRUE)</f>
        <v>0</v>
      </c>
      <c r="Q244" s="2">
        <f>VLOOKUP($D244,specimens!$B$1:$Q$1059,12,TRUE)</f>
        <v>0</v>
      </c>
      <c r="R244" s="2">
        <f>VLOOKUP($D244,specimens!$B$1:$Q$1059,13,TRUE)</f>
        <v>0</v>
      </c>
      <c r="S244" s="2">
        <f>VLOOKUP($D244,specimens!$B$1:$Q$1059,14,TRUE)</f>
        <v>0</v>
      </c>
      <c r="T244" s="2">
        <f>VLOOKUP($D244,specimens!$B$1:$Q$1059,15,TRUE)</f>
        <v>0</v>
      </c>
      <c r="U244" s="2">
        <f>VLOOKUP($D244,specimens!$B$1:$Q$1059,16,TRUE)</f>
        <v>0</v>
      </c>
    </row>
    <row r="245" spans="1:21" x14ac:dyDescent="0.25">
      <c r="A245" s="3" t="s">
        <v>1444</v>
      </c>
      <c r="B245" t="s">
        <v>1957</v>
      </c>
      <c r="C245" t="s">
        <v>1958</v>
      </c>
      <c r="D245" t="s">
        <v>1116</v>
      </c>
      <c r="E245" t="s">
        <v>1469</v>
      </c>
      <c r="F245" s="3" t="str">
        <f>VLOOKUP(D245,specimens!$B$1:$Q$1059,1,TRUE)</f>
        <v>12-00069</v>
      </c>
      <c r="G245" s="2" t="str">
        <f>VLOOKUP($D245,specimens!$B$1:$Q$1059,2,TRUE)</f>
        <v>12-00069</v>
      </c>
      <c r="H245" s="2" t="str">
        <f>VLOOKUP($D245,specimens!$B$1:$Q$1059,3,TRUE)</f>
        <v>BEAT-AML</v>
      </c>
      <c r="I245" s="2" t="str">
        <f>VLOOKUP($D245,specimens!$B$1:$Q$1059,4,TRUE)</f>
        <v>HISPANIC</v>
      </c>
      <c r="J245" s="2" t="str">
        <f>VLOOKUP($D245,specimens!$B$1:$Q$1059,5,TRUE)</f>
        <v>Male</v>
      </c>
      <c r="K245" s="2" t="str">
        <f>VLOOKUP($D245,specimens!$B$1:$Q$1059,6,TRUE)</f>
        <v>Unknown</v>
      </c>
      <c r="L245" s="2" t="str">
        <f>VLOOKUP($D245,specimens!$B$1:$Q$1059,7,TRUE)</f>
        <v>Deceased</v>
      </c>
      <c r="M245" s="2" t="str">
        <f>VLOOKUP($D245,specimens!$B$1:$Q$1059,8,TRUE)</f>
        <v>Peripheral Blood</v>
      </c>
      <c r="N245" s="2" t="str">
        <f>VLOOKUP($D245,specimens!$B$1:$Q$1059,9,TRUE)</f>
        <v>tumor</v>
      </c>
      <c r="O245" s="2" t="str">
        <f>VLOOKUP($D245,specimens!$B$1:$Q$1059,10,TRUE)</f>
        <v>Acute myeloid leukaemia, NOS</v>
      </c>
      <c r="P245" s="2">
        <f>VLOOKUP($D245,specimens!$B$1:$Q$1059,11,TRUE)</f>
        <v>0</v>
      </c>
      <c r="Q245" s="2">
        <f>VLOOKUP($D245,specimens!$B$1:$Q$1059,12,TRUE)</f>
        <v>0</v>
      </c>
      <c r="R245" s="2">
        <f>VLOOKUP($D245,specimens!$B$1:$Q$1059,13,TRUE)</f>
        <v>0</v>
      </c>
      <c r="S245" s="2">
        <f>VLOOKUP($D245,specimens!$B$1:$Q$1059,14,TRUE)</f>
        <v>0</v>
      </c>
      <c r="T245" s="2">
        <f>VLOOKUP($D245,specimens!$B$1:$Q$1059,15,TRUE)</f>
        <v>0</v>
      </c>
      <c r="U245" s="2">
        <f>VLOOKUP($D245,specimens!$B$1:$Q$1059,16,TRUE)</f>
        <v>0</v>
      </c>
    </row>
    <row r="246" spans="1:21" x14ac:dyDescent="0.25">
      <c r="A246" s="3" t="s">
        <v>1444</v>
      </c>
      <c r="B246" t="s">
        <v>1959</v>
      </c>
      <c r="C246" t="s">
        <v>1960</v>
      </c>
      <c r="D246" t="s">
        <v>1116</v>
      </c>
      <c r="E246" t="s">
        <v>1469</v>
      </c>
      <c r="F246" s="3" t="str">
        <f>VLOOKUP(D246,specimens!$B$1:$Q$1059,1,TRUE)</f>
        <v>12-00069</v>
      </c>
      <c r="G246" s="2" t="str">
        <f>VLOOKUP($D246,specimens!$B$1:$Q$1059,2,TRUE)</f>
        <v>12-00069</v>
      </c>
      <c r="H246" s="2" t="str">
        <f>VLOOKUP($D246,specimens!$B$1:$Q$1059,3,TRUE)</f>
        <v>BEAT-AML</v>
      </c>
      <c r="I246" s="2" t="str">
        <f>VLOOKUP($D246,specimens!$B$1:$Q$1059,4,TRUE)</f>
        <v>HISPANIC</v>
      </c>
      <c r="J246" s="2" t="str">
        <f>VLOOKUP($D246,specimens!$B$1:$Q$1059,5,TRUE)</f>
        <v>Male</v>
      </c>
      <c r="K246" s="2" t="str">
        <f>VLOOKUP($D246,specimens!$B$1:$Q$1059,6,TRUE)</f>
        <v>Unknown</v>
      </c>
      <c r="L246" s="2" t="str">
        <f>VLOOKUP($D246,specimens!$B$1:$Q$1059,7,TRUE)</f>
        <v>Deceased</v>
      </c>
      <c r="M246" s="2" t="str">
        <f>VLOOKUP($D246,specimens!$B$1:$Q$1059,8,TRUE)</f>
        <v>Peripheral Blood</v>
      </c>
      <c r="N246" s="2" t="str">
        <f>VLOOKUP($D246,specimens!$B$1:$Q$1059,9,TRUE)</f>
        <v>tumor</v>
      </c>
      <c r="O246" s="2" t="str">
        <f>VLOOKUP($D246,specimens!$B$1:$Q$1059,10,TRUE)</f>
        <v>Acute myeloid leukaemia, NOS</v>
      </c>
      <c r="P246" s="2">
        <f>VLOOKUP($D246,specimens!$B$1:$Q$1059,11,TRUE)</f>
        <v>0</v>
      </c>
      <c r="Q246" s="2">
        <f>VLOOKUP($D246,specimens!$B$1:$Q$1059,12,TRUE)</f>
        <v>0</v>
      </c>
      <c r="R246" s="2">
        <f>VLOOKUP($D246,specimens!$B$1:$Q$1059,13,TRUE)</f>
        <v>0</v>
      </c>
      <c r="S246" s="2">
        <f>VLOOKUP($D246,specimens!$B$1:$Q$1059,14,TRUE)</f>
        <v>0</v>
      </c>
      <c r="T246" s="2">
        <f>VLOOKUP($D246,specimens!$B$1:$Q$1059,15,TRUE)</f>
        <v>0</v>
      </c>
      <c r="U246" s="2">
        <f>VLOOKUP($D246,specimens!$B$1:$Q$1059,16,TRUE)</f>
        <v>0</v>
      </c>
    </row>
    <row r="247" spans="1:21" x14ac:dyDescent="0.25">
      <c r="A247" s="3" t="s">
        <v>1444</v>
      </c>
      <c r="B247" t="s">
        <v>1961</v>
      </c>
      <c r="C247" t="s">
        <v>1962</v>
      </c>
      <c r="D247" t="s">
        <v>1116</v>
      </c>
      <c r="E247" t="s">
        <v>1469</v>
      </c>
      <c r="F247" s="3" t="str">
        <f>VLOOKUP(D247,specimens!$B$1:$Q$1059,1,TRUE)</f>
        <v>12-00069</v>
      </c>
      <c r="G247" s="2" t="str">
        <f>VLOOKUP($D247,specimens!$B$1:$Q$1059,2,TRUE)</f>
        <v>12-00069</v>
      </c>
      <c r="H247" s="2" t="str">
        <f>VLOOKUP($D247,specimens!$B$1:$Q$1059,3,TRUE)</f>
        <v>BEAT-AML</v>
      </c>
      <c r="I247" s="2" t="str">
        <f>VLOOKUP($D247,specimens!$B$1:$Q$1059,4,TRUE)</f>
        <v>HISPANIC</v>
      </c>
      <c r="J247" s="2" t="str">
        <f>VLOOKUP($D247,specimens!$B$1:$Q$1059,5,TRUE)</f>
        <v>Male</v>
      </c>
      <c r="K247" s="2" t="str">
        <f>VLOOKUP($D247,specimens!$B$1:$Q$1059,6,TRUE)</f>
        <v>Unknown</v>
      </c>
      <c r="L247" s="2" t="str">
        <f>VLOOKUP($D247,specimens!$B$1:$Q$1059,7,TRUE)</f>
        <v>Deceased</v>
      </c>
      <c r="M247" s="2" t="str">
        <f>VLOOKUP($D247,specimens!$B$1:$Q$1059,8,TRUE)</f>
        <v>Peripheral Blood</v>
      </c>
      <c r="N247" s="2" t="str">
        <f>VLOOKUP($D247,specimens!$B$1:$Q$1059,9,TRUE)</f>
        <v>tumor</v>
      </c>
      <c r="O247" s="2" t="str">
        <f>VLOOKUP($D247,specimens!$B$1:$Q$1059,10,TRUE)</f>
        <v>Acute myeloid leukaemia, NOS</v>
      </c>
      <c r="P247" s="2">
        <f>VLOOKUP($D247,specimens!$B$1:$Q$1059,11,TRUE)</f>
        <v>0</v>
      </c>
      <c r="Q247" s="2">
        <f>VLOOKUP($D247,specimens!$B$1:$Q$1059,12,TRUE)</f>
        <v>0</v>
      </c>
      <c r="R247" s="2">
        <f>VLOOKUP($D247,specimens!$B$1:$Q$1059,13,TRUE)</f>
        <v>0</v>
      </c>
      <c r="S247" s="2">
        <f>VLOOKUP($D247,specimens!$B$1:$Q$1059,14,TRUE)</f>
        <v>0</v>
      </c>
      <c r="T247" s="2">
        <f>VLOOKUP($D247,specimens!$B$1:$Q$1059,15,TRUE)</f>
        <v>0</v>
      </c>
      <c r="U247" s="2">
        <f>VLOOKUP($D247,specimens!$B$1:$Q$1059,16,TRUE)</f>
        <v>0</v>
      </c>
    </row>
    <row r="248" spans="1:21" x14ac:dyDescent="0.25">
      <c r="A248" s="3" t="s">
        <v>1444</v>
      </c>
      <c r="B248" t="s">
        <v>1963</v>
      </c>
      <c r="C248" t="s">
        <v>1964</v>
      </c>
      <c r="D248" t="s">
        <v>1116</v>
      </c>
      <c r="E248" t="s">
        <v>1469</v>
      </c>
      <c r="F248" s="3" t="str">
        <f>VLOOKUP(D248,specimens!$B$1:$Q$1059,1,TRUE)</f>
        <v>12-00069</v>
      </c>
      <c r="G248" s="2" t="str">
        <f>VLOOKUP($D248,specimens!$B$1:$Q$1059,2,TRUE)</f>
        <v>12-00069</v>
      </c>
      <c r="H248" s="2" t="str">
        <f>VLOOKUP($D248,specimens!$B$1:$Q$1059,3,TRUE)</f>
        <v>BEAT-AML</v>
      </c>
      <c r="I248" s="2" t="str">
        <f>VLOOKUP($D248,specimens!$B$1:$Q$1059,4,TRUE)</f>
        <v>HISPANIC</v>
      </c>
      <c r="J248" s="2" t="str">
        <f>VLOOKUP($D248,specimens!$B$1:$Q$1059,5,TRUE)</f>
        <v>Male</v>
      </c>
      <c r="K248" s="2" t="str">
        <f>VLOOKUP($D248,specimens!$B$1:$Q$1059,6,TRUE)</f>
        <v>Unknown</v>
      </c>
      <c r="L248" s="2" t="str">
        <f>VLOOKUP($D248,specimens!$B$1:$Q$1059,7,TRUE)</f>
        <v>Deceased</v>
      </c>
      <c r="M248" s="2" t="str">
        <f>VLOOKUP($D248,specimens!$B$1:$Q$1059,8,TRUE)</f>
        <v>Peripheral Blood</v>
      </c>
      <c r="N248" s="2" t="str">
        <f>VLOOKUP($D248,specimens!$B$1:$Q$1059,9,TRUE)</f>
        <v>tumor</v>
      </c>
      <c r="O248" s="2" t="str">
        <f>VLOOKUP($D248,specimens!$B$1:$Q$1059,10,TRUE)</f>
        <v>Acute myeloid leukaemia, NOS</v>
      </c>
      <c r="P248" s="2">
        <f>VLOOKUP($D248,specimens!$B$1:$Q$1059,11,TRUE)</f>
        <v>0</v>
      </c>
      <c r="Q248" s="2">
        <f>VLOOKUP($D248,specimens!$B$1:$Q$1059,12,TRUE)</f>
        <v>0</v>
      </c>
      <c r="R248" s="2">
        <f>VLOOKUP($D248,specimens!$B$1:$Q$1059,13,TRUE)</f>
        <v>0</v>
      </c>
      <c r="S248" s="2">
        <f>VLOOKUP($D248,specimens!$B$1:$Q$1059,14,TRUE)</f>
        <v>0</v>
      </c>
      <c r="T248" s="2">
        <f>VLOOKUP($D248,specimens!$B$1:$Q$1059,15,TRUE)</f>
        <v>0</v>
      </c>
      <c r="U248" s="2">
        <f>VLOOKUP($D248,specimens!$B$1:$Q$1059,16,TRUE)</f>
        <v>0</v>
      </c>
    </row>
    <row r="249" spans="1:21" x14ac:dyDescent="0.25">
      <c r="A249" s="3" t="s">
        <v>1444</v>
      </c>
      <c r="B249" t="s">
        <v>1965</v>
      </c>
      <c r="C249" t="s">
        <v>1966</v>
      </c>
      <c r="D249" t="s">
        <v>1116</v>
      </c>
      <c r="E249" t="s">
        <v>1469</v>
      </c>
      <c r="F249" s="3" t="str">
        <f>VLOOKUP(D249,specimens!$B$1:$Q$1059,1,TRUE)</f>
        <v>12-00069</v>
      </c>
      <c r="G249" s="2" t="str">
        <f>VLOOKUP($D249,specimens!$B$1:$Q$1059,2,TRUE)</f>
        <v>12-00069</v>
      </c>
      <c r="H249" s="2" t="str">
        <f>VLOOKUP($D249,specimens!$B$1:$Q$1059,3,TRUE)</f>
        <v>BEAT-AML</v>
      </c>
      <c r="I249" s="2" t="str">
        <f>VLOOKUP($D249,specimens!$B$1:$Q$1059,4,TRUE)</f>
        <v>HISPANIC</v>
      </c>
      <c r="J249" s="2" t="str">
        <f>VLOOKUP($D249,specimens!$B$1:$Q$1059,5,TRUE)</f>
        <v>Male</v>
      </c>
      <c r="K249" s="2" t="str">
        <f>VLOOKUP($D249,specimens!$B$1:$Q$1059,6,TRUE)</f>
        <v>Unknown</v>
      </c>
      <c r="L249" s="2" t="str">
        <f>VLOOKUP($D249,specimens!$B$1:$Q$1059,7,TRUE)</f>
        <v>Deceased</v>
      </c>
      <c r="M249" s="2" t="str">
        <f>VLOOKUP($D249,specimens!$B$1:$Q$1059,8,TRUE)</f>
        <v>Peripheral Blood</v>
      </c>
      <c r="N249" s="2" t="str">
        <f>VLOOKUP($D249,specimens!$B$1:$Q$1059,9,TRUE)</f>
        <v>tumor</v>
      </c>
      <c r="O249" s="2" t="str">
        <f>VLOOKUP($D249,specimens!$B$1:$Q$1059,10,TRUE)</f>
        <v>Acute myeloid leukaemia, NOS</v>
      </c>
      <c r="P249" s="2">
        <f>VLOOKUP($D249,specimens!$B$1:$Q$1059,11,TRUE)</f>
        <v>0</v>
      </c>
      <c r="Q249" s="2">
        <f>VLOOKUP($D249,specimens!$B$1:$Q$1059,12,TRUE)</f>
        <v>0</v>
      </c>
      <c r="R249" s="2">
        <f>VLOOKUP($D249,specimens!$B$1:$Q$1059,13,TRUE)</f>
        <v>0</v>
      </c>
      <c r="S249" s="2">
        <f>VLOOKUP($D249,specimens!$B$1:$Q$1059,14,TRUE)</f>
        <v>0</v>
      </c>
      <c r="T249" s="2">
        <f>VLOOKUP($D249,specimens!$B$1:$Q$1059,15,TRUE)</f>
        <v>0</v>
      </c>
      <c r="U249" s="2">
        <f>VLOOKUP($D249,specimens!$B$1:$Q$1059,16,TRUE)</f>
        <v>0</v>
      </c>
    </row>
    <row r="250" spans="1:21" x14ac:dyDescent="0.25">
      <c r="A250" s="3" t="s">
        <v>1444</v>
      </c>
      <c r="B250" t="s">
        <v>1967</v>
      </c>
      <c r="C250" t="s">
        <v>1968</v>
      </c>
      <c r="D250" t="s">
        <v>1116</v>
      </c>
      <c r="E250" t="s">
        <v>1469</v>
      </c>
      <c r="F250" s="3" t="str">
        <f>VLOOKUP(D250,specimens!$B$1:$Q$1059,1,TRUE)</f>
        <v>12-00069</v>
      </c>
      <c r="G250" s="2" t="str">
        <f>VLOOKUP($D250,specimens!$B$1:$Q$1059,2,TRUE)</f>
        <v>12-00069</v>
      </c>
      <c r="H250" s="2" t="str">
        <f>VLOOKUP($D250,specimens!$B$1:$Q$1059,3,TRUE)</f>
        <v>BEAT-AML</v>
      </c>
      <c r="I250" s="2" t="str">
        <f>VLOOKUP($D250,specimens!$B$1:$Q$1059,4,TRUE)</f>
        <v>HISPANIC</v>
      </c>
      <c r="J250" s="2" t="str">
        <f>VLOOKUP($D250,specimens!$B$1:$Q$1059,5,TRUE)</f>
        <v>Male</v>
      </c>
      <c r="K250" s="2" t="str">
        <f>VLOOKUP($D250,specimens!$B$1:$Q$1059,6,TRUE)</f>
        <v>Unknown</v>
      </c>
      <c r="L250" s="2" t="str">
        <f>VLOOKUP($D250,specimens!$B$1:$Q$1059,7,TRUE)</f>
        <v>Deceased</v>
      </c>
      <c r="M250" s="2" t="str">
        <f>VLOOKUP($D250,specimens!$B$1:$Q$1059,8,TRUE)</f>
        <v>Peripheral Blood</v>
      </c>
      <c r="N250" s="2" t="str">
        <f>VLOOKUP($D250,specimens!$B$1:$Q$1059,9,TRUE)</f>
        <v>tumor</v>
      </c>
      <c r="O250" s="2" t="str">
        <f>VLOOKUP($D250,specimens!$B$1:$Q$1059,10,TRUE)</f>
        <v>Acute myeloid leukaemia, NOS</v>
      </c>
      <c r="P250" s="2">
        <f>VLOOKUP($D250,specimens!$B$1:$Q$1059,11,TRUE)</f>
        <v>0</v>
      </c>
      <c r="Q250" s="2">
        <f>VLOOKUP($D250,specimens!$B$1:$Q$1059,12,TRUE)</f>
        <v>0</v>
      </c>
      <c r="R250" s="2">
        <f>VLOOKUP($D250,specimens!$B$1:$Q$1059,13,TRUE)</f>
        <v>0</v>
      </c>
      <c r="S250" s="2">
        <f>VLOOKUP($D250,specimens!$B$1:$Q$1059,14,TRUE)</f>
        <v>0</v>
      </c>
      <c r="T250" s="2">
        <f>VLOOKUP($D250,specimens!$B$1:$Q$1059,15,TRUE)</f>
        <v>0</v>
      </c>
      <c r="U250" s="2">
        <f>VLOOKUP($D250,specimens!$B$1:$Q$1059,16,TRUE)</f>
        <v>0</v>
      </c>
    </row>
    <row r="251" spans="1:21" x14ac:dyDescent="0.25">
      <c r="A251" s="3" t="s">
        <v>1444</v>
      </c>
      <c r="B251" t="s">
        <v>1969</v>
      </c>
      <c r="C251" t="s">
        <v>1970</v>
      </c>
      <c r="D251" t="s">
        <v>1116</v>
      </c>
      <c r="E251" t="s">
        <v>1469</v>
      </c>
      <c r="F251" s="3" t="str">
        <f>VLOOKUP(D251,specimens!$B$1:$Q$1059,1,TRUE)</f>
        <v>12-00069</v>
      </c>
      <c r="G251" s="2" t="str">
        <f>VLOOKUP($D251,specimens!$B$1:$Q$1059,2,TRUE)</f>
        <v>12-00069</v>
      </c>
      <c r="H251" s="2" t="str">
        <f>VLOOKUP($D251,specimens!$B$1:$Q$1059,3,TRUE)</f>
        <v>BEAT-AML</v>
      </c>
      <c r="I251" s="2" t="str">
        <f>VLOOKUP($D251,specimens!$B$1:$Q$1059,4,TRUE)</f>
        <v>HISPANIC</v>
      </c>
      <c r="J251" s="2" t="str">
        <f>VLOOKUP($D251,specimens!$B$1:$Q$1059,5,TRUE)</f>
        <v>Male</v>
      </c>
      <c r="K251" s="2" t="str">
        <f>VLOOKUP($D251,specimens!$B$1:$Q$1059,6,TRUE)</f>
        <v>Unknown</v>
      </c>
      <c r="L251" s="2" t="str">
        <f>VLOOKUP($D251,specimens!$B$1:$Q$1059,7,TRUE)</f>
        <v>Deceased</v>
      </c>
      <c r="M251" s="2" t="str">
        <f>VLOOKUP($D251,specimens!$B$1:$Q$1059,8,TRUE)</f>
        <v>Peripheral Blood</v>
      </c>
      <c r="N251" s="2" t="str">
        <f>VLOOKUP($D251,specimens!$B$1:$Q$1059,9,TRUE)</f>
        <v>tumor</v>
      </c>
      <c r="O251" s="2" t="str">
        <f>VLOOKUP($D251,specimens!$B$1:$Q$1059,10,TRUE)</f>
        <v>Acute myeloid leukaemia, NOS</v>
      </c>
      <c r="P251" s="2">
        <f>VLOOKUP($D251,specimens!$B$1:$Q$1059,11,TRUE)</f>
        <v>0</v>
      </c>
      <c r="Q251" s="2">
        <f>VLOOKUP($D251,specimens!$B$1:$Q$1059,12,TRUE)</f>
        <v>0</v>
      </c>
      <c r="R251" s="2">
        <f>VLOOKUP($D251,specimens!$B$1:$Q$1059,13,TRUE)</f>
        <v>0</v>
      </c>
      <c r="S251" s="2">
        <f>VLOOKUP($D251,specimens!$B$1:$Q$1059,14,TRUE)</f>
        <v>0</v>
      </c>
      <c r="T251" s="2">
        <f>VLOOKUP($D251,specimens!$B$1:$Q$1059,15,TRUE)</f>
        <v>0</v>
      </c>
      <c r="U251" s="2">
        <f>VLOOKUP($D251,specimens!$B$1:$Q$1059,16,TRUE)</f>
        <v>0</v>
      </c>
    </row>
    <row r="252" spans="1:21" x14ac:dyDescent="0.25">
      <c r="A252" s="3" t="s">
        <v>1444</v>
      </c>
      <c r="B252" t="s">
        <v>1971</v>
      </c>
      <c r="C252" t="s">
        <v>1972</v>
      </c>
      <c r="D252" t="s">
        <v>1116</v>
      </c>
      <c r="E252" t="s">
        <v>1469</v>
      </c>
      <c r="F252" s="3" t="str">
        <f>VLOOKUP(D252,specimens!$B$1:$Q$1059,1,TRUE)</f>
        <v>12-00069</v>
      </c>
      <c r="G252" s="2" t="str">
        <f>VLOOKUP($D252,specimens!$B$1:$Q$1059,2,TRUE)</f>
        <v>12-00069</v>
      </c>
      <c r="H252" s="2" t="str">
        <f>VLOOKUP($D252,specimens!$B$1:$Q$1059,3,TRUE)</f>
        <v>BEAT-AML</v>
      </c>
      <c r="I252" s="2" t="str">
        <f>VLOOKUP($D252,specimens!$B$1:$Q$1059,4,TRUE)</f>
        <v>HISPANIC</v>
      </c>
      <c r="J252" s="2" t="str">
        <f>VLOOKUP($D252,specimens!$B$1:$Q$1059,5,TRUE)</f>
        <v>Male</v>
      </c>
      <c r="K252" s="2" t="str">
        <f>VLOOKUP($D252,specimens!$B$1:$Q$1059,6,TRUE)</f>
        <v>Unknown</v>
      </c>
      <c r="L252" s="2" t="str">
        <f>VLOOKUP($D252,specimens!$B$1:$Q$1059,7,TRUE)</f>
        <v>Deceased</v>
      </c>
      <c r="M252" s="2" t="str">
        <f>VLOOKUP($D252,specimens!$B$1:$Q$1059,8,TRUE)</f>
        <v>Peripheral Blood</v>
      </c>
      <c r="N252" s="2" t="str">
        <f>VLOOKUP($D252,specimens!$B$1:$Q$1059,9,TRUE)</f>
        <v>tumor</v>
      </c>
      <c r="O252" s="2" t="str">
        <f>VLOOKUP($D252,specimens!$B$1:$Q$1059,10,TRUE)</f>
        <v>Acute myeloid leukaemia, NOS</v>
      </c>
      <c r="P252" s="2">
        <f>VLOOKUP($D252,specimens!$B$1:$Q$1059,11,TRUE)</f>
        <v>0</v>
      </c>
      <c r="Q252" s="2">
        <f>VLOOKUP($D252,specimens!$B$1:$Q$1059,12,TRUE)</f>
        <v>0</v>
      </c>
      <c r="R252" s="2">
        <f>VLOOKUP($D252,specimens!$B$1:$Q$1059,13,TRUE)</f>
        <v>0</v>
      </c>
      <c r="S252" s="2">
        <f>VLOOKUP($D252,specimens!$B$1:$Q$1059,14,TRUE)</f>
        <v>0</v>
      </c>
      <c r="T252" s="2">
        <f>VLOOKUP($D252,specimens!$B$1:$Q$1059,15,TRUE)</f>
        <v>0</v>
      </c>
      <c r="U252" s="2">
        <f>VLOOKUP($D252,specimens!$B$1:$Q$1059,16,TRUE)</f>
        <v>0</v>
      </c>
    </row>
    <row r="253" spans="1:21" x14ac:dyDescent="0.25">
      <c r="A253" s="3" t="s">
        <v>1444</v>
      </c>
      <c r="B253" t="s">
        <v>1973</v>
      </c>
      <c r="C253" t="s">
        <v>1974</v>
      </c>
      <c r="D253" t="s">
        <v>1117</v>
      </c>
      <c r="E253" t="s">
        <v>1469</v>
      </c>
      <c r="F253" s="3" t="str">
        <f>VLOOKUP(D253,specimens!$B$1:$Q$1059,1,TRUE)</f>
        <v>12-00069</v>
      </c>
      <c r="G253" s="2" t="str">
        <f>VLOOKUP($D253,specimens!$B$1:$Q$1059,2,TRUE)</f>
        <v>12-00069</v>
      </c>
      <c r="H253" s="2" t="str">
        <f>VLOOKUP($D253,specimens!$B$1:$Q$1059,3,TRUE)</f>
        <v>BEAT-AML</v>
      </c>
      <c r="I253" s="2" t="str">
        <f>VLOOKUP($D253,specimens!$B$1:$Q$1059,4,TRUE)</f>
        <v>HISPANIC</v>
      </c>
      <c r="J253" s="2" t="str">
        <f>VLOOKUP($D253,specimens!$B$1:$Q$1059,5,TRUE)</f>
        <v>Male</v>
      </c>
      <c r="K253" s="2" t="str">
        <f>VLOOKUP($D253,specimens!$B$1:$Q$1059,6,TRUE)</f>
        <v>Unknown</v>
      </c>
      <c r="L253" s="2" t="str">
        <f>VLOOKUP($D253,specimens!$B$1:$Q$1059,7,TRUE)</f>
        <v>Deceased</v>
      </c>
      <c r="M253" s="2" t="str">
        <f>VLOOKUP($D253,specimens!$B$1:$Q$1059,8,TRUE)</f>
        <v>Peripheral Blood</v>
      </c>
      <c r="N253" s="2" t="str">
        <f>VLOOKUP($D253,specimens!$B$1:$Q$1059,9,TRUE)</f>
        <v>tumor</v>
      </c>
      <c r="O253" s="2" t="str">
        <f>VLOOKUP($D253,specimens!$B$1:$Q$1059,10,TRUE)</f>
        <v>Acute myeloid leukaemia, NOS</v>
      </c>
      <c r="P253" s="2">
        <f>VLOOKUP($D253,specimens!$B$1:$Q$1059,11,TRUE)</f>
        <v>0</v>
      </c>
      <c r="Q253" s="2">
        <f>VLOOKUP($D253,specimens!$B$1:$Q$1059,12,TRUE)</f>
        <v>0</v>
      </c>
      <c r="R253" s="2">
        <f>VLOOKUP($D253,specimens!$B$1:$Q$1059,13,TRUE)</f>
        <v>0</v>
      </c>
      <c r="S253" s="2">
        <f>VLOOKUP($D253,specimens!$B$1:$Q$1059,14,TRUE)</f>
        <v>0</v>
      </c>
      <c r="T253" s="2">
        <f>VLOOKUP($D253,specimens!$B$1:$Q$1059,15,TRUE)</f>
        <v>0</v>
      </c>
      <c r="U253" s="2">
        <f>VLOOKUP($D253,specimens!$B$1:$Q$1059,16,TRUE)</f>
        <v>0</v>
      </c>
    </row>
    <row r="254" spans="1:21" x14ac:dyDescent="0.25">
      <c r="A254" s="3" t="s">
        <v>1444</v>
      </c>
      <c r="B254" t="s">
        <v>1975</v>
      </c>
      <c r="C254" t="s">
        <v>1976</v>
      </c>
      <c r="D254" t="s">
        <v>1117</v>
      </c>
      <c r="E254" t="s">
        <v>1469</v>
      </c>
      <c r="F254" s="3" t="str">
        <f>VLOOKUP(D254,specimens!$B$1:$Q$1059,1,TRUE)</f>
        <v>12-00069</v>
      </c>
      <c r="G254" s="2" t="str">
        <f>VLOOKUP($D254,specimens!$B$1:$Q$1059,2,TRUE)</f>
        <v>12-00069</v>
      </c>
      <c r="H254" s="2" t="str">
        <f>VLOOKUP($D254,specimens!$B$1:$Q$1059,3,TRUE)</f>
        <v>BEAT-AML</v>
      </c>
      <c r="I254" s="2" t="str">
        <f>VLOOKUP($D254,specimens!$B$1:$Q$1059,4,TRUE)</f>
        <v>HISPANIC</v>
      </c>
      <c r="J254" s="2" t="str">
        <f>VLOOKUP($D254,specimens!$B$1:$Q$1059,5,TRUE)</f>
        <v>Male</v>
      </c>
      <c r="K254" s="2" t="str">
        <f>VLOOKUP($D254,specimens!$B$1:$Q$1059,6,TRUE)</f>
        <v>Unknown</v>
      </c>
      <c r="L254" s="2" t="str">
        <f>VLOOKUP($D254,specimens!$B$1:$Q$1059,7,TRUE)</f>
        <v>Deceased</v>
      </c>
      <c r="M254" s="2" t="str">
        <f>VLOOKUP($D254,specimens!$B$1:$Q$1059,8,TRUE)</f>
        <v>Peripheral Blood</v>
      </c>
      <c r="N254" s="2" t="str">
        <f>VLOOKUP($D254,specimens!$B$1:$Q$1059,9,TRUE)</f>
        <v>tumor</v>
      </c>
      <c r="O254" s="2" t="str">
        <f>VLOOKUP($D254,specimens!$B$1:$Q$1059,10,TRUE)</f>
        <v>Acute myeloid leukaemia, NOS</v>
      </c>
      <c r="P254" s="2">
        <f>VLOOKUP($D254,specimens!$B$1:$Q$1059,11,TRUE)</f>
        <v>0</v>
      </c>
      <c r="Q254" s="2">
        <f>VLOOKUP($D254,specimens!$B$1:$Q$1059,12,TRUE)</f>
        <v>0</v>
      </c>
      <c r="R254" s="2">
        <f>VLOOKUP($D254,specimens!$B$1:$Q$1059,13,TRUE)</f>
        <v>0</v>
      </c>
      <c r="S254" s="2">
        <f>VLOOKUP($D254,specimens!$B$1:$Q$1059,14,TRUE)</f>
        <v>0</v>
      </c>
      <c r="T254" s="2">
        <f>VLOOKUP($D254,specimens!$B$1:$Q$1059,15,TRUE)</f>
        <v>0</v>
      </c>
      <c r="U254" s="2">
        <f>VLOOKUP($D254,specimens!$B$1:$Q$1059,16,TRUE)</f>
        <v>0</v>
      </c>
    </row>
    <row r="255" spans="1:21" x14ac:dyDescent="0.25">
      <c r="A255" s="3" t="s">
        <v>1444</v>
      </c>
      <c r="B255" t="s">
        <v>1977</v>
      </c>
      <c r="C255" t="s">
        <v>1978</v>
      </c>
      <c r="D255" t="s">
        <v>1117</v>
      </c>
      <c r="E255" t="s">
        <v>1469</v>
      </c>
      <c r="F255" s="3" t="str">
        <f>VLOOKUP(D255,specimens!$B$1:$Q$1059,1,TRUE)</f>
        <v>12-00069</v>
      </c>
      <c r="G255" s="2" t="str">
        <f>VLOOKUP($D255,specimens!$B$1:$Q$1059,2,TRUE)</f>
        <v>12-00069</v>
      </c>
      <c r="H255" s="2" t="str">
        <f>VLOOKUP($D255,specimens!$B$1:$Q$1059,3,TRUE)</f>
        <v>BEAT-AML</v>
      </c>
      <c r="I255" s="2" t="str">
        <f>VLOOKUP($D255,specimens!$B$1:$Q$1059,4,TRUE)</f>
        <v>HISPANIC</v>
      </c>
      <c r="J255" s="2" t="str">
        <f>VLOOKUP($D255,specimens!$B$1:$Q$1059,5,TRUE)</f>
        <v>Male</v>
      </c>
      <c r="K255" s="2" t="str">
        <f>VLOOKUP($D255,specimens!$B$1:$Q$1059,6,TRUE)</f>
        <v>Unknown</v>
      </c>
      <c r="L255" s="2" t="str">
        <f>VLOOKUP($D255,specimens!$B$1:$Q$1059,7,TRUE)</f>
        <v>Deceased</v>
      </c>
      <c r="M255" s="2" t="str">
        <f>VLOOKUP($D255,specimens!$B$1:$Q$1059,8,TRUE)</f>
        <v>Peripheral Blood</v>
      </c>
      <c r="N255" s="2" t="str">
        <f>VLOOKUP($D255,specimens!$B$1:$Q$1059,9,TRUE)</f>
        <v>tumor</v>
      </c>
      <c r="O255" s="2" t="str">
        <f>VLOOKUP($D255,specimens!$B$1:$Q$1059,10,TRUE)</f>
        <v>Acute myeloid leukaemia, NOS</v>
      </c>
      <c r="P255" s="2">
        <f>VLOOKUP($D255,specimens!$B$1:$Q$1059,11,TRUE)</f>
        <v>0</v>
      </c>
      <c r="Q255" s="2">
        <f>VLOOKUP($D255,specimens!$B$1:$Q$1059,12,TRUE)</f>
        <v>0</v>
      </c>
      <c r="R255" s="2">
        <f>VLOOKUP($D255,specimens!$B$1:$Q$1059,13,TRUE)</f>
        <v>0</v>
      </c>
      <c r="S255" s="2">
        <f>VLOOKUP($D255,specimens!$B$1:$Q$1059,14,TRUE)</f>
        <v>0</v>
      </c>
      <c r="T255" s="2">
        <f>VLOOKUP($D255,specimens!$B$1:$Q$1059,15,TRUE)</f>
        <v>0</v>
      </c>
      <c r="U255" s="2">
        <f>VLOOKUP($D255,specimens!$B$1:$Q$1059,16,TRUE)</f>
        <v>0</v>
      </c>
    </row>
    <row r="256" spans="1:21" x14ac:dyDescent="0.25">
      <c r="A256" s="3" t="s">
        <v>1444</v>
      </c>
      <c r="B256" t="s">
        <v>1979</v>
      </c>
      <c r="C256" t="s">
        <v>1980</v>
      </c>
      <c r="D256" t="s">
        <v>1117</v>
      </c>
      <c r="E256" t="s">
        <v>1469</v>
      </c>
      <c r="F256" s="3" t="str">
        <f>VLOOKUP(D256,specimens!$B$1:$Q$1059,1,TRUE)</f>
        <v>12-00069</v>
      </c>
      <c r="G256" s="2" t="str">
        <f>VLOOKUP($D256,specimens!$B$1:$Q$1059,2,TRUE)</f>
        <v>12-00069</v>
      </c>
      <c r="H256" s="2" t="str">
        <f>VLOOKUP($D256,specimens!$B$1:$Q$1059,3,TRUE)</f>
        <v>BEAT-AML</v>
      </c>
      <c r="I256" s="2" t="str">
        <f>VLOOKUP($D256,specimens!$B$1:$Q$1059,4,TRUE)</f>
        <v>HISPANIC</v>
      </c>
      <c r="J256" s="2" t="str">
        <f>VLOOKUP($D256,specimens!$B$1:$Q$1059,5,TRUE)</f>
        <v>Male</v>
      </c>
      <c r="K256" s="2" t="str">
        <f>VLOOKUP($D256,specimens!$B$1:$Q$1059,6,TRUE)</f>
        <v>Unknown</v>
      </c>
      <c r="L256" s="2" t="str">
        <f>VLOOKUP($D256,specimens!$B$1:$Q$1059,7,TRUE)</f>
        <v>Deceased</v>
      </c>
      <c r="M256" s="2" t="str">
        <f>VLOOKUP($D256,specimens!$B$1:$Q$1059,8,TRUE)</f>
        <v>Peripheral Blood</v>
      </c>
      <c r="N256" s="2" t="str">
        <f>VLOOKUP($D256,specimens!$B$1:$Q$1059,9,TRUE)</f>
        <v>tumor</v>
      </c>
      <c r="O256" s="2" t="str">
        <f>VLOOKUP($D256,specimens!$B$1:$Q$1059,10,TRUE)</f>
        <v>Acute myeloid leukaemia, NOS</v>
      </c>
      <c r="P256" s="2">
        <f>VLOOKUP($D256,specimens!$B$1:$Q$1059,11,TRUE)</f>
        <v>0</v>
      </c>
      <c r="Q256" s="2">
        <f>VLOOKUP($D256,specimens!$B$1:$Q$1059,12,TRUE)</f>
        <v>0</v>
      </c>
      <c r="R256" s="2">
        <f>VLOOKUP($D256,specimens!$B$1:$Q$1059,13,TRUE)</f>
        <v>0</v>
      </c>
      <c r="S256" s="2">
        <f>VLOOKUP($D256,specimens!$B$1:$Q$1059,14,TRUE)</f>
        <v>0</v>
      </c>
      <c r="T256" s="2">
        <f>VLOOKUP($D256,specimens!$B$1:$Q$1059,15,TRUE)</f>
        <v>0</v>
      </c>
      <c r="U256" s="2">
        <f>VLOOKUP($D256,specimens!$B$1:$Q$1059,16,TRUE)</f>
        <v>0</v>
      </c>
    </row>
    <row r="257" spans="1:21" x14ac:dyDescent="0.25">
      <c r="A257" s="3" t="s">
        <v>1444</v>
      </c>
      <c r="B257" t="s">
        <v>1981</v>
      </c>
      <c r="C257" t="s">
        <v>1982</v>
      </c>
      <c r="D257" t="s">
        <v>1117</v>
      </c>
      <c r="E257" t="s">
        <v>1469</v>
      </c>
      <c r="F257" s="3" t="str">
        <f>VLOOKUP(D257,specimens!$B$1:$Q$1059,1,TRUE)</f>
        <v>12-00069</v>
      </c>
      <c r="G257" s="2" t="str">
        <f>VLOOKUP($D257,specimens!$B$1:$Q$1059,2,TRUE)</f>
        <v>12-00069</v>
      </c>
      <c r="H257" s="2" t="str">
        <f>VLOOKUP($D257,specimens!$B$1:$Q$1059,3,TRUE)</f>
        <v>BEAT-AML</v>
      </c>
      <c r="I257" s="2" t="str">
        <f>VLOOKUP($D257,specimens!$B$1:$Q$1059,4,TRUE)</f>
        <v>HISPANIC</v>
      </c>
      <c r="J257" s="2" t="str">
        <f>VLOOKUP($D257,specimens!$B$1:$Q$1059,5,TRUE)</f>
        <v>Male</v>
      </c>
      <c r="K257" s="2" t="str">
        <f>VLOOKUP($D257,specimens!$B$1:$Q$1059,6,TRUE)</f>
        <v>Unknown</v>
      </c>
      <c r="L257" s="2" t="str">
        <f>VLOOKUP($D257,specimens!$B$1:$Q$1059,7,TRUE)</f>
        <v>Deceased</v>
      </c>
      <c r="M257" s="2" t="str">
        <f>VLOOKUP($D257,specimens!$B$1:$Q$1059,8,TRUE)</f>
        <v>Peripheral Blood</v>
      </c>
      <c r="N257" s="2" t="str">
        <f>VLOOKUP($D257,specimens!$B$1:$Q$1059,9,TRUE)</f>
        <v>tumor</v>
      </c>
      <c r="O257" s="2" t="str">
        <f>VLOOKUP($D257,specimens!$B$1:$Q$1059,10,TRUE)</f>
        <v>Acute myeloid leukaemia, NOS</v>
      </c>
      <c r="P257" s="2">
        <f>VLOOKUP($D257,specimens!$B$1:$Q$1059,11,TRUE)</f>
        <v>0</v>
      </c>
      <c r="Q257" s="2">
        <f>VLOOKUP($D257,specimens!$B$1:$Q$1059,12,TRUE)</f>
        <v>0</v>
      </c>
      <c r="R257" s="2">
        <f>VLOOKUP($D257,specimens!$B$1:$Q$1059,13,TRUE)</f>
        <v>0</v>
      </c>
      <c r="S257" s="2">
        <f>VLOOKUP($D257,specimens!$B$1:$Q$1059,14,TRUE)</f>
        <v>0</v>
      </c>
      <c r="T257" s="2">
        <f>VLOOKUP($D257,specimens!$B$1:$Q$1059,15,TRUE)</f>
        <v>0</v>
      </c>
      <c r="U257" s="2">
        <f>VLOOKUP($D257,specimens!$B$1:$Q$1059,16,TRUE)</f>
        <v>0</v>
      </c>
    </row>
    <row r="258" spans="1:21" x14ac:dyDescent="0.25">
      <c r="A258" s="3" t="s">
        <v>1444</v>
      </c>
      <c r="B258" t="s">
        <v>1983</v>
      </c>
      <c r="C258" t="s">
        <v>1984</v>
      </c>
      <c r="D258" t="s">
        <v>1117</v>
      </c>
      <c r="E258" t="s">
        <v>1469</v>
      </c>
      <c r="F258" s="3" t="str">
        <f>VLOOKUP(D258,specimens!$B$1:$Q$1059,1,TRUE)</f>
        <v>12-00069</v>
      </c>
      <c r="G258" s="2" t="str">
        <f>VLOOKUP($D258,specimens!$B$1:$Q$1059,2,TRUE)</f>
        <v>12-00069</v>
      </c>
      <c r="H258" s="2" t="str">
        <f>VLOOKUP($D258,specimens!$B$1:$Q$1059,3,TRUE)</f>
        <v>BEAT-AML</v>
      </c>
      <c r="I258" s="2" t="str">
        <f>VLOOKUP($D258,specimens!$B$1:$Q$1059,4,TRUE)</f>
        <v>HISPANIC</v>
      </c>
      <c r="J258" s="2" t="str">
        <f>VLOOKUP($D258,specimens!$B$1:$Q$1059,5,TRUE)</f>
        <v>Male</v>
      </c>
      <c r="K258" s="2" t="str">
        <f>VLOOKUP($D258,specimens!$B$1:$Q$1059,6,TRUE)</f>
        <v>Unknown</v>
      </c>
      <c r="L258" s="2" t="str">
        <f>VLOOKUP($D258,specimens!$B$1:$Q$1059,7,TRUE)</f>
        <v>Deceased</v>
      </c>
      <c r="M258" s="2" t="str">
        <f>VLOOKUP($D258,specimens!$B$1:$Q$1059,8,TRUE)</f>
        <v>Peripheral Blood</v>
      </c>
      <c r="N258" s="2" t="str">
        <f>VLOOKUP($D258,specimens!$B$1:$Q$1059,9,TRUE)</f>
        <v>tumor</v>
      </c>
      <c r="O258" s="2" t="str">
        <f>VLOOKUP($D258,specimens!$B$1:$Q$1059,10,TRUE)</f>
        <v>Acute myeloid leukaemia, NOS</v>
      </c>
      <c r="P258" s="2">
        <f>VLOOKUP($D258,specimens!$B$1:$Q$1059,11,TRUE)</f>
        <v>0</v>
      </c>
      <c r="Q258" s="2">
        <f>VLOOKUP($D258,specimens!$B$1:$Q$1059,12,TRUE)</f>
        <v>0</v>
      </c>
      <c r="R258" s="2">
        <f>VLOOKUP($D258,specimens!$B$1:$Q$1059,13,TRUE)</f>
        <v>0</v>
      </c>
      <c r="S258" s="2">
        <f>VLOOKUP($D258,specimens!$B$1:$Q$1059,14,TRUE)</f>
        <v>0</v>
      </c>
      <c r="T258" s="2">
        <f>VLOOKUP($D258,specimens!$B$1:$Q$1059,15,TRUE)</f>
        <v>0</v>
      </c>
      <c r="U258" s="2">
        <f>VLOOKUP($D258,specimens!$B$1:$Q$1059,16,TRUE)</f>
        <v>0</v>
      </c>
    </row>
    <row r="259" spans="1:21" x14ac:dyDescent="0.25">
      <c r="A259" s="3" t="s">
        <v>1444</v>
      </c>
      <c r="B259" t="s">
        <v>1985</v>
      </c>
      <c r="C259" t="s">
        <v>1986</v>
      </c>
      <c r="D259" t="s">
        <v>1117</v>
      </c>
      <c r="E259" t="s">
        <v>1469</v>
      </c>
      <c r="F259" s="3" t="str">
        <f>VLOOKUP(D259,specimens!$B$1:$Q$1059,1,TRUE)</f>
        <v>12-00069</v>
      </c>
      <c r="G259" s="2" t="str">
        <f>VLOOKUP($D259,specimens!$B$1:$Q$1059,2,TRUE)</f>
        <v>12-00069</v>
      </c>
      <c r="H259" s="2" t="str">
        <f>VLOOKUP($D259,specimens!$B$1:$Q$1059,3,TRUE)</f>
        <v>BEAT-AML</v>
      </c>
      <c r="I259" s="2" t="str">
        <f>VLOOKUP($D259,specimens!$B$1:$Q$1059,4,TRUE)</f>
        <v>HISPANIC</v>
      </c>
      <c r="J259" s="2" t="str">
        <f>VLOOKUP($D259,specimens!$B$1:$Q$1059,5,TRUE)</f>
        <v>Male</v>
      </c>
      <c r="K259" s="2" t="str">
        <f>VLOOKUP($D259,specimens!$B$1:$Q$1059,6,TRUE)</f>
        <v>Unknown</v>
      </c>
      <c r="L259" s="2" t="str">
        <f>VLOOKUP($D259,specimens!$B$1:$Q$1059,7,TRUE)</f>
        <v>Deceased</v>
      </c>
      <c r="M259" s="2" t="str">
        <f>VLOOKUP($D259,specimens!$B$1:$Q$1059,8,TRUE)</f>
        <v>Peripheral Blood</v>
      </c>
      <c r="N259" s="2" t="str">
        <f>VLOOKUP($D259,specimens!$B$1:$Q$1059,9,TRUE)</f>
        <v>tumor</v>
      </c>
      <c r="O259" s="2" t="str">
        <f>VLOOKUP($D259,specimens!$B$1:$Q$1059,10,TRUE)</f>
        <v>Acute myeloid leukaemia, NOS</v>
      </c>
      <c r="P259" s="2">
        <f>VLOOKUP($D259,specimens!$B$1:$Q$1059,11,TRUE)</f>
        <v>0</v>
      </c>
      <c r="Q259" s="2">
        <f>VLOOKUP($D259,specimens!$B$1:$Q$1059,12,TRUE)</f>
        <v>0</v>
      </c>
      <c r="R259" s="2">
        <f>VLOOKUP($D259,specimens!$B$1:$Q$1059,13,TRUE)</f>
        <v>0</v>
      </c>
      <c r="S259" s="2">
        <f>VLOOKUP($D259,specimens!$B$1:$Q$1059,14,TRUE)</f>
        <v>0</v>
      </c>
      <c r="T259" s="2">
        <f>VLOOKUP($D259,specimens!$B$1:$Q$1059,15,TRUE)</f>
        <v>0</v>
      </c>
      <c r="U259" s="2">
        <f>VLOOKUP($D259,specimens!$B$1:$Q$1059,16,TRUE)</f>
        <v>0</v>
      </c>
    </row>
    <row r="260" spans="1:21" x14ac:dyDescent="0.25">
      <c r="A260" s="3" t="s">
        <v>1444</v>
      </c>
      <c r="B260" s="1" t="s">
        <v>1987</v>
      </c>
      <c r="C260" t="s">
        <v>1988</v>
      </c>
      <c r="D260" t="s">
        <v>1117</v>
      </c>
      <c r="E260" t="s">
        <v>1469</v>
      </c>
      <c r="F260" s="3" t="str">
        <f>VLOOKUP(D260,specimens!$B$1:$Q$1059,1,TRUE)</f>
        <v>12-00069</v>
      </c>
      <c r="G260" s="2" t="str">
        <f>VLOOKUP($D260,specimens!$B$1:$Q$1059,2,TRUE)</f>
        <v>12-00069</v>
      </c>
      <c r="H260" s="2" t="str">
        <f>VLOOKUP($D260,specimens!$B$1:$Q$1059,3,TRUE)</f>
        <v>BEAT-AML</v>
      </c>
      <c r="I260" s="2" t="str">
        <f>VLOOKUP($D260,specimens!$B$1:$Q$1059,4,TRUE)</f>
        <v>HISPANIC</v>
      </c>
      <c r="J260" s="2" t="str">
        <f>VLOOKUP($D260,specimens!$B$1:$Q$1059,5,TRUE)</f>
        <v>Male</v>
      </c>
      <c r="K260" s="2" t="str">
        <f>VLOOKUP($D260,specimens!$B$1:$Q$1059,6,TRUE)</f>
        <v>Unknown</v>
      </c>
      <c r="L260" s="2" t="str">
        <f>VLOOKUP($D260,specimens!$B$1:$Q$1059,7,TRUE)</f>
        <v>Deceased</v>
      </c>
      <c r="M260" s="2" t="str">
        <f>VLOOKUP($D260,specimens!$B$1:$Q$1059,8,TRUE)</f>
        <v>Peripheral Blood</v>
      </c>
      <c r="N260" s="2" t="str">
        <f>VLOOKUP($D260,specimens!$B$1:$Q$1059,9,TRUE)</f>
        <v>tumor</v>
      </c>
      <c r="O260" s="2" t="str">
        <f>VLOOKUP($D260,specimens!$B$1:$Q$1059,10,TRUE)</f>
        <v>Acute myeloid leukaemia, NOS</v>
      </c>
      <c r="P260" s="2">
        <f>VLOOKUP($D260,specimens!$B$1:$Q$1059,11,TRUE)</f>
        <v>0</v>
      </c>
      <c r="Q260" s="2">
        <f>VLOOKUP($D260,specimens!$B$1:$Q$1059,12,TRUE)</f>
        <v>0</v>
      </c>
      <c r="R260" s="2">
        <f>VLOOKUP($D260,specimens!$B$1:$Q$1059,13,TRUE)</f>
        <v>0</v>
      </c>
      <c r="S260" s="2">
        <f>VLOOKUP($D260,specimens!$B$1:$Q$1059,14,TRUE)</f>
        <v>0</v>
      </c>
      <c r="T260" s="2">
        <f>VLOOKUP($D260,specimens!$B$1:$Q$1059,15,TRUE)</f>
        <v>0</v>
      </c>
      <c r="U260" s="2">
        <f>VLOOKUP($D260,specimens!$B$1:$Q$1059,16,TRUE)</f>
        <v>0</v>
      </c>
    </row>
    <row r="261" spans="1:21" x14ac:dyDescent="0.25">
      <c r="A261" s="3" t="s">
        <v>1444</v>
      </c>
      <c r="B261" t="s">
        <v>1989</v>
      </c>
      <c r="C261" t="s">
        <v>1990</v>
      </c>
      <c r="D261" t="s">
        <v>1118</v>
      </c>
      <c r="E261" t="s">
        <v>1469</v>
      </c>
      <c r="F261" s="3" t="str">
        <f>VLOOKUP(D261,specimens!$B$1:$Q$1059,1,TRUE)</f>
        <v>12-00069</v>
      </c>
      <c r="G261" s="2" t="str">
        <f>VLOOKUP($D261,specimens!$B$1:$Q$1059,2,TRUE)</f>
        <v>12-00069</v>
      </c>
      <c r="H261" s="2" t="str">
        <f>VLOOKUP($D261,specimens!$B$1:$Q$1059,3,TRUE)</f>
        <v>BEAT-AML</v>
      </c>
      <c r="I261" s="2" t="str">
        <f>VLOOKUP($D261,specimens!$B$1:$Q$1059,4,TRUE)</f>
        <v>HISPANIC</v>
      </c>
      <c r="J261" s="2" t="str">
        <f>VLOOKUP($D261,specimens!$B$1:$Q$1059,5,TRUE)</f>
        <v>Male</v>
      </c>
      <c r="K261" s="2" t="str">
        <f>VLOOKUP($D261,specimens!$B$1:$Q$1059,6,TRUE)</f>
        <v>Unknown</v>
      </c>
      <c r="L261" s="2" t="str">
        <f>VLOOKUP($D261,specimens!$B$1:$Q$1059,7,TRUE)</f>
        <v>Deceased</v>
      </c>
      <c r="M261" s="2" t="str">
        <f>VLOOKUP($D261,specimens!$B$1:$Q$1059,8,TRUE)</f>
        <v>Peripheral Blood</v>
      </c>
      <c r="N261" s="2" t="str">
        <f>VLOOKUP($D261,specimens!$B$1:$Q$1059,9,TRUE)</f>
        <v>tumor</v>
      </c>
      <c r="O261" s="2" t="str">
        <f>VLOOKUP($D261,specimens!$B$1:$Q$1059,10,TRUE)</f>
        <v>Acute myeloid leukaemia, NOS</v>
      </c>
      <c r="P261" s="2">
        <f>VLOOKUP($D261,specimens!$B$1:$Q$1059,11,TRUE)</f>
        <v>0</v>
      </c>
      <c r="Q261" s="2">
        <f>VLOOKUP($D261,specimens!$B$1:$Q$1059,12,TRUE)</f>
        <v>0</v>
      </c>
      <c r="R261" s="2">
        <f>VLOOKUP($D261,specimens!$B$1:$Q$1059,13,TRUE)</f>
        <v>0</v>
      </c>
      <c r="S261" s="2">
        <f>VLOOKUP($D261,specimens!$B$1:$Q$1059,14,TRUE)</f>
        <v>0</v>
      </c>
      <c r="T261" s="2">
        <f>VLOOKUP($D261,specimens!$B$1:$Q$1059,15,TRUE)</f>
        <v>0</v>
      </c>
      <c r="U261" s="2">
        <f>VLOOKUP($D261,specimens!$B$1:$Q$1059,16,TRUE)</f>
        <v>0</v>
      </c>
    </row>
    <row r="262" spans="1:21" x14ac:dyDescent="0.25">
      <c r="A262" s="3" t="s">
        <v>1444</v>
      </c>
      <c r="B262" t="s">
        <v>1991</v>
      </c>
      <c r="C262" t="s">
        <v>1992</v>
      </c>
      <c r="D262" t="s">
        <v>1118</v>
      </c>
      <c r="E262" t="s">
        <v>1469</v>
      </c>
      <c r="F262" s="3" t="str">
        <f>VLOOKUP(D262,specimens!$B$1:$Q$1059,1,TRUE)</f>
        <v>12-00069</v>
      </c>
      <c r="G262" s="2" t="str">
        <f>VLOOKUP($D262,specimens!$B$1:$Q$1059,2,TRUE)</f>
        <v>12-00069</v>
      </c>
      <c r="H262" s="2" t="str">
        <f>VLOOKUP($D262,specimens!$B$1:$Q$1059,3,TRUE)</f>
        <v>BEAT-AML</v>
      </c>
      <c r="I262" s="2" t="str">
        <f>VLOOKUP($D262,specimens!$B$1:$Q$1059,4,TRUE)</f>
        <v>HISPANIC</v>
      </c>
      <c r="J262" s="2" t="str">
        <f>VLOOKUP($D262,specimens!$B$1:$Q$1059,5,TRUE)</f>
        <v>Male</v>
      </c>
      <c r="K262" s="2" t="str">
        <f>VLOOKUP($D262,specimens!$B$1:$Q$1059,6,TRUE)</f>
        <v>Unknown</v>
      </c>
      <c r="L262" s="2" t="str">
        <f>VLOOKUP($D262,specimens!$B$1:$Q$1059,7,TRUE)</f>
        <v>Deceased</v>
      </c>
      <c r="M262" s="2" t="str">
        <f>VLOOKUP($D262,specimens!$B$1:$Q$1059,8,TRUE)</f>
        <v>Peripheral Blood</v>
      </c>
      <c r="N262" s="2" t="str">
        <f>VLOOKUP($D262,specimens!$B$1:$Q$1059,9,TRUE)</f>
        <v>tumor</v>
      </c>
      <c r="O262" s="2" t="str">
        <f>VLOOKUP($D262,specimens!$B$1:$Q$1059,10,TRUE)</f>
        <v>Acute myeloid leukaemia, NOS</v>
      </c>
      <c r="P262" s="2">
        <f>VLOOKUP($D262,specimens!$B$1:$Q$1059,11,TRUE)</f>
        <v>0</v>
      </c>
      <c r="Q262" s="2">
        <f>VLOOKUP($D262,specimens!$B$1:$Q$1059,12,TRUE)</f>
        <v>0</v>
      </c>
      <c r="R262" s="2">
        <f>VLOOKUP($D262,specimens!$B$1:$Q$1059,13,TRUE)</f>
        <v>0</v>
      </c>
      <c r="S262" s="2">
        <f>VLOOKUP($D262,specimens!$B$1:$Q$1059,14,TRUE)</f>
        <v>0</v>
      </c>
      <c r="T262" s="2">
        <f>VLOOKUP($D262,specimens!$B$1:$Q$1059,15,TRUE)</f>
        <v>0</v>
      </c>
      <c r="U262" s="2">
        <f>VLOOKUP($D262,specimens!$B$1:$Q$1059,16,TRUE)</f>
        <v>0</v>
      </c>
    </row>
    <row r="263" spans="1:21" x14ac:dyDescent="0.25">
      <c r="A263" s="3" t="s">
        <v>1444</v>
      </c>
      <c r="B263" t="s">
        <v>1993</v>
      </c>
      <c r="C263" t="s">
        <v>1994</v>
      </c>
      <c r="D263" t="s">
        <v>1118</v>
      </c>
      <c r="E263" t="s">
        <v>1469</v>
      </c>
      <c r="F263" s="3" t="str">
        <f>VLOOKUP(D263,specimens!$B$1:$Q$1059,1,TRUE)</f>
        <v>12-00069</v>
      </c>
      <c r="G263" s="2" t="str">
        <f>VLOOKUP($D263,specimens!$B$1:$Q$1059,2,TRUE)</f>
        <v>12-00069</v>
      </c>
      <c r="H263" s="2" t="str">
        <f>VLOOKUP($D263,specimens!$B$1:$Q$1059,3,TRUE)</f>
        <v>BEAT-AML</v>
      </c>
      <c r="I263" s="2" t="str">
        <f>VLOOKUP($D263,specimens!$B$1:$Q$1059,4,TRUE)</f>
        <v>HISPANIC</v>
      </c>
      <c r="J263" s="2" t="str">
        <f>VLOOKUP($D263,specimens!$B$1:$Q$1059,5,TRUE)</f>
        <v>Male</v>
      </c>
      <c r="K263" s="2" t="str">
        <f>VLOOKUP($D263,specimens!$B$1:$Q$1059,6,TRUE)</f>
        <v>Unknown</v>
      </c>
      <c r="L263" s="2" t="str">
        <f>VLOOKUP($D263,specimens!$B$1:$Q$1059,7,TRUE)</f>
        <v>Deceased</v>
      </c>
      <c r="M263" s="2" t="str">
        <f>VLOOKUP($D263,specimens!$B$1:$Q$1059,8,TRUE)</f>
        <v>Peripheral Blood</v>
      </c>
      <c r="N263" s="2" t="str">
        <f>VLOOKUP($D263,specimens!$B$1:$Q$1059,9,TRUE)</f>
        <v>tumor</v>
      </c>
      <c r="O263" s="2" t="str">
        <f>VLOOKUP($D263,specimens!$B$1:$Q$1059,10,TRUE)</f>
        <v>Acute myeloid leukaemia, NOS</v>
      </c>
      <c r="P263" s="2">
        <f>VLOOKUP($D263,specimens!$B$1:$Q$1059,11,TRUE)</f>
        <v>0</v>
      </c>
      <c r="Q263" s="2">
        <f>VLOOKUP($D263,specimens!$B$1:$Q$1059,12,TRUE)</f>
        <v>0</v>
      </c>
      <c r="R263" s="2">
        <f>VLOOKUP($D263,specimens!$B$1:$Q$1059,13,TRUE)</f>
        <v>0</v>
      </c>
      <c r="S263" s="2">
        <f>VLOOKUP($D263,specimens!$B$1:$Q$1059,14,TRUE)</f>
        <v>0</v>
      </c>
      <c r="T263" s="2">
        <f>VLOOKUP($D263,specimens!$B$1:$Q$1059,15,TRUE)</f>
        <v>0</v>
      </c>
      <c r="U263" s="2">
        <f>VLOOKUP($D263,specimens!$B$1:$Q$1059,16,TRUE)</f>
        <v>0</v>
      </c>
    </row>
    <row r="264" spans="1:21" x14ac:dyDescent="0.25">
      <c r="A264" s="3" t="s">
        <v>1444</v>
      </c>
      <c r="B264" t="s">
        <v>1995</v>
      </c>
      <c r="C264" t="s">
        <v>1996</v>
      </c>
      <c r="D264" t="s">
        <v>1118</v>
      </c>
      <c r="E264" t="s">
        <v>1469</v>
      </c>
      <c r="F264" s="3" t="str">
        <f>VLOOKUP(D264,specimens!$B$1:$Q$1059,1,TRUE)</f>
        <v>12-00069</v>
      </c>
      <c r="G264" s="2" t="str">
        <f>VLOOKUP($D264,specimens!$B$1:$Q$1059,2,TRUE)</f>
        <v>12-00069</v>
      </c>
      <c r="H264" s="2" t="str">
        <f>VLOOKUP($D264,specimens!$B$1:$Q$1059,3,TRUE)</f>
        <v>BEAT-AML</v>
      </c>
      <c r="I264" s="2" t="str">
        <f>VLOOKUP($D264,specimens!$B$1:$Q$1059,4,TRUE)</f>
        <v>HISPANIC</v>
      </c>
      <c r="J264" s="2" t="str">
        <f>VLOOKUP($D264,specimens!$B$1:$Q$1059,5,TRUE)</f>
        <v>Male</v>
      </c>
      <c r="K264" s="2" t="str">
        <f>VLOOKUP($D264,specimens!$B$1:$Q$1059,6,TRUE)</f>
        <v>Unknown</v>
      </c>
      <c r="L264" s="2" t="str">
        <f>VLOOKUP($D264,specimens!$B$1:$Q$1059,7,TRUE)</f>
        <v>Deceased</v>
      </c>
      <c r="M264" s="2" t="str">
        <f>VLOOKUP($D264,specimens!$B$1:$Q$1059,8,TRUE)</f>
        <v>Peripheral Blood</v>
      </c>
      <c r="N264" s="2" t="str">
        <f>VLOOKUP($D264,specimens!$B$1:$Q$1059,9,TRUE)</f>
        <v>tumor</v>
      </c>
      <c r="O264" s="2" t="str">
        <f>VLOOKUP($D264,specimens!$B$1:$Q$1059,10,TRUE)</f>
        <v>Acute myeloid leukaemia, NOS</v>
      </c>
      <c r="P264" s="2">
        <f>VLOOKUP($D264,specimens!$B$1:$Q$1059,11,TRUE)</f>
        <v>0</v>
      </c>
      <c r="Q264" s="2">
        <f>VLOOKUP($D264,specimens!$B$1:$Q$1059,12,TRUE)</f>
        <v>0</v>
      </c>
      <c r="R264" s="2">
        <f>VLOOKUP($D264,specimens!$B$1:$Q$1059,13,TRUE)</f>
        <v>0</v>
      </c>
      <c r="S264" s="2">
        <f>VLOOKUP($D264,specimens!$B$1:$Q$1059,14,TRUE)</f>
        <v>0</v>
      </c>
      <c r="T264" s="2">
        <f>VLOOKUP($D264,specimens!$B$1:$Q$1059,15,TRUE)</f>
        <v>0</v>
      </c>
      <c r="U264" s="2">
        <f>VLOOKUP($D264,specimens!$B$1:$Q$1059,16,TRUE)</f>
        <v>0</v>
      </c>
    </row>
    <row r="265" spans="1:21" x14ac:dyDescent="0.25">
      <c r="A265" s="3" t="s">
        <v>1444</v>
      </c>
      <c r="B265" t="s">
        <v>1997</v>
      </c>
      <c r="C265" t="s">
        <v>1998</v>
      </c>
      <c r="D265" t="s">
        <v>1118</v>
      </c>
      <c r="E265" t="s">
        <v>1469</v>
      </c>
      <c r="F265" s="3" t="str">
        <f>VLOOKUP(D265,specimens!$B$1:$Q$1059,1,TRUE)</f>
        <v>12-00069</v>
      </c>
      <c r="G265" s="2" t="str">
        <f>VLOOKUP($D265,specimens!$B$1:$Q$1059,2,TRUE)</f>
        <v>12-00069</v>
      </c>
      <c r="H265" s="2" t="str">
        <f>VLOOKUP($D265,specimens!$B$1:$Q$1059,3,TRUE)</f>
        <v>BEAT-AML</v>
      </c>
      <c r="I265" s="2" t="str">
        <f>VLOOKUP($D265,specimens!$B$1:$Q$1059,4,TRUE)</f>
        <v>HISPANIC</v>
      </c>
      <c r="J265" s="2" t="str">
        <f>VLOOKUP($D265,specimens!$B$1:$Q$1059,5,TRUE)</f>
        <v>Male</v>
      </c>
      <c r="K265" s="2" t="str">
        <f>VLOOKUP($D265,specimens!$B$1:$Q$1059,6,TRUE)</f>
        <v>Unknown</v>
      </c>
      <c r="L265" s="2" t="str">
        <f>VLOOKUP($D265,specimens!$B$1:$Q$1059,7,TRUE)</f>
        <v>Deceased</v>
      </c>
      <c r="M265" s="2" t="str">
        <f>VLOOKUP($D265,specimens!$B$1:$Q$1059,8,TRUE)</f>
        <v>Peripheral Blood</v>
      </c>
      <c r="N265" s="2" t="str">
        <f>VLOOKUP($D265,specimens!$B$1:$Q$1059,9,TRUE)</f>
        <v>tumor</v>
      </c>
      <c r="O265" s="2" t="str">
        <f>VLOOKUP($D265,specimens!$B$1:$Q$1059,10,TRUE)</f>
        <v>Acute myeloid leukaemia, NOS</v>
      </c>
      <c r="P265" s="2">
        <f>VLOOKUP($D265,specimens!$B$1:$Q$1059,11,TRUE)</f>
        <v>0</v>
      </c>
      <c r="Q265" s="2">
        <f>VLOOKUP($D265,specimens!$B$1:$Q$1059,12,TRUE)</f>
        <v>0</v>
      </c>
      <c r="R265" s="2">
        <f>VLOOKUP($D265,specimens!$B$1:$Q$1059,13,TRUE)</f>
        <v>0</v>
      </c>
      <c r="S265" s="2">
        <f>VLOOKUP($D265,specimens!$B$1:$Q$1059,14,TRUE)</f>
        <v>0</v>
      </c>
      <c r="T265" s="2">
        <f>VLOOKUP($D265,specimens!$B$1:$Q$1059,15,TRUE)</f>
        <v>0</v>
      </c>
      <c r="U265" s="2">
        <f>VLOOKUP($D265,specimens!$B$1:$Q$1059,16,TRUE)</f>
        <v>0</v>
      </c>
    </row>
    <row r="266" spans="1:21" x14ac:dyDescent="0.25">
      <c r="A266" s="3" t="s">
        <v>1444</v>
      </c>
      <c r="B266" t="s">
        <v>1999</v>
      </c>
      <c r="C266" t="s">
        <v>2000</v>
      </c>
      <c r="D266" t="s">
        <v>1118</v>
      </c>
      <c r="E266" t="s">
        <v>1469</v>
      </c>
      <c r="F266" s="3" t="str">
        <f>VLOOKUP(D266,specimens!$B$1:$Q$1059,1,TRUE)</f>
        <v>12-00069</v>
      </c>
      <c r="G266" s="2" t="str">
        <f>VLOOKUP($D266,specimens!$B$1:$Q$1059,2,TRUE)</f>
        <v>12-00069</v>
      </c>
      <c r="H266" s="2" t="str">
        <f>VLOOKUP($D266,specimens!$B$1:$Q$1059,3,TRUE)</f>
        <v>BEAT-AML</v>
      </c>
      <c r="I266" s="2" t="str">
        <f>VLOOKUP($D266,specimens!$B$1:$Q$1059,4,TRUE)</f>
        <v>HISPANIC</v>
      </c>
      <c r="J266" s="2" t="str">
        <f>VLOOKUP($D266,specimens!$B$1:$Q$1059,5,TRUE)</f>
        <v>Male</v>
      </c>
      <c r="K266" s="2" t="str">
        <f>VLOOKUP($D266,specimens!$B$1:$Q$1059,6,TRUE)</f>
        <v>Unknown</v>
      </c>
      <c r="L266" s="2" t="str">
        <f>VLOOKUP($D266,specimens!$B$1:$Q$1059,7,TRUE)</f>
        <v>Deceased</v>
      </c>
      <c r="M266" s="2" t="str">
        <f>VLOOKUP($D266,specimens!$B$1:$Q$1059,8,TRUE)</f>
        <v>Peripheral Blood</v>
      </c>
      <c r="N266" s="2" t="str">
        <f>VLOOKUP($D266,specimens!$B$1:$Q$1059,9,TRUE)</f>
        <v>tumor</v>
      </c>
      <c r="O266" s="2" t="str">
        <f>VLOOKUP($D266,specimens!$B$1:$Q$1059,10,TRUE)</f>
        <v>Acute myeloid leukaemia, NOS</v>
      </c>
      <c r="P266" s="2">
        <f>VLOOKUP($D266,specimens!$B$1:$Q$1059,11,TRUE)</f>
        <v>0</v>
      </c>
      <c r="Q266" s="2">
        <f>VLOOKUP($D266,specimens!$B$1:$Q$1059,12,TRUE)</f>
        <v>0</v>
      </c>
      <c r="R266" s="2">
        <f>VLOOKUP($D266,specimens!$B$1:$Q$1059,13,TRUE)</f>
        <v>0</v>
      </c>
      <c r="S266" s="2">
        <f>VLOOKUP($D266,specimens!$B$1:$Q$1059,14,TRUE)</f>
        <v>0</v>
      </c>
      <c r="T266" s="2">
        <f>VLOOKUP($D266,specimens!$B$1:$Q$1059,15,TRUE)</f>
        <v>0</v>
      </c>
      <c r="U266" s="2">
        <f>VLOOKUP($D266,specimens!$B$1:$Q$1059,16,TRUE)</f>
        <v>0</v>
      </c>
    </row>
    <row r="267" spans="1:21" x14ac:dyDescent="0.25">
      <c r="A267" s="3" t="s">
        <v>1444</v>
      </c>
      <c r="B267" t="s">
        <v>2001</v>
      </c>
      <c r="C267" t="s">
        <v>2002</v>
      </c>
      <c r="D267" t="s">
        <v>1118</v>
      </c>
      <c r="E267" t="s">
        <v>1469</v>
      </c>
      <c r="F267" s="3" t="str">
        <f>VLOOKUP(D267,specimens!$B$1:$Q$1059,1,TRUE)</f>
        <v>12-00069</v>
      </c>
      <c r="G267" s="2" t="str">
        <f>VLOOKUP($D267,specimens!$B$1:$Q$1059,2,TRUE)</f>
        <v>12-00069</v>
      </c>
      <c r="H267" s="2" t="str">
        <f>VLOOKUP($D267,specimens!$B$1:$Q$1059,3,TRUE)</f>
        <v>BEAT-AML</v>
      </c>
      <c r="I267" s="2" t="str">
        <f>VLOOKUP($D267,specimens!$B$1:$Q$1059,4,TRUE)</f>
        <v>HISPANIC</v>
      </c>
      <c r="J267" s="2" t="str">
        <f>VLOOKUP($D267,specimens!$B$1:$Q$1059,5,TRUE)</f>
        <v>Male</v>
      </c>
      <c r="K267" s="2" t="str">
        <f>VLOOKUP($D267,specimens!$B$1:$Q$1059,6,TRUE)</f>
        <v>Unknown</v>
      </c>
      <c r="L267" s="2" t="str">
        <f>VLOOKUP($D267,specimens!$B$1:$Q$1059,7,TRUE)</f>
        <v>Deceased</v>
      </c>
      <c r="M267" s="2" t="str">
        <f>VLOOKUP($D267,specimens!$B$1:$Q$1059,8,TRUE)</f>
        <v>Peripheral Blood</v>
      </c>
      <c r="N267" s="2" t="str">
        <f>VLOOKUP($D267,specimens!$B$1:$Q$1059,9,TRUE)</f>
        <v>tumor</v>
      </c>
      <c r="O267" s="2" t="str">
        <f>VLOOKUP($D267,specimens!$B$1:$Q$1059,10,TRUE)</f>
        <v>Acute myeloid leukaemia, NOS</v>
      </c>
      <c r="P267" s="2">
        <f>VLOOKUP($D267,specimens!$B$1:$Q$1059,11,TRUE)</f>
        <v>0</v>
      </c>
      <c r="Q267" s="2">
        <f>VLOOKUP($D267,specimens!$B$1:$Q$1059,12,TRUE)</f>
        <v>0</v>
      </c>
      <c r="R267" s="2">
        <f>VLOOKUP($D267,specimens!$B$1:$Q$1059,13,TRUE)</f>
        <v>0</v>
      </c>
      <c r="S267" s="2">
        <f>VLOOKUP($D267,specimens!$B$1:$Q$1059,14,TRUE)</f>
        <v>0</v>
      </c>
      <c r="T267" s="2">
        <f>VLOOKUP($D267,specimens!$B$1:$Q$1059,15,TRUE)</f>
        <v>0</v>
      </c>
      <c r="U267" s="2">
        <f>VLOOKUP($D267,specimens!$B$1:$Q$1059,16,TRUE)</f>
        <v>0</v>
      </c>
    </row>
    <row r="268" spans="1:21" x14ac:dyDescent="0.25">
      <c r="A268" s="3" t="s">
        <v>1444</v>
      </c>
      <c r="B268" t="s">
        <v>2003</v>
      </c>
      <c r="C268" t="s">
        <v>2004</v>
      </c>
      <c r="D268" t="s">
        <v>1118</v>
      </c>
      <c r="E268" t="s">
        <v>1469</v>
      </c>
      <c r="F268" s="3" t="str">
        <f>VLOOKUP(D268,specimens!$B$1:$Q$1059,1,TRUE)</f>
        <v>12-00069</v>
      </c>
      <c r="G268" s="2" t="str">
        <f>VLOOKUP($D268,specimens!$B$1:$Q$1059,2,TRUE)</f>
        <v>12-00069</v>
      </c>
      <c r="H268" s="2" t="str">
        <f>VLOOKUP($D268,specimens!$B$1:$Q$1059,3,TRUE)</f>
        <v>BEAT-AML</v>
      </c>
      <c r="I268" s="2" t="str">
        <f>VLOOKUP($D268,specimens!$B$1:$Q$1059,4,TRUE)</f>
        <v>HISPANIC</v>
      </c>
      <c r="J268" s="2" t="str">
        <f>VLOOKUP($D268,specimens!$B$1:$Q$1059,5,TRUE)</f>
        <v>Male</v>
      </c>
      <c r="K268" s="2" t="str">
        <f>VLOOKUP($D268,specimens!$B$1:$Q$1059,6,TRUE)</f>
        <v>Unknown</v>
      </c>
      <c r="L268" s="2" t="str">
        <f>VLOOKUP($D268,specimens!$B$1:$Q$1059,7,TRUE)</f>
        <v>Deceased</v>
      </c>
      <c r="M268" s="2" t="str">
        <f>VLOOKUP($D268,specimens!$B$1:$Q$1059,8,TRUE)</f>
        <v>Peripheral Blood</v>
      </c>
      <c r="N268" s="2" t="str">
        <f>VLOOKUP($D268,specimens!$B$1:$Q$1059,9,TRUE)</f>
        <v>tumor</v>
      </c>
      <c r="O268" s="2" t="str">
        <f>VLOOKUP($D268,specimens!$B$1:$Q$1059,10,TRUE)</f>
        <v>Acute myeloid leukaemia, NOS</v>
      </c>
      <c r="P268" s="2">
        <f>VLOOKUP($D268,specimens!$B$1:$Q$1059,11,TRUE)</f>
        <v>0</v>
      </c>
      <c r="Q268" s="2">
        <f>VLOOKUP($D268,specimens!$B$1:$Q$1059,12,TRUE)</f>
        <v>0</v>
      </c>
      <c r="R268" s="2">
        <f>VLOOKUP($D268,specimens!$B$1:$Q$1059,13,TRUE)</f>
        <v>0</v>
      </c>
      <c r="S268" s="2">
        <f>VLOOKUP($D268,specimens!$B$1:$Q$1059,14,TRUE)</f>
        <v>0</v>
      </c>
      <c r="T268" s="2">
        <f>VLOOKUP($D268,specimens!$B$1:$Q$1059,15,TRUE)</f>
        <v>0</v>
      </c>
      <c r="U268" s="2">
        <f>VLOOKUP($D268,specimens!$B$1:$Q$1059,16,TRUE)</f>
        <v>0</v>
      </c>
    </row>
    <row r="269" spans="1:21" x14ac:dyDescent="0.25">
      <c r="A269" s="3" t="s">
        <v>1444</v>
      </c>
      <c r="B269" t="s">
        <v>2005</v>
      </c>
      <c r="C269" t="s">
        <v>2006</v>
      </c>
      <c r="D269" t="s">
        <v>1118</v>
      </c>
      <c r="E269" t="s">
        <v>1469</v>
      </c>
      <c r="F269" s="3" t="str">
        <f>VLOOKUP(D269,specimens!$B$1:$Q$1059,1,TRUE)</f>
        <v>12-00069</v>
      </c>
      <c r="G269" s="2" t="str">
        <f>VLOOKUP($D269,specimens!$B$1:$Q$1059,2,TRUE)</f>
        <v>12-00069</v>
      </c>
      <c r="H269" s="2" t="str">
        <f>VLOOKUP($D269,specimens!$B$1:$Q$1059,3,TRUE)</f>
        <v>BEAT-AML</v>
      </c>
      <c r="I269" s="2" t="str">
        <f>VLOOKUP($D269,specimens!$B$1:$Q$1059,4,TRUE)</f>
        <v>HISPANIC</v>
      </c>
      <c r="J269" s="2" t="str">
        <f>VLOOKUP($D269,specimens!$B$1:$Q$1059,5,TRUE)</f>
        <v>Male</v>
      </c>
      <c r="K269" s="2" t="str">
        <f>VLOOKUP($D269,specimens!$B$1:$Q$1059,6,TRUE)</f>
        <v>Unknown</v>
      </c>
      <c r="L269" s="2" t="str">
        <f>VLOOKUP($D269,specimens!$B$1:$Q$1059,7,TRUE)</f>
        <v>Deceased</v>
      </c>
      <c r="M269" s="2" t="str">
        <f>VLOOKUP($D269,specimens!$B$1:$Q$1059,8,TRUE)</f>
        <v>Peripheral Blood</v>
      </c>
      <c r="N269" s="2" t="str">
        <f>VLOOKUP($D269,specimens!$B$1:$Q$1059,9,TRUE)</f>
        <v>tumor</v>
      </c>
      <c r="O269" s="2" t="str">
        <f>VLOOKUP($D269,specimens!$B$1:$Q$1059,10,TRUE)</f>
        <v>Acute myeloid leukaemia, NOS</v>
      </c>
      <c r="P269" s="2">
        <f>VLOOKUP($D269,specimens!$B$1:$Q$1059,11,TRUE)</f>
        <v>0</v>
      </c>
      <c r="Q269" s="2">
        <f>VLOOKUP($D269,specimens!$B$1:$Q$1059,12,TRUE)</f>
        <v>0</v>
      </c>
      <c r="R269" s="2">
        <f>VLOOKUP($D269,specimens!$B$1:$Q$1059,13,TRUE)</f>
        <v>0</v>
      </c>
      <c r="S269" s="2">
        <f>VLOOKUP($D269,specimens!$B$1:$Q$1059,14,TRUE)</f>
        <v>0</v>
      </c>
      <c r="T269" s="2">
        <f>VLOOKUP($D269,specimens!$B$1:$Q$1059,15,TRUE)</f>
        <v>0</v>
      </c>
      <c r="U269" s="2">
        <f>VLOOKUP($D269,specimens!$B$1:$Q$1059,16,TRUE)</f>
        <v>0</v>
      </c>
    </row>
    <row r="270" spans="1:21" x14ac:dyDescent="0.25">
      <c r="A270" s="3" t="s">
        <v>1444</v>
      </c>
      <c r="B270" t="s">
        <v>2007</v>
      </c>
      <c r="C270" t="s">
        <v>2008</v>
      </c>
      <c r="D270" t="s">
        <v>1119</v>
      </c>
      <c r="E270" t="s">
        <v>1469</v>
      </c>
      <c r="F270" s="3" t="str">
        <f>VLOOKUP(D270,specimens!$B$1:$Q$1059,1,TRUE)</f>
        <v>12-00069</v>
      </c>
      <c r="G270" s="2" t="str">
        <f>VLOOKUP($D270,specimens!$B$1:$Q$1059,2,TRUE)</f>
        <v>12-00069</v>
      </c>
      <c r="H270" s="2" t="str">
        <f>VLOOKUP($D270,specimens!$B$1:$Q$1059,3,TRUE)</f>
        <v>BEAT-AML</v>
      </c>
      <c r="I270" s="2" t="str">
        <f>VLOOKUP($D270,specimens!$B$1:$Q$1059,4,TRUE)</f>
        <v>HISPANIC</v>
      </c>
      <c r="J270" s="2" t="str">
        <f>VLOOKUP($D270,specimens!$B$1:$Q$1059,5,TRUE)</f>
        <v>Male</v>
      </c>
      <c r="K270" s="2" t="str">
        <f>VLOOKUP($D270,specimens!$B$1:$Q$1059,6,TRUE)</f>
        <v>Unknown</v>
      </c>
      <c r="L270" s="2" t="str">
        <f>VLOOKUP($D270,specimens!$B$1:$Q$1059,7,TRUE)</f>
        <v>Deceased</v>
      </c>
      <c r="M270" s="2" t="str">
        <f>VLOOKUP($D270,specimens!$B$1:$Q$1059,8,TRUE)</f>
        <v>Peripheral Blood</v>
      </c>
      <c r="N270" s="2" t="str">
        <f>VLOOKUP($D270,specimens!$B$1:$Q$1059,9,TRUE)</f>
        <v>tumor</v>
      </c>
      <c r="O270" s="2" t="str">
        <f>VLOOKUP($D270,specimens!$B$1:$Q$1059,10,TRUE)</f>
        <v>Acute myeloid leukaemia, NOS</v>
      </c>
      <c r="P270" s="2">
        <f>VLOOKUP($D270,specimens!$B$1:$Q$1059,11,TRUE)</f>
        <v>0</v>
      </c>
      <c r="Q270" s="2">
        <f>VLOOKUP($D270,specimens!$B$1:$Q$1059,12,TRUE)</f>
        <v>0</v>
      </c>
      <c r="R270" s="2">
        <f>VLOOKUP($D270,specimens!$B$1:$Q$1059,13,TRUE)</f>
        <v>0</v>
      </c>
      <c r="S270" s="2">
        <f>VLOOKUP($D270,specimens!$B$1:$Q$1059,14,TRUE)</f>
        <v>0</v>
      </c>
      <c r="T270" s="2">
        <f>VLOOKUP($D270,specimens!$B$1:$Q$1059,15,TRUE)</f>
        <v>0</v>
      </c>
      <c r="U270" s="2">
        <f>VLOOKUP($D270,specimens!$B$1:$Q$1059,16,TRUE)</f>
        <v>0</v>
      </c>
    </row>
    <row r="271" spans="1:21" x14ac:dyDescent="0.25">
      <c r="A271" s="3" t="s">
        <v>1444</v>
      </c>
      <c r="B271" t="s">
        <v>2009</v>
      </c>
      <c r="C271" t="s">
        <v>2010</v>
      </c>
      <c r="D271" t="s">
        <v>1119</v>
      </c>
      <c r="E271" t="s">
        <v>1469</v>
      </c>
      <c r="F271" s="3" t="str">
        <f>VLOOKUP(D271,specimens!$B$1:$Q$1059,1,TRUE)</f>
        <v>12-00069</v>
      </c>
      <c r="G271" s="2" t="str">
        <f>VLOOKUP($D271,specimens!$B$1:$Q$1059,2,TRUE)</f>
        <v>12-00069</v>
      </c>
      <c r="H271" s="2" t="str">
        <f>VLOOKUP($D271,specimens!$B$1:$Q$1059,3,TRUE)</f>
        <v>BEAT-AML</v>
      </c>
      <c r="I271" s="2" t="str">
        <f>VLOOKUP($D271,specimens!$B$1:$Q$1059,4,TRUE)</f>
        <v>HISPANIC</v>
      </c>
      <c r="J271" s="2" t="str">
        <f>VLOOKUP($D271,specimens!$B$1:$Q$1059,5,TRUE)</f>
        <v>Male</v>
      </c>
      <c r="K271" s="2" t="str">
        <f>VLOOKUP($D271,specimens!$B$1:$Q$1059,6,TRUE)</f>
        <v>Unknown</v>
      </c>
      <c r="L271" s="2" t="str">
        <f>VLOOKUP($D271,specimens!$B$1:$Q$1059,7,TRUE)</f>
        <v>Deceased</v>
      </c>
      <c r="M271" s="2" t="str">
        <f>VLOOKUP($D271,specimens!$B$1:$Q$1059,8,TRUE)</f>
        <v>Peripheral Blood</v>
      </c>
      <c r="N271" s="2" t="str">
        <f>VLOOKUP($D271,specimens!$B$1:$Q$1059,9,TRUE)</f>
        <v>tumor</v>
      </c>
      <c r="O271" s="2" t="str">
        <f>VLOOKUP($D271,specimens!$B$1:$Q$1059,10,TRUE)</f>
        <v>Acute myeloid leukaemia, NOS</v>
      </c>
      <c r="P271" s="2">
        <f>VLOOKUP($D271,specimens!$B$1:$Q$1059,11,TRUE)</f>
        <v>0</v>
      </c>
      <c r="Q271" s="2">
        <f>VLOOKUP($D271,specimens!$B$1:$Q$1059,12,TRUE)</f>
        <v>0</v>
      </c>
      <c r="R271" s="2">
        <f>VLOOKUP($D271,specimens!$B$1:$Q$1059,13,TRUE)</f>
        <v>0</v>
      </c>
      <c r="S271" s="2">
        <f>VLOOKUP($D271,specimens!$B$1:$Q$1059,14,TRUE)</f>
        <v>0</v>
      </c>
      <c r="T271" s="2">
        <f>VLOOKUP($D271,specimens!$B$1:$Q$1059,15,TRUE)</f>
        <v>0</v>
      </c>
      <c r="U271" s="2">
        <f>VLOOKUP($D271,specimens!$B$1:$Q$1059,16,TRUE)</f>
        <v>0</v>
      </c>
    </row>
    <row r="272" spans="1:21" x14ac:dyDescent="0.25">
      <c r="A272" s="3" t="s">
        <v>1444</v>
      </c>
      <c r="B272" t="s">
        <v>2011</v>
      </c>
      <c r="C272" t="s">
        <v>2012</v>
      </c>
      <c r="D272" t="s">
        <v>1119</v>
      </c>
      <c r="E272" t="s">
        <v>1469</v>
      </c>
      <c r="F272" s="3" t="str">
        <f>VLOOKUP(D272,specimens!$B$1:$Q$1059,1,TRUE)</f>
        <v>12-00069</v>
      </c>
      <c r="G272" s="2" t="str">
        <f>VLOOKUP($D272,specimens!$B$1:$Q$1059,2,TRUE)</f>
        <v>12-00069</v>
      </c>
      <c r="H272" s="2" t="str">
        <f>VLOOKUP($D272,specimens!$B$1:$Q$1059,3,TRUE)</f>
        <v>BEAT-AML</v>
      </c>
      <c r="I272" s="2" t="str">
        <f>VLOOKUP($D272,specimens!$B$1:$Q$1059,4,TRUE)</f>
        <v>HISPANIC</v>
      </c>
      <c r="J272" s="2" t="str">
        <f>VLOOKUP($D272,specimens!$B$1:$Q$1059,5,TRUE)</f>
        <v>Male</v>
      </c>
      <c r="K272" s="2" t="str">
        <f>VLOOKUP($D272,specimens!$B$1:$Q$1059,6,TRUE)</f>
        <v>Unknown</v>
      </c>
      <c r="L272" s="2" t="str">
        <f>VLOOKUP($D272,specimens!$B$1:$Q$1059,7,TRUE)</f>
        <v>Deceased</v>
      </c>
      <c r="M272" s="2" t="str">
        <f>VLOOKUP($D272,specimens!$B$1:$Q$1059,8,TRUE)</f>
        <v>Peripheral Blood</v>
      </c>
      <c r="N272" s="2" t="str">
        <f>VLOOKUP($D272,specimens!$B$1:$Q$1059,9,TRUE)</f>
        <v>tumor</v>
      </c>
      <c r="O272" s="2" t="str">
        <f>VLOOKUP($D272,specimens!$B$1:$Q$1059,10,TRUE)</f>
        <v>Acute myeloid leukaemia, NOS</v>
      </c>
      <c r="P272" s="2">
        <f>VLOOKUP($D272,specimens!$B$1:$Q$1059,11,TRUE)</f>
        <v>0</v>
      </c>
      <c r="Q272" s="2">
        <f>VLOOKUP($D272,specimens!$B$1:$Q$1059,12,TRUE)</f>
        <v>0</v>
      </c>
      <c r="R272" s="2">
        <f>VLOOKUP($D272,specimens!$B$1:$Q$1059,13,TRUE)</f>
        <v>0</v>
      </c>
      <c r="S272" s="2">
        <f>VLOOKUP($D272,specimens!$B$1:$Q$1059,14,TRUE)</f>
        <v>0</v>
      </c>
      <c r="T272" s="2">
        <f>VLOOKUP($D272,specimens!$B$1:$Q$1059,15,TRUE)</f>
        <v>0</v>
      </c>
      <c r="U272" s="2">
        <f>VLOOKUP($D272,specimens!$B$1:$Q$1059,16,TRUE)</f>
        <v>0</v>
      </c>
    </row>
    <row r="273" spans="1:21" x14ac:dyDescent="0.25">
      <c r="A273" s="3" t="s">
        <v>1444</v>
      </c>
      <c r="B273" s="1" t="s">
        <v>2013</v>
      </c>
      <c r="C273" s="1" t="s">
        <v>2014</v>
      </c>
      <c r="D273" t="s">
        <v>1119</v>
      </c>
      <c r="E273" t="s">
        <v>1469</v>
      </c>
      <c r="F273" s="3" t="str">
        <f>VLOOKUP(D273,specimens!$B$1:$Q$1059,1,TRUE)</f>
        <v>12-00069</v>
      </c>
      <c r="G273" s="2" t="str">
        <f>VLOOKUP($D273,specimens!$B$1:$Q$1059,2,TRUE)</f>
        <v>12-00069</v>
      </c>
      <c r="H273" s="2" t="str">
        <f>VLOOKUP($D273,specimens!$B$1:$Q$1059,3,TRUE)</f>
        <v>BEAT-AML</v>
      </c>
      <c r="I273" s="2" t="str">
        <f>VLOOKUP($D273,specimens!$B$1:$Q$1059,4,TRUE)</f>
        <v>HISPANIC</v>
      </c>
      <c r="J273" s="2" t="str">
        <f>VLOOKUP($D273,specimens!$B$1:$Q$1059,5,TRUE)</f>
        <v>Male</v>
      </c>
      <c r="K273" s="2" t="str">
        <f>VLOOKUP($D273,specimens!$B$1:$Q$1059,6,TRUE)</f>
        <v>Unknown</v>
      </c>
      <c r="L273" s="2" t="str">
        <f>VLOOKUP($D273,specimens!$B$1:$Q$1059,7,TRUE)</f>
        <v>Deceased</v>
      </c>
      <c r="M273" s="2" t="str">
        <f>VLOOKUP($D273,specimens!$B$1:$Q$1059,8,TRUE)</f>
        <v>Peripheral Blood</v>
      </c>
      <c r="N273" s="2" t="str">
        <f>VLOOKUP($D273,specimens!$B$1:$Q$1059,9,TRUE)</f>
        <v>tumor</v>
      </c>
      <c r="O273" s="2" t="str">
        <f>VLOOKUP($D273,specimens!$B$1:$Q$1059,10,TRUE)</f>
        <v>Acute myeloid leukaemia, NOS</v>
      </c>
      <c r="P273" s="2">
        <f>VLOOKUP($D273,specimens!$B$1:$Q$1059,11,TRUE)</f>
        <v>0</v>
      </c>
      <c r="Q273" s="2">
        <f>VLOOKUP($D273,specimens!$B$1:$Q$1059,12,TRUE)</f>
        <v>0</v>
      </c>
      <c r="R273" s="2">
        <f>VLOOKUP($D273,specimens!$B$1:$Q$1059,13,TRUE)</f>
        <v>0</v>
      </c>
      <c r="S273" s="2">
        <f>VLOOKUP($D273,specimens!$B$1:$Q$1059,14,TRUE)</f>
        <v>0</v>
      </c>
      <c r="T273" s="2">
        <f>VLOOKUP($D273,specimens!$B$1:$Q$1059,15,TRUE)</f>
        <v>0</v>
      </c>
      <c r="U273" s="2">
        <f>VLOOKUP($D273,specimens!$B$1:$Q$1059,16,TRUE)</f>
        <v>0</v>
      </c>
    </row>
    <row r="274" spans="1:21" x14ac:dyDescent="0.25">
      <c r="A274" s="3" t="s">
        <v>1444</v>
      </c>
      <c r="B274" t="s">
        <v>2015</v>
      </c>
      <c r="C274" t="s">
        <v>2016</v>
      </c>
      <c r="D274" t="s">
        <v>1119</v>
      </c>
      <c r="E274" t="s">
        <v>1469</v>
      </c>
      <c r="F274" s="3" t="str">
        <f>VLOOKUP(D274,specimens!$B$1:$Q$1059,1,TRUE)</f>
        <v>12-00069</v>
      </c>
      <c r="G274" s="2" t="str">
        <f>VLOOKUP($D274,specimens!$B$1:$Q$1059,2,TRUE)</f>
        <v>12-00069</v>
      </c>
      <c r="H274" s="2" t="str">
        <f>VLOOKUP($D274,specimens!$B$1:$Q$1059,3,TRUE)</f>
        <v>BEAT-AML</v>
      </c>
      <c r="I274" s="2" t="str">
        <f>VLOOKUP($D274,specimens!$B$1:$Q$1059,4,TRUE)</f>
        <v>HISPANIC</v>
      </c>
      <c r="J274" s="2" t="str">
        <f>VLOOKUP($D274,specimens!$B$1:$Q$1059,5,TRUE)</f>
        <v>Male</v>
      </c>
      <c r="K274" s="2" t="str">
        <f>VLOOKUP($D274,specimens!$B$1:$Q$1059,6,TRUE)</f>
        <v>Unknown</v>
      </c>
      <c r="L274" s="2" t="str">
        <f>VLOOKUP($D274,specimens!$B$1:$Q$1059,7,TRUE)</f>
        <v>Deceased</v>
      </c>
      <c r="M274" s="2" t="str">
        <f>VLOOKUP($D274,specimens!$B$1:$Q$1059,8,TRUE)</f>
        <v>Peripheral Blood</v>
      </c>
      <c r="N274" s="2" t="str">
        <f>VLOOKUP($D274,specimens!$B$1:$Q$1059,9,TRUE)</f>
        <v>tumor</v>
      </c>
      <c r="O274" s="2" t="str">
        <f>VLOOKUP($D274,specimens!$B$1:$Q$1059,10,TRUE)</f>
        <v>Acute myeloid leukaemia, NOS</v>
      </c>
      <c r="P274" s="2">
        <f>VLOOKUP($D274,specimens!$B$1:$Q$1059,11,TRUE)</f>
        <v>0</v>
      </c>
      <c r="Q274" s="2">
        <f>VLOOKUP($D274,specimens!$B$1:$Q$1059,12,TRUE)</f>
        <v>0</v>
      </c>
      <c r="R274" s="2">
        <f>VLOOKUP($D274,specimens!$B$1:$Q$1059,13,TRUE)</f>
        <v>0</v>
      </c>
      <c r="S274" s="2">
        <f>VLOOKUP($D274,specimens!$B$1:$Q$1059,14,TRUE)</f>
        <v>0</v>
      </c>
      <c r="T274" s="2">
        <f>VLOOKUP($D274,specimens!$B$1:$Q$1059,15,TRUE)</f>
        <v>0</v>
      </c>
      <c r="U274" s="2">
        <f>VLOOKUP($D274,specimens!$B$1:$Q$1059,16,TRUE)</f>
        <v>0</v>
      </c>
    </row>
    <row r="275" spans="1:21" x14ac:dyDescent="0.25">
      <c r="A275" s="3" t="s">
        <v>1444</v>
      </c>
      <c r="B275" t="s">
        <v>2017</v>
      </c>
      <c r="C275" t="s">
        <v>2018</v>
      </c>
      <c r="D275" t="s">
        <v>1119</v>
      </c>
      <c r="E275" t="s">
        <v>1469</v>
      </c>
      <c r="F275" s="3" t="str">
        <f>VLOOKUP(D275,specimens!$B$1:$Q$1059,1,TRUE)</f>
        <v>12-00069</v>
      </c>
      <c r="G275" s="2" t="str">
        <f>VLOOKUP($D275,specimens!$B$1:$Q$1059,2,TRUE)</f>
        <v>12-00069</v>
      </c>
      <c r="H275" s="2" t="str">
        <f>VLOOKUP($D275,specimens!$B$1:$Q$1059,3,TRUE)</f>
        <v>BEAT-AML</v>
      </c>
      <c r="I275" s="2" t="str">
        <f>VLOOKUP($D275,specimens!$B$1:$Q$1059,4,TRUE)</f>
        <v>HISPANIC</v>
      </c>
      <c r="J275" s="2" t="str">
        <f>VLOOKUP($D275,specimens!$B$1:$Q$1059,5,TRUE)</f>
        <v>Male</v>
      </c>
      <c r="K275" s="2" t="str">
        <f>VLOOKUP($D275,specimens!$B$1:$Q$1059,6,TRUE)</f>
        <v>Unknown</v>
      </c>
      <c r="L275" s="2" t="str">
        <f>VLOOKUP($D275,specimens!$B$1:$Q$1059,7,TRUE)</f>
        <v>Deceased</v>
      </c>
      <c r="M275" s="2" t="str">
        <f>VLOOKUP($D275,specimens!$B$1:$Q$1059,8,TRUE)</f>
        <v>Peripheral Blood</v>
      </c>
      <c r="N275" s="2" t="str">
        <f>VLOOKUP($D275,specimens!$B$1:$Q$1059,9,TRUE)</f>
        <v>tumor</v>
      </c>
      <c r="O275" s="2" t="str">
        <f>VLOOKUP($D275,specimens!$B$1:$Q$1059,10,TRUE)</f>
        <v>Acute myeloid leukaemia, NOS</v>
      </c>
      <c r="P275" s="2">
        <f>VLOOKUP($D275,specimens!$B$1:$Q$1059,11,TRUE)</f>
        <v>0</v>
      </c>
      <c r="Q275" s="2">
        <f>VLOOKUP($D275,specimens!$B$1:$Q$1059,12,TRUE)</f>
        <v>0</v>
      </c>
      <c r="R275" s="2">
        <f>VLOOKUP($D275,specimens!$B$1:$Q$1059,13,TRUE)</f>
        <v>0</v>
      </c>
      <c r="S275" s="2">
        <f>VLOOKUP($D275,specimens!$B$1:$Q$1059,14,TRUE)</f>
        <v>0</v>
      </c>
      <c r="T275" s="2">
        <f>VLOOKUP($D275,specimens!$B$1:$Q$1059,15,TRUE)</f>
        <v>0</v>
      </c>
      <c r="U275" s="2">
        <f>VLOOKUP($D275,specimens!$B$1:$Q$1059,16,TRUE)</f>
        <v>0</v>
      </c>
    </row>
    <row r="276" spans="1:21" x14ac:dyDescent="0.25">
      <c r="A276" s="3" t="s">
        <v>1444</v>
      </c>
      <c r="B276" t="s">
        <v>2019</v>
      </c>
      <c r="C276" s="1" t="s">
        <v>2020</v>
      </c>
      <c r="D276" t="s">
        <v>1119</v>
      </c>
      <c r="E276" t="s">
        <v>1469</v>
      </c>
      <c r="F276" s="3" t="str">
        <f>VLOOKUP(D276,specimens!$B$1:$Q$1059,1,TRUE)</f>
        <v>12-00069</v>
      </c>
      <c r="G276" s="2" t="str">
        <f>VLOOKUP($D276,specimens!$B$1:$Q$1059,2,TRUE)</f>
        <v>12-00069</v>
      </c>
      <c r="H276" s="2" t="str">
        <f>VLOOKUP($D276,specimens!$B$1:$Q$1059,3,TRUE)</f>
        <v>BEAT-AML</v>
      </c>
      <c r="I276" s="2" t="str">
        <f>VLOOKUP($D276,specimens!$B$1:$Q$1059,4,TRUE)</f>
        <v>HISPANIC</v>
      </c>
      <c r="J276" s="2" t="str">
        <f>VLOOKUP($D276,specimens!$B$1:$Q$1059,5,TRUE)</f>
        <v>Male</v>
      </c>
      <c r="K276" s="2" t="str">
        <f>VLOOKUP($D276,specimens!$B$1:$Q$1059,6,TRUE)</f>
        <v>Unknown</v>
      </c>
      <c r="L276" s="2" t="str">
        <f>VLOOKUP($D276,specimens!$B$1:$Q$1059,7,TRUE)</f>
        <v>Deceased</v>
      </c>
      <c r="M276" s="2" t="str">
        <f>VLOOKUP($D276,specimens!$B$1:$Q$1059,8,TRUE)</f>
        <v>Peripheral Blood</v>
      </c>
      <c r="N276" s="2" t="str">
        <f>VLOOKUP($D276,specimens!$B$1:$Q$1059,9,TRUE)</f>
        <v>tumor</v>
      </c>
      <c r="O276" s="2" t="str">
        <f>VLOOKUP($D276,specimens!$B$1:$Q$1059,10,TRUE)</f>
        <v>Acute myeloid leukaemia, NOS</v>
      </c>
      <c r="P276" s="2">
        <f>VLOOKUP($D276,specimens!$B$1:$Q$1059,11,TRUE)</f>
        <v>0</v>
      </c>
      <c r="Q276" s="2">
        <f>VLOOKUP($D276,specimens!$B$1:$Q$1059,12,TRUE)</f>
        <v>0</v>
      </c>
      <c r="R276" s="2">
        <f>VLOOKUP($D276,specimens!$B$1:$Q$1059,13,TRUE)</f>
        <v>0</v>
      </c>
      <c r="S276" s="2">
        <f>VLOOKUP($D276,specimens!$B$1:$Q$1059,14,TRUE)</f>
        <v>0</v>
      </c>
      <c r="T276" s="2">
        <f>VLOOKUP($D276,specimens!$B$1:$Q$1059,15,TRUE)</f>
        <v>0</v>
      </c>
      <c r="U276" s="2">
        <f>VLOOKUP($D276,specimens!$B$1:$Q$1059,16,TRUE)</f>
        <v>0</v>
      </c>
    </row>
    <row r="277" spans="1:21" x14ac:dyDescent="0.25">
      <c r="A277" s="3" t="s">
        <v>1444</v>
      </c>
      <c r="B277" t="s">
        <v>2021</v>
      </c>
      <c r="C277" t="s">
        <v>2022</v>
      </c>
      <c r="D277" t="s">
        <v>1119</v>
      </c>
      <c r="E277" t="s">
        <v>1469</v>
      </c>
      <c r="F277" s="3" t="str">
        <f>VLOOKUP(D277,specimens!$B$1:$Q$1059,1,TRUE)</f>
        <v>12-00069</v>
      </c>
      <c r="G277" s="2" t="str">
        <f>VLOOKUP($D277,specimens!$B$1:$Q$1059,2,TRUE)</f>
        <v>12-00069</v>
      </c>
      <c r="H277" s="2" t="str">
        <f>VLOOKUP($D277,specimens!$B$1:$Q$1059,3,TRUE)</f>
        <v>BEAT-AML</v>
      </c>
      <c r="I277" s="2" t="str">
        <f>VLOOKUP($D277,specimens!$B$1:$Q$1059,4,TRUE)</f>
        <v>HISPANIC</v>
      </c>
      <c r="J277" s="2" t="str">
        <f>VLOOKUP($D277,specimens!$B$1:$Q$1059,5,TRUE)</f>
        <v>Male</v>
      </c>
      <c r="K277" s="2" t="str">
        <f>VLOOKUP($D277,specimens!$B$1:$Q$1059,6,TRUE)</f>
        <v>Unknown</v>
      </c>
      <c r="L277" s="2" t="str">
        <f>VLOOKUP($D277,specimens!$B$1:$Q$1059,7,TRUE)</f>
        <v>Deceased</v>
      </c>
      <c r="M277" s="2" t="str">
        <f>VLOOKUP($D277,specimens!$B$1:$Q$1059,8,TRUE)</f>
        <v>Peripheral Blood</v>
      </c>
      <c r="N277" s="2" t="str">
        <f>VLOOKUP($D277,specimens!$B$1:$Q$1059,9,TRUE)</f>
        <v>tumor</v>
      </c>
      <c r="O277" s="2" t="str">
        <f>VLOOKUP($D277,specimens!$B$1:$Q$1059,10,TRUE)</f>
        <v>Acute myeloid leukaemia, NOS</v>
      </c>
      <c r="P277" s="2">
        <f>VLOOKUP($D277,specimens!$B$1:$Q$1059,11,TRUE)</f>
        <v>0</v>
      </c>
      <c r="Q277" s="2">
        <f>VLOOKUP($D277,specimens!$B$1:$Q$1059,12,TRUE)</f>
        <v>0</v>
      </c>
      <c r="R277" s="2">
        <f>VLOOKUP($D277,specimens!$B$1:$Q$1059,13,TRUE)</f>
        <v>0</v>
      </c>
      <c r="S277" s="2">
        <f>VLOOKUP($D277,specimens!$B$1:$Q$1059,14,TRUE)</f>
        <v>0</v>
      </c>
      <c r="T277" s="2">
        <f>VLOOKUP($D277,specimens!$B$1:$Q$1059,15,TRUE)</f>
        <v>0</v>
      </c>
      <c r="U277" s="2">
        <f>VLOOKUP($D277,specimens!$B$1:$Q$1059,16,TRUE)</f>
        <v>0</v>
      </c>
    </row>
    <row r="278" spans="1:21" x14ac:dyDescent="0.25">
      <c r="A278" s="3" t="s">
        <v>1444</v>
      </c>
      <c r="B278" t="s">
        <v>2023</v>
      </c>
      <c r="C278" t="s">
        <v>2024</v>
      </c>
      <c r="D278" t="s">
        <v>1119</v>
      </c>
      <c r="E278" t="s">
        <v>1469</v>
      </c>
      <c r="F278" s="3" t="str">
        <f>VLOOKUP(D278,specimens!$B$1:$Q$1059,1,TRUE)</f>
        <v>12-00069</v>
      </c>
      <c r="G278" s="2" t="str">
        <f>VLOOKUP($D278,specimens!$B$1:$Q$1059,2,TRUE)</f>
        <v>12-00069</v>
      </c>
      <c r="H278" s="2" t="str">
        <f>VLOOKUP($D278,specimens!$B$1:$Q$1059,3,TRUE)</f>
        <v>BEAT-AML</v>
      </c>
      <c r="I278" s="2" t="str">
        <f>VLOOKUP($D278,specimens!$B$1:$Q$1059,4,TRUE)</f>
        <v>HISPANIC</v>
      </c>
      <c r="J278" s="2" t="str">
        <f>VLOOKUP($D278,specimens!$B$1:$Q$1059,5,TRUE)</f>
        <v>Male</v>
      </c>
      <c r="K278" s="2" t="str">
        <f>VLOOKUP($D278,specimens!$B$1:$Q$1059,6,TRUE)</f>
        <v>Unknown</v>
      </c>
      <c r="L278" s="2" t="str">
        <f>VLOOKUP($D278,specimens!$B$1:$Q$1059,7,TRUE)</f>
        <v>Deceased</v>
      </c>
      <c r="M278" s="2" t="str">
        <f>VLOOKUP($D278,specimens!$B$1:$Q$1059,8,TRUE)</f>
        <v>Peripheral Blood</v>
      </c>
      <c r="N278" s="2" t="str">
        <f>VLOOKUP($D278,specimens!$B$1:$Q$1059,9,TRUE)</f>
        <v>tumor</v>
      </c>
      <c r="O278" s="2" t="str">
        <f>VLOOKUP($D278,specimens!$B$1:$Q$1059,10,TRUE)</f>
        <v>Acute myeloid leukaemia, NOS</v>
      </c>
      <c r="P278" s="2">
        <f>VLOOKUP($D278,specimens!$B$1:$Q$1059,11,TRUE)</f>
        <v>0</v>
      </c>
      <c r="Q278" s="2">
        <f>VLOOKUP($D278,specimens!$B$1:$Q$1059,12,TRUE)</f>
        <v>0</v>
      </c>
      <c r="R278" s="2">
        <f>VLOOKUP($D278,specimens!$B$1:$Q$1059,13,TRUE)</f>
        <v>0</v>
      </c>
      <c r="S278" s="2">
        <f>VLOOKUP($D278,specimens!$B$1:$Q$1059,14,TRUE)</f>
        <v>0</v>
      </c>
      <c r="T278" s="2">
        <f>VLOOKUP($D278,specimens!$B$1:$Q$1059,15,TRUE)</f>
        <v>0</v>
      </c>
      <c r="U278" s="2">
        <f>VLOOKUP($D278,specimens!$B$1:$Q$1059,16,TRUE)</f>
        <v>0</v>
      </c>
    </row>
    <row r="279" spans="1:21" x14ac:dyDescent="0.25">
      <c r="A279" s="3" t="s">
        <v>1444</v>
      </c>
      <c r="B279" t="s">
        <v>2025</v>
      </c>
      <c r="C279" t="s">
        <v>2026</v>
      </c>
      <c r="D279" t="s">
        <v>37</v>
      </c>
      <c r="E279" t="s">
        <v>1469</v>
      </c>
      <c r="F279" s="3" t="str">
        <f>VLOOKUP(D279,specimens!$B$1:$Q$1059,1,TRUE)</f>
        <v>Control</v>
      </c>
      <c r="G279" s="2" t="str">
        <f>VLOOKUP($D279,specimens!$B$1:$Q$1059,2,TRUE)</f>
        <v>Control</v>
      </c>
      <c r="H279" s="2" t="str">
        <f>VLOOKUP($D279,specimens!$B$1:$Q$1059,3,TRUE)</f>
        <v>BEAT-AML</v>
      </c>
      <c r="I279" s="2">
        <f>VLOOKUP($D279,specimens!$B$1:$Q$1059,4,TRUE)</f>
        <v>0</v>
      </c>
      <c r="J279" s="2">
        <f>VLOOKUP($D279,specimens!$B$1:$Q$1059,5,TRUE)</f>
        <v>0</v>
      </c>
      <c r="K279" s="2">
        <f>VLOOKUP($D279,specimens!$B$1:$Q$1059,6,TRUE)</f>
        <v>0</v>
      </c>
      <c r="L279" s="2">
        <f>VLOOKUP($D279,specimens!$B$1:$Q$1059,7,TRUE)</f>
        <v>0</v>
      </c>
      <c r="M279" s="2">
        <f>VLOOKUP($D279,specimens!$B$1:$Q$1059,8,TRUE)</f>
        <v>0</v>
      </c>
      <c r="N279" s="2" t="str">
        <f>VLOOKUP($D279,specimens!$B$1:$Q$1059,9,TRUE)</f>
        <v>normal</v>
      </c>
      <c r="O279" s="2">
        <f>VLOOKUP($D279,specimens!$B$1:$Q$1059,10,TRUE)</f>
        <v>0</v>
      </c>
      <c r="P279" s="2">
        <f>VLOOKUP($D279,specimens!$B$1:$Q$1059,11,TRUE)</f>
        <v>0</v>
      </c>
      <c r="Q279" s="2">
        <f>VLOOKUP($D279,specimens!$B$1:$Q$1059,12,TRUE)</f>
        <v>0</v>
      </c>
      <c r="R279" s="2">
        <f>VLOOKUP($D279,specimens!$B$1:$Q$1059,13,TRUE)</f>
        <v>0</v>
      </c>
      <c r="S279" s="2">
        <f>VLOOKUP($D279,specimens!$B$1:$Q$1059,14,TRUE)</f>
        <v>0</v>
      </c>
      <c r="T279" s="2">
        <f>VLOOKUP($D279,specimens!$B$1:$Q$1059,15,TRUE)</f>
        <v>0</v>
      </c>
      <c r="U279" s="2">
        <f>VLOOKUP($D279,specimens!$B$1:$Q$1059,16,TRUE)</f>
        <v>0</v>
      </c>
    </row>
    <row r="280" spans="1:21" x14ac:dyDescent="0.25">
      <c r="A280" s="3" t="s">
        <v>1444</v>
      </c>
      <c r="B280" t="s">
        <v>2027</v>
      </c>
      <c r="C280" t="s">
        <v>2028</v>
      </c>
      <c r="D280" t="s">
        <v>37</v>
      </c>
      <c r="E280" t="s">
        <v>1469</v>
      </c>
      <c r="F280" s="3" t="str">
        <f>VLOOKUP(D280,specimens!$B$1:$Q$1059,1,TRUE)</f>
        <v>Control</v>
      </c>
      <c r="G280" s="2" t="str">
        <f>VLOOKUP($D280,specimens!$B$1:$Q$1059,2,TRUE)</f>
        <v>Control</v>
      </c>
      <c r="H280" s="2" t="str">
        <f>VLOOKUP($D280,specimens!$B$1:$Q$1059,3,TRUE)</f>
        <v>BEAT-AML</v>
      </c>
      <c r="I280" s="2">
        <f>VLOOKUP($D280,specimens!$B$1:$Q$1059,4,TRUE)</f>
        <v>0</v>
      </c>
      <c r="J280" s="2">
        <f>VLOOKUP($D280,specimens!$B$1:$Q$1059,5,TRUE)</f>
        <v>0</v>
      </c>
      <c r="K280" s="2">
        <f>VLOOKUP($D280,specimens!$B$1:$Q$1059,6,TRUE)</f>
        <v>0</v>
      </c>
      <c r="L280" s="2">
        <f>VLOOKUP($D280,specimens!$B$1:$Q$1059,7,TRUE)</f>
        <v>0</v>
      </c>
      <c r="M280" s="2">
        <f>VLOOKUP($D280,specimens!$B$1:$Q$1059,8,TRUE)</f>
        <v>0</v>
      </c>
      <c r="N280" s="2" t="str">
        <f>VLOOKUP($D280,specimens!$B$1:$Q$1059,9,TRUE)</f>
        <v>normal</v>
      </c>
      <c r="O280" s="2">
        <f>VLOOKUP($D280,specimens!$B$1:$Q$1059,10,TRUE)</f>
        <v>0</v>
      </c>
      <c r="P280" s="2">
        <f>VLOOKUP($D280,specimens!$B$1:$Q$1059,11,TRUE)</f>
        <v>0</v>
      </c>
      <c r="Q280" s="2">
        <f>VLOOKUP($D280,specimens!$B$1:$Q$1059,12,TRUE)</f>
        <v>0</v>
      </c>
      <c r="R280" s="2">
        <f>VLOOKUP($D280,specimens!$B$1:$Q$1059,13,TRUE)</f>
        <v>0</v>
      </c>
      <c r="S280" s="2">
        <f>VLOOKUP($D280,specimens!$B$1:$Q$1059,14,TRUE)</f>
        <v>0</v>
      </c>
      <c r="T280" s="2">
        <f>VLOOKUP($D280,specimens!$B$1:$Q$1059,15,TRUE)</f>
        <v>0</v>
      </c>
      <c r="U280" s="2">
        <f>VLOOKUP($D280,specimens!$B$1:$Q$1059,16,TRUE)</f>
        <v>0</v>
      </c>
    </row>
    <row r="281" spans="1:21" x14ac:dyDescent="0.25">
      <c r="A281" s="3" t="s">
        <v>1444</v>
      </c>
      <c r="B281" t="s">
        <v>2029</v>
      </c>
      <c r="C281" t="s">
        <v>2030</v>
      </c>
      <c r="D281" t="s">
        <v>37</v>
      </c>
      <c r="E281" t="s">
        <v>1469</v>
      </c>
      <c r="F281" s="3" t="str">
        <f>VLOOKUP(D281,specimens!$B$1:$Q$1059,1,TRUE)</f>
        <v>Control</v>
      </c>
      <c r="G281" s="2" t="str">
        <f>VLOOKUP($D281,specimens!$B$1:$Q$1059,2,TRUE)</f>
        <v>Control</v>
      </c>
      <c r="H281" s="2" t="str">
        <f>VLOOKUP($D281,specimens!$B$1:$Q$1059,3,TRUE)</f>
        <v>BEAT-AML</v>
      </c>
      <c r="I281" s="2">
        <f>VLOOKUP($D281,specimens!$B$1:$Q$1059,4,TRUE)</f>
        <v>0</v>
      </c>
      <c r="J281" s="2">
        <f>VLOOKUP($D281,specimens!$B$1:$Q$1059,5,TRUE)</f>
        <v>0</v>
      </c>
      <c r="K281" s="2">
        <f>VLOOKUP($D281,specimens!$B$1:$Q$1059,6,TRUE)</f>
        <v>0</v>
      </c>
      <c r="L281" s="2">
        <f>VLOOKUP($D281,specimens!$B$1:$Q$1059,7,TRUE)</f>
        <v>0</v>
      </c>
      <c r="M281" s="2">
        <f>VLOOKUP($D281,specimens!$B$1:$Q$1059,8,TRUE)</f>
        <v>0</v>
      </c>
      <c r="N281" s="2" t="str">
        <f>VLOOKUP($D281,specimens!$B$1:$Q$1059,9,TRUE)</f>
        <v>normal</v>
      </c>
      <c r="O281" s="2">
        <f>VLOOKUP($D281,specimens!$B$1:$Q$1059,10,TRUE)</f>
        <v>0</v>
      </c>
      <c r="P281" s="2">
        <f>VLOOKUP($D281,specimens!$B$1:$Q$1059,11,TRUE)</f>
        <v>0</v>
      </c>
      <c r="Q281" s="2">
        <f>VLOOKUP($D281,specimens!$B$1:$Q$1059,12,TRUE)</f>
        <v>0</v>
      </c>
      <c r="R281" s="2">
        <f>VLOOKUP($D281,specimens!$B$1:$Q$1059,13,TRUE)</f>
        <v>0</v>
      </c>
      <c r="S281" s="2">
        <f>VLOOKUP($D281,specimens!$B$1:$Q$1059,14,TRUE)</f>
        <v>0</v>
      </c>
      <c r="T281" s="2">
        <f>VLOOKUP($D281,specimens!$B$1:$Q$1059,15,TRUE)</f>
        <v>0</v>
      </c>
      <c r="U281" s="2">
        <f>VLOOKUP($D281,specimens!$B$1:$Q$1059,16,TRUE)</f>
        <v>0</v>
      </c>
    </row>
    <row r="282" spans="1:21" x14ac:dyDescent="0.25">
      <c r="A282" s="3" t="s">
        <v>1444</v>
      </c>
      <c r="B282" t="s">
        <v>2031</v>
      </c>
      <c r="C282" t="s">
        <v>2032</v>
      </c>
      <c r="D282" t="s">
        <v>37</v>
      </c>
      <c r="E282" t="s">
        <v>1469</v>
      </c>
      <c r="F282" s="3" t="str">
        <f>VLOOKUP(D282,specimens!$B$1:$Q$1059,1,TRUE)</f>
        <v>Control</v>
      </c>
      <c r="G282" s="2" t="str">
        <f>VLOOKUP($D282,specimens!$B$1:$Q$1059,2,TRUE)</f>
        <v>Control</v>
      </c>
      <c r="H282" s="2" t="str">
        <f>VLOOKUP($D282,specimens!$B$1:$Q$1059,3,TRUE)</f>
        <v>BEAT-AML</v>
      </c>
      <c r="I282" s="2">
        <f>VLOOKUP($D282,specimens!$B$1:$Q$1059,4,TRUE)</f>
        <v>0</v>
      </c>
      <c r="J282" s="2">
        <f>VLOOKUP($D282,specimens!$B$1:$Q$1059,5,TRUE)</f>
        <v>0</v>
      </c>
      <c r="K282" s="2">
        <f>VLOOKUP($D282,specimens!$B$1:$Q$1059,6,TRUE)</f>
        <v>0</v>
      </c>
      <c r="L282" s="2">
        <f>VLOOKUP($D282,specimens!$B$1:$Q$1059,7,TRUE)</f>
        <v>0</v>
      </c>
      <c r="M282" s="2">
        <f>VLOOKUP($D282,specimens!$B$1:$Q$1059,8,TRUE)</f>
        <v>0</v>
      </c>
      <c r="N282" s="2" t="str">
        <f>VLOOKUP($D282,specimens!$B$1:$Q$1059,9,TRUE)</f>
        <v>normal</v>
      </c>
      <c r="O282" s="2">
        <f>VLOOKUP($D282,specimens!$B$1:$Q$1059,10,TRUE)</f>
        <v>0</v>
      </c>
      <c r="P282" s="2">
        <f>VLOOKUP($D282,specimens!$B$1:$Q$1059,11,TRUE)</f>
        <v>0</v>
      </c>
      <c r="Q282" s="2">
        <f>VLOOKUP($D282,specimens!$B$1:$Q$1059,12,TRUE)</f>
        <v>0</v>
      </c>
      <c r="R282" s="2">
        <f>VLOOKUP($D282,specimens!$B$1:$Q$1059,13,TRUE)</f>
        <v>0</v>
      </c>
      <c r="S282" s="2">
        <f>VLOOKUP($D282,specimens!$B$1:$Q$1059,14,TRUE)</f>
        <v>0</v>
      </c>
      <c r="T282" s="2">
        <f>VLOOKUP($D282,specimens!$B$1:$Q$1059,15,TRUE)</f>
        <v>0</v>
      </c>
      <c r="U282" s="2">
        <f>VLOOKUP($D282,specimens!$B$1:$Q$1059,16,TRUE)</f>
        <v>0</v>
      </c>
    </row>
    <row r="283" spans="1:21" x14ac:dyDescent="0.25">
      <c r="A283" s="3" t="s">
        <v>1444</v>
      </c>
      <c r="B283" t="s">
        <v>2033</v>
      </c>
      <c r="C283" t="s">
        <v>2034</v>
      </c>
      <c r="D283" t="s">
        <v>37</v>
      </c>
      <c r="E283" t="s">
        <v>1469</v>
      </c>
      <c r="F283" s="3" t="str">
        <f>VLOOKUP(D283,specimens!$B$1:$Q$1059,1,TRUE)</f>
        <v>Control</v>
      </c>
      <c r="G283" s="2" t="str">
        <f>VLOOKUP($D283,specimens!$B$1:$Q$1059,2,TRUE)</f>
        <v>Control</v>
      </c>
      <c r="H283" s="2" t="str">
        <f>VLOOKUP($D283,specimens!$B$1:$Q$1059,3,TRUE)</f>
        <v>BEAT-AML</v>
      </c>
      <c r="I283" s="2">
        <f>VLOOKUP($D283,specimens!$B$1:$Q$1059,4,TRUE)</f>
        <v>0</v>
      </c>
      <c r="J283" s="2">
        <f>VLOOKUP($D283,specimens!$B$1:$Q$1059,5,TRUE)</f>
        <v>0</v>
      </c>
      <c r="K283" s="2">
        <f>VLOOKUP($D283,specimens!$B$1:$Q$1059,6,TRUE)</f>
        <v>0</v>
      </c>
      <c r="L283" s="2">
        <f>VLOOKUP($D283,specimens!$B$1:$Q$1059,7,TRUE)</f>
        <v>0</v>
      </c>
      <c r="M283" s="2">
        <f>VLOOKUP($D283,specimens!$B$1:$Q$1059,8,TRUE)</f>
        <v>0</v>
      </c>
      <c r="N283" s="2" t="str">
        <f>VLOOKUP($D283,specimens!$B$1:$Q$1059,9,TRUE)</f>
        <v>normal</v>
      </c>
      <c r="O283" s="2">
        <f>VLOOKUP($D283,specimens!$B$1:$Q$1059,10,TRUE)</f>
        <v>0</v>
      </c>
      <c r="P283" s="2">
        <f>VLOOKUP($D283,specimens!$B$1:$Q$1059,11,TRUE)</f>
        <v>0</v>
      </c>
      <c r="Q283" s="2">
        <f>VLOOKUP($D283,specimens!$B$1:$Q$1059,12,TRUE)</f>
        <v>0</v>
      </c>
      <c r="R283" s="2">
        <f>VLOOKUP($D283,specimens!$B$1:$Q$1059,13,TRUE)</f>
        <v>0</v>
      </c>
      <c r="S283" s="2">
        <f>VLOOKUP($D283,specimens!$B$1:$Q$1059,14,TRUE)</f>
        <v>0</v>
      </c>
      <c r="T283" s="2">
        <f>VLOOKUP($D283,specimens!$B$1:$Q$1059,15,TRUE)</f>
        <v>0</v>
      </c>
      <c r="U283" s="2">
        <f>VLOOKUP($D283,specimens!$B$1:$Q$1059,16,TRUE)</f>
        <v>0</v>
      </c>
    </row>
    <row r="284" spans="1:21" x14ac:dyDescent="0.25">
      <c r="A284" s="3" t="s">
        <v>1444</v>
      </c>
      <c r="B284" t="s">
        <v>2035</v>
      </c>
      <c r="C284" t="s">
        <v>2036</v>
      </c>
      <c r="D284" t="s">
        <v>37</v>
      </c>
      <c r="E284" t="s">
        <v>1469</v>
      </c>
      <c r="F284" s="3" t="str">
        <f>VLOOKUP(D284,specimens!$B$1:$Q$1059,1,TRUE)</f>
        <v>Control</v>
      </c>
      <c r="G284" s="2" t="str">
        <f>VLOOKUP($D284,specimens!$B$1:$Q$1059,2,TRUE)</f>
        <v>Control</v>
      </c>
      <c r="H284" s="2" t="str">
        <f>VLOOKUP($D284,specimens!$B$1:$Q$1059,3,TRUE)</f>
        <v>BEAT-AML</v>
      </c>
      <c r="I284" s="2">
        <f>VLOOKUP($D284,specimens!$B$1:$Q$1059,4,TRUE)</f>
        <v>0</v>
      </c>
      <c r="J284" s="2">
        <f>VLOOKUP($D284,specimens!$B$1:$Q$1059,5,TRUE)</f>
        <v>0</v>
      </c>
      <c r="K284" s="2">
        <f>VLOOKUP($D284,specimens!$B$1:$Q$1059,6,TRUE)</f>
        <v>0</v>
      </c>
      <c r="L284" s="2">
        <f>VLOOKUP($D284,specimens!$B$1:$Q$1059,7,TRUE)</f>
        <v>0</v>
      </c>
      <c r="M284" s="2">
        <f>VLOOKUP($D284,specimens!$B$1:$Q$1059,8,TRUE)</f>
        <v>0</v>
      </c>
      <c r="N284" s="2" t="str">
        <f>VLOOKUP($D284,specimens!$B$1:$Q$1059,9,TRUE)</f>
        <v>normal</v>
      </c>
      <c r="O284" s="2">
        <f>VLOOKUP($D284,specimens!$B$1:$Q$1059,10,TRUE)</f>
        <v>0</v>
      </c>
      <c r="P284" s="2">
        <f>VLOOKUP($D284,specimens!$B$1:$Q$1059,11,TRUE)</f>
        <v>0</v>
      </c>
      <c r="Q284" s="2">
        <f>VLOOKUP($D284,specimens!$B$1:$Q$1059,12,TRUE)</f>
        <v>0</v>
      </c>
      <c r="R284" s="2">
        <f>VLOOKUP($D284,specimens!$B$1:$Q$1059,13,TRUE)</f>
        <v>0</v>
      </c>
      <c r="S284" s="2">
        <f>VLOOKUP($D284,specimens!$B$1:$Q$1059,14,TRUE)</f>
        <v>0</v>
      </c>
      <c r="T284" s="2">
        <f>VLOOKUP($D284,specimens!$B$1:$Q$1059,15,TRUE)</f>
        <v>0</v>
      </c>
      <c r="U284" s="2">
        <f>VLOOKUP($D284,specimens!$B$1:$Q$1059,16,TRUE)</f>
        <v>0</v>
      </c>
    </row>
    <row r="285" spans="1:21" x14ac:dyDescent="0.25">
      <c r="A285" s="3" t="s">
        <v>1444</v>
      </c>
      <c r="B285" t="s">
        <v>2037</v>
      </c>
      <c r="C285" t="s">
        <v>2038</v>
      </c>
      <c r="D285" t="s">
        <v>37</v>
      </c>
      <c r="E285" t="s">
        <v>1469</v>
      </c>
      <c r="F285" s="3" t="str">
        <f>VLOOKUP(D285,specimens!$B$1:$Q$1059,1,TRUE)</f>
        <v>Control</v>
      </c>
      <c r="G285" s="2" t="str">
        <f>VLOOKUP($D285,specimens!$B$1:$Q$1059,2,TRUE)</f>
        <v>Control</v>
      </c>
      <c r="H285" s="2" t="str">
        <f>VLOOKUP($D285,specimens!$B$1:$Q$1059,3,TRUE)</f>
        <v>BEAT-AML</v>
      </c>
      <c r="I285" s="2">
        <f>VLOOKUP($D285,specimens!$B$1:$Q$1059,4,TRUE)</f>
        <v>0</v>
      </c>
      <c r="J285" s="2">
        <f>VLOOKUP($D285,specimens!$B$1:$Q$1059,5,TRUE)</f>
        <v>0</v>
      </c>
      <c r="K285" s="2">
        <f>VLOOKUP($D285,specimens!$B$1:$Q$1059,6,TRUE)</f>
        <v>0</v>
      </c>
      <c r="L285" s="2">
        <f>VLOOKUP($D285,specimens!$B$1:$Q$1059,7,TRUE)</f>
        <v>0</v>
      </c>
      <c r="M285" s="2">
        <f>VLOOKUP($D285,specimens!$B$1:$Q$1059,8,TRUE)</f>
        <v>0</v>
      </c>
      <c r="N285" s="2" t="str">
        <f>VLOOKUP($D285,specimens!$B$1:$Q$1059,9,TRUE)</f>
        <v>normal</v>
      </c>
      <c r="O285" s="2">
        <f>VLOOKUP($D285,specimens!$B$1:$Q$1059,10,TRUE)</f>
        <v>0</v>
      </c>
      <c r="P285" s="2">
        <f>VLOOKUP($D285,specimens!$B$1:$Q$1059,11,TRUE)</f>
        <v>0</v>
      </c>
      <c r="Q285" s="2">
        <f>VLOOKUP($D285,specimens!$B$1:$Q$1059,12,TRUE)</f>
        <v>0</v>
      </c>
      <c r="R285" s="2">
        <f>VLOOKUP($D285,specimens!$B$1:$Q$1059,13,TRUE)</f>
        <v>0</v>
      </c>
      <c r="S285" s="2">
        <f>VLOOKUP($D285,specimens!$B$1:$Q$1059,14,TRUE)</f>
        <v>0</v>
      </c>
      <c r="T285" s="2">
        <f>VLOOKUP($D285,specimens!$B$1:$Q$1059,15,TRUE)</f>
        <v>0</v>
      </c>
      <c r="U285" s="2">
        <f>VLOOKUP($D285,specimens!$B$1:$Q$1059,16,TRUE)</f>
        <v>0</v>
      </c>
    </row>
    <row r="286" spans="1:21" x14ac:dyDescent="0.25">
      <c r="A286" s="3" t="s">
        <v>1444</v>
      </c>
      <c r="B286" t="s">
        <v>2039</v>
      </c>
      <c r="C286" t="s">
        <v>2040</v>
      </c>
      <c r="D286" t="s">
        <v>37</v>
      </c>
      <c r="E286" t="s">
        <v>1469</v>
      </c>
      <c r="F286" s="3" t="str">
        <f>VLOOKUP(D286,specimens!$B$1:$Q$1059,1,TRUE)</f>
        <v>Control</v>
      </c>
      <c r="G286" s="2" t="str">
        <f>VLOOKUP($D286,specimens!$B$1:$Q$1059,2,TRUE)</f>
        <v>Control</v>
      </c>
      <c r="H286" s="2" t="str">
        <f>VLOOKUP($D286,specimens!$B$1:$Q$1059,3,TRUE)</f>
        <v>BEAT-AML</v>
      </c>
      <c r="I286" s="2">
        <f>VLOOKUP($D286,specimens!$B$1:$Q$1059,4,TRUE)</f>
        <v>0</v>
      </c>
      <c r="J286" s="2">
        <f>VLOOKUP($D286,specimens!$B$1:$Q$1059,5,TRUE)</f>
        <v>0</v>
      </c>
      <c r="K286" s="2">
        <f>VLOOKUP($D286,specimens!$B$1:$Q$1059,6,TRUE)</f>
        <v>0</v>
      </c>
      <c r="L286" s="2">
        <f>VLOOKUP($D286,specimens!$B$1:$Q$1059,7,TRUE)</f>
        <v>0</v>
      </c>
      <c r="M286" s="2">
        <f>VLOOKUP($D286,specimens!$B$1:$Q$1059,8,TRUE)</f>
        <v>0</v>
      </c>
      <c r="N286" s="2" t="str">
        <f>VLOOKUP($D286,specimens!$B$1:$Q$1059,9,TRUE)</f>
        <v>normal</v>
      </c>
      <c r="O286" s="2">
        <f>VLOOKUP($D286,specimens!$B$1:$Q$1059,10,TRUE)</f>
        <v>0</v>
      </c>
      <c r="P286" s="2">
        <f>VLOOKUP($D286,specimens!$B$1:$Q$1059,11,TRUE)</f>
        <v>0</v>
      </c>
      <c r="Q286" s="2">
        <f>VLOOKUP($D286,specimens!$B$1:$Q$1059,12,TRUE)</f>
        <v>0</v>
      </c>
      <c r="R286" s="2">
        <f>VLOOKUP($D286,specimens!$B$1:$Q$1059,13,TRUE)</f>
        <v>0</v>
      </c>
      <c r="S286" s="2">
        <f>VLOOKUP($D286,specimens!$B$1:$Q$1059,14,TRUE)</f>
        <v>0</v>
      </c>
      <c r="T286" s="2">
        <f>VLOOKUP($D286,specimens!$B$1:$Q$1059,15,TRUE)</f>
        <v>0</v>
      </c>
      <c r="U286" s="2">
        <f>VLOOKUP($D286,specimens!$B$1:$Q$1059,16,TRUE)</f>
        <v>0</v>
      </c>
    </row>
    <row r="287" spans="1:21" x14ac:dyDescent="0.25">
      <c r="A287" s="3" t="s">
        <v>1444</v>
      </c>
      <c r="B287" t="s">
        <v>2041</v>
      </c>
      <c r="C287" t="s">
        <v>2042</v>
      </c>
      <c r="D287" t="s">
        <v>37</v>
      </c>
      <c r="E287" t="s">
        <v>1469</v>
      </c>
      <c r="F287" s="3" t="str">
        <f>VLOOKUP(D287,specimens!$B$1:$Q$1059,1,TRUE)</f>
        <v>Control</v>
      </c>
      <c r="G287" s="2" t="str">
        <f>VLOOKUP($D287,specimens!$B$1:$Q$1059,2,TRUE)</f>
        <v>Control</v>
      </c>
      <c r="H287" s="2" t="str">
        <f>VLOOKUP($D287,specimens!$B$1:$Q$1059,3,TRUE)</f>
        <v>BEAT-AML</v>
      </c>
      <c r="I287" s="2">
        <f>VLOOKUP($D287,specimens!$B$1:$Q$1059,4,TRUE)</f>
        <v>0</v>
      </c>
      <c r="J287" s="2">
        <f>VLOOKUP($D287,specimens!$B$1:$Q$1059,5,TRUE)</f>
        <v>0</v>
      </c>
      <c r="K287" s="2">
        <f>VLOOKUP($D287,specimens!$B$1:$Q$1059,6,TRUE)</f>
        <v>0</v>
      </c>
      <c r="L287" s="2">
        <f>VLOOKUP($D287,specimens!$B$1:$Q$1059,7,TRUE)</f>
        <v>0</v>
      </c>
      <c r="M287" s="2">
        <f>VLOOKUP($D287,specimens!$B$1:$Q$1059,8,TRUE)</f>
        <v>0</v>
      </c>
      <c r="N287" s="2" t="str">
        <f>VLOOKUP($D287,specimens!$B$1:$Q$1059,9,TRUE)</f>
        <v>normal</v>
      </c>
      <c r="O287" s="2">
        <f>VLOOKUP($D287,specimens!$B$1:$Q$1059,10,TRUE)</f>
        <v>0</v>
      </c>
      <c r="P287" s="2">
        <f>VLOOKUP($D287,specimens!$B$1:$Q$1059,11,TRUE)</f>
        <v>0</v>
      </c>
      <c r="Q287" s="2">
        <f>VLOOKUP($D287,specimens!$B$1:$Q$1059,12,TRUE)</f>
        <v>0</v>
      </c>
      <c r="R287" s="2">
        <f>VLOOKUP($D287,specimens!$B$1:$Q$1059,13,TRUE)</f>
        <v>0</v>
      </c>
      <c r="S287" s="2">
        <f>VLOOKUP($D287,specimens!$B$1:$Q$1059,14,TRUE)</f>
        <v>0</v>
      </c>
      <c r="T287" s="2">
        <f>VLOOKUP($D287,specimens!$B$1:$Q$1059,15,TRUE)</f>
        <v>0</v>
      </c>
      <c r="U287" s="2">
        <f>VLOOKUP($D287,specimens!$B$1:$Q$1059,16,TRUE)</f>
        <v>0</v>
      </c>
    </row>
    <row r="288" spans="1:21" x14ac:dyDescent="0.25">
      <c r="A288" s="3" t="s">
        <v>1444</v>
      </c>
      <c r="B288" t="s">
        <v>2043</v>
      </c>
      <c r="C288" t="s">
        <v>2044</v>
      </c>
      <c r="D288" t="s">
        <v>37</v>
      </c>
      <c r="E288" t="s">
        <v>1469</v>
      </c>
      <c r="F288" s="3" t="str">
        <f>VLOOKUP(D288,specimens!$B$1:$Q$1059,1,TRUE)</f>
        <v>Control</v>
      </c>
      <c r="G288" s="2" t="str">
        <f>VLOOKUP($D288,specimens!$B$1:$Q$1059,2,TRUE)</f>
        <v>Control</v>
      </c>
      <c r="H288" s="2" t="str">
        <f>VLOOKUP($D288,specimens!$B$1:$Q$1059,3,TRUE)</f>
        <v>BEAT-AML</v>
      </c>
      <c r="I288" s="2">
        <f>VLOOKUP($D288,specimens!$B$1:$Q$1059,4,TRUE)</f>
        <v>0</v>
      </c>
      <c r="J288" s="2">
        <f>VLOOKUP($D288,specimens!$B$1:$Q$1059,5,TRUE)</f>
        <v>0</v>
      </c>
      <c r="K288" s="2">
        <f>VLOOKUP($D288,specimens!$B$1:$Q$1059,6,TRUE)</f>
        <v>0</v>
      </c>
      <c r="L288" s="2">
        <f>VLOOKUP($D288,specimens!$B$1:$Q$1059,7,TRUE)</f>
        <v>0</v>
      </c>
      <c r="M288" s="2">
        <f>VLOOKUP($D288,specimens!$B$1:$Q$1059,8,TRUE)</f>
        <v>0</v>
      </c>
      <c r="N288" s="2" t="str">
        <f>VLOOKUP($D288,specimens!$B$1:$Q$1059,9,TRUE)</f>
        <v>normal</v>
      </c>
      <c r="O288" s="2">
        <f>VLOOKUP($D288,specimens!$B$1:$Q$1059,10,TRUE)</f>
        <v>0</v>
      </c>
      <c r="P288" s="2">
        <f>VLOOKUP($D288,specimens!$B$1:$Q$1059,11,TRUE)</f>
        <v>0</v>
      </c>
      <c r="Q288" s="2">
        <f>VLOOKUP($D288,specimens!$B$1:$Q$1059,12,TRUE)</f>
        <v>0</v>
      </c>
      <c r="R288" s="2">
        <f>VLOOKUP($D288,specimens!$B$1:$Q$1059,13,TRUE)</f>
        <v>0</v>
      </c>
      <c r="S288" s="2">
        <f>VLOOKUP($D288,specimens!$B$1:$Q$1059,14,TRUE)</f>
        <v>0</v>
      </c>
      <c r="T288" s="2">
        <f>VLOOKUP($D288,specimens!$B$1:$Q$1059,15,TRUE)</f>
        <v>0</v>
      </c>
      <c r="U288" s="2">
        <f>VLOOKUP($D288,specimens!$B$1:$Q$1059,16,TRUE)</f>
        <v>0</v>
      </c>
    </row>
    <row r="289" spans="1:21" x14ac:dyDescent="0.25">
      <c r="A289" s="3" t="s">
        <v>1444</v>
      </c>
      <c r="B289" t="s">
        <v>2045</v>
      </c>
      <c r="C289" t="s">
        <v>2046</v>
      </c>
      <c r="D289" t="s">
        <v>37</v>
      </c>
      <c r="E289" t="s">
        <v>1469</v>
      </c>
      <c r="F289" s="3" t="str">
        <f>VLOOKUP(D289,specimens!$B$1:$Q$1059,1,TRUE)</f>
        <v>Control</v>
      </c>
      <c r="G289" s="2" t="str">
        <f>VLOOKUP($D289,specimens!$B$1:$Q$1059,2,TRUE)</f>
        <v>Control</v>
      </c>
      <c r="H289" s="2" t="str">
        <f>VLOOKUP($D289,specimens!$B$1:$Q$1059,3,TRUE)</f>
        <v>BEAT-AML</v>
      </c>
      <c r="I289" s="2">
        <f>VLOOKUP($D289,specimens!$B$1:$Q$1059,4,TRUE)</f>
        <v>0</v>
      </c>
      <c r="J289" s="2">
        <f>VLOOKUP($D289,specimens!$B$1:$Q$1059,5,TRUE)</f>
        <v>0</v>
      </c>
      <c r="K289" s="2">
        <f>VLOOKUP($D289,specimens!$B$1:$Q$1059,6,TRUE)</f>
        <v>0</v>
      </c>
      <c r="L289" s="2">
        <f>VLOOKUP($D289,specimens!$B$1:$Q$1059,7,TRUE)</f>
        <v>0</v>
      </c>
      <c r="M289" s="2">
        <f>VLOOKUP($D289,specimens!$B$1:$Q$1059,8,TRUE)</f>
        <v>0</v>
      </c>
      <c r="N289" s="2" t="str">
        <f>VLOOKUP($D289,specimens!$B$1:$Q$1059,9,TRUE)</f>
        <v>normal</v>
      </c>
      <c r="O289" s="2">
        <f>VLOOKUP($D289,specimens!$B$1:$Q$1059,10,TRUE)</f>
        <v>0</v>
      </c>
      <c r="P289" s="2">
        <f>VLOOKUP($D289,specimens!$B$1:$Q$1059,11,TRUE)</f>
        <v>0</v>
      </c>
      <c r="Q289" s="2">
        <f>VLOOKUP($D289,specimens!$B$1:$Q$1059,12,TRUE)</f>
        <v>0</v>
      </c>
      <c r="R289" s="2">
        <f>VLOOKUP($D289,specimens!$B$1:$Q$1059,13,TRUE)</f>
        <v>0</v>
      </c>
      <c r="S289" s="2">
        <f>VLOOKUP($D289,specimens!$B$1:$Q$1059,14,TRUE)</f>
        <v>0</v>
      </c>
      <c r="T289" s="2">
        <f>VLOOKUP($D289,specimens!$B$1:$Q$1059,15,TRUE)</f>
        <v>0</v>
      </c>
      <c r="U289" s="2">
        <f>VLOOKUP($D289,specimens!$B$1:$Q$1059,16,TRUE)</f>
        <v>0</v>
      </c>
    </row>
    <row r="290" spans="1:21" x14ac:dyDescent="0.25">
      <c r="A290" s="3" t="s">
        <v>1444</v>
      </c>
      <c r="B290" t="s">
        <v>2047</v>
      </c>
      <c r="C290" t="s">
        <v>2048</v>
      </c>
      <c r="D290" t="s">
        <v>37</v>
      </c>
      <c r="E290" t="s">
        <v>1469</v>
      </c>
      <c r="F290" s="3" t="str">
        <f>VLOOKUP(D290,specimens!$B$1:$Q$1059,1,TRUE)</f>
        <v>Control</v>
      </c>
      <c r="G290" s="2" t="str">
        <f>VLOOKUP($D290,specimens!$B$1:$Q$1059,2,TRUE)</f>
        <v>Control</v>
      </c>
      <c r="H290" s="2" t="str">
        <f>VLOOKUP($D290,specimens!$B$1:$Q$1059,3,TRUE)</f>
        <v>BEAT-AML</v>
      </c>
      <c r="I290" s="2">
        <f>VLOOKUP($D290,specimens!$B$1:$Q$1059,4,TRUE)</f>
        <v>0</v>
      </c>
      <c r="J290" s="2">
        <f>VLOOKUP($D290,specimens!$B$1:$Q$1059,5,TRUE)</f>
        <v>0</v>
      </c>
      <c r="K290" s="2">
        <f>VLOOKUP($D290,specimens!$B$1:$Q$1059,6,TRUE)</f>
        <v>0</v>
      </c>
      <c r="L290" s="2">
        <f>VLOOKUP($D290,specimens!$B$1:$Q$1059,7,TRUE)</f>
        <v>0</v>
      </c>
      <c r="M290" s="2">
        <f>VLOOKUP($D290,specimens!$B$1:$Q$1059,8,TRUE)</f>
        <v>0</v>
      </c>
      <c r="N290" s="2" t="str">
        <f>VLOOKUP($D290,specimens!$B$1:$Q$1059,9,TRUE)</f>
        <v>normal</v>
      </c>
      <c r="O290" s="2">
        <f>VLOOKUP($D290,specimens!$B$1:$Q$1059,10,TRUE)</f>
        <v>0</v>
      </c>
      <c r="P290" s="2">
        <f>VLOOKUP($D290,specimens!$B$1:$Q$1059,11,TRUE)</f>
        <v>0</v>
      </c>
      <c r="Q290" s="2">
        <f>VLOOKUP($D290,specimens!$B$1:$Q$1059,12,TRUE)</f>
        <v>0</v>
      </c>
      <c r="R290" s="2">
        <f>VLOOKUP($D290,specimens!$B$1:$Q$1059,13,TRUE)</f>
        <v>0</v>
      </c>
      <c r="S290" s="2">
        <f>VLOOKUP($D290,specimens!$B$1:$Q$1059,14,TRUE)</f>
        <v>0</v>
      </c>
      <c r="T290" s="2">
        <f>VLOOKUP($D290,specimens!$B$1:$Q$1059,15,TRUE)</f>
        <v>0</v>
      </c>
      <c r="U290" s="2">
        <f>VLOOKUP($D290,specimens!$B$1:$Q$1059,16,TRUE)</f>
        <v>0</v>
      </c>
    </row>
    <row r="291" spans="1:21" x14ac:dyDescent="0.25">
      <c r="A291" s="3" t="s">
        <v>1444</v>
      </c>
      <c r="B291" t="s">
        <v>2049</v>
      </c>
      <c r="C291" t="s">
        <v>2050</v>
      </c>
      <c r="D291" t="s">
        <v>37</v>
      </c>
      <c r="E291" t="s">
        <v>1469</v>
      </c>
      <c r="F291" s="3" t="str">
        <f>VLOOKUP(D291,specimens!$B$1:$Q$1059,1,TRUE)</f>
        <v>Control</v>
      </c>
      <c r="G291" s="2" t="str">
        <f>VLOOKUP($D291,specimens!$B$1:$Q$1059,2,TRUE)</f>
        <v>Control</v>
      </c>
      <c r="H291" s="2" t="str">
        <f>VLOOKUP($D291,specimens!$B$1:$Q$1059,3,TRUE)</f>
        <v>BEAT-AML</v>
      </c>
      <c r="I291" s="2">
        <f>VLOOKUP($D291,specimens!$B$1:$Q$1059,4,TRUE)</f>
        <v>0</v>
      </c>
      <c r="J291" s="2">
        <f>VLOOKUP($D291,specimens!$B$1:$Q$1059,5,TRUE)</f>
        <v>0</v>
      </c>
      <c r="K291" s="2">
        <f>VLOOKUP($D291,specimens!$B$1:$Q$1059,6,TRUE)</f>
        <v>0</v>
      </c>
      <c r="L291" s="2">
        <f>VLOOKUP($D291,specimens!$B$1:$Q$1059,7,TRUE)</f>
        <v>0</v>
      </c>
      <c r="M291" s="2">
        <f>VLOOKUP($D291,specimens!$B$1:$Q$1059,8,TRUE)</f>
        <v>0</v>
      </c>
      <c r="N291" s="2" t="str">
        <f>VLOOKUP($D291,specimens!$B$1:$Q$1059,9,TRUE)</f>
        <v>normal</v>
      </c>
      <c r="O291" s="2">
        <f>VLOOKUP($D291,specimens!$B$1:$Q$1059,10,TRUE)</f>
        <v>0</v>
      </c>
      <c r="P291" s="2">
        <f>VLOOKUP($D291,specimens!$B$1:$Q$1059,11,TRUE)</f>
        <v>0</v>
      </c>
      <c r="Q291" s="2">
        <f>VLOOKUP($D291,specimens!$B$1:$Q$1059,12,TRUE)</f>
        <v>0</v>
      </c>
      <c r="R291" s="2">
        <f>VLOOKUP($D291,specimens!$B$1:$Q$1059,13,TRUE)</f>
        <v>0</v>
      </c>
      <c r="S291" s="2">
        <f>VLOOKUP($D291,specimens!$B$1:$Q$1059,14,TRUE)</f>
        <v>0</v>
      </c>
      <c r="T291" s="2">
        <f>VLOOKUP($D291,specimens!$B$1:$Q$1059,15,TRUE)</f>
        <v>0</v>
      </c>
      <c r="U291" s="2">
        <f>VLOOKUP($D291,specimens!$B$1:$Q$1059,16,TRUE)</f>
        <v>0</v>
      </c>
    </row>
    <row r="292" spans="1:21" x14ac:dyDescent="0.25">
      <c r="A292" s="3" t="s">
        <v>1444</v>
      </c>
      <c r="B292" t="s">
        <v>2051</v>
      </c>
      <c r="C292" t="s">
        <v>2052</v>
      </c>
      <c r="D292" t="s">
        <v>1434</v>
      </c>
      <c r="E292" t="s">
        <v>1738</v>
      </c>
      <c r="F292" s="3" t="str">
        <f>VLOOKUP(D292,specimens!$B$1:$Q$1059,1,TRUE)</f>
        <v>Control</v>
      </c>
      <c r="G292" s="2" t="str">
        <f>VLOOKUP($D292,specimens!$B$1:$Q$1059,2,TRUE)</f>
        <v>Control</v>
      </c>
      <c r="H292" s="2" t="str">
        <f>VLOOKUP($D292,specimens!$B$1:$Q$1059,3,TRUE)</f>
        <v>BEAT-AML</v>
      </c>
      <c r="I292" s="2">
        <f>VLOOKUP($D292,specimens!$B$1:$Q$1059,4,TRUE)</f>
        <v>0</v>
      </c>
      <c r="J292" s="2">
        <f>VLOOKUP($D292,specimens!$B$1:$Q$1059,5,TRUE)</f>
        <v>0</v>
      </c>
      <c r="K292" s="2">
        <f>VLOOKUP($D292,specimens!$B$1:$Q$1059,6,TRUE)</f>
        <v>0</v>
      </c>
      <c r="L292" s="2">
        <f>VLOOKUP($D292,specimens!$B$1:$Q$1059,7,TRUE)</f>
        <v>0</v>
      </c>
      <c r="M292" s="2">
        <f>VLOOKUP($D292,specimens!$B$1:$Q$1059,8,TRUE)</f>
        <v>0</v>
      </c>
      <c r="N292" s="2" t="str">
        <f>VLOOKUP($D292,specimens!$B$1:$Q$1059,9,TRUE)</f>
        <v>normal</v>
      </c>
      <c r="O292" s="2">
        <f>VLOOKUP($D292,specimens!$B$1:$Q$1059,10,TRUE)</f>
        <v>0</v>
      </c>
      <c r="P292" s="2">
        <f>VLOOKUP($D292,specimens!$B$1:$Q$1059,11,TRUE)</f>
        <v>0</v>
      </c>
      <c r="Q292" s="2">
        <f>VLOOKUP($D292,specimens!$B$1:$Q$1059,12,TRUE)</f>
        <v>0</v>
      </c>
      <c r="R292" s="2">
        <f>VLOOKUP($D292,specimens!$B$1:$Q$1059,13,TRUE)</f>
        <v>0</v>
      </c>
      <c r="S292" s="2">
        <f>VLOOKUP($D292,specimens!$B$1:$Q$1059,14,TRUE)</f>
        <v>0</v>
      </c>
      <c r="T292" s="2">
        <f>VLOOKUP($D292,specimens!$B$1:$Q$1059,15,TRUE)</f>
        <v>0</v>
      </c>
      <c r="U292" s="2">
        <f>VLOOKUP($D292,specimens!$B$1:$Q$1059,16,TRUE)</f>
        <v>0</v>
      </c>
    </row>
    <row r="293" spans="1:21" x14ac:dyDescent="0.25">
      <c r="A293" s="3" t="s">
        <v>1444</v>
      </c>
      <c r="B293" t="s">
        <v>2053</v>
      </c>
      <c r="C293" t="s">
        <v>2054</v>
      </c>
      <c r="D293" t="s">
        <v>1435</v>
      </c>
      <c r="E293" t="s">
        <v>1738</v>
      </c>
      <c r="F293" s="3" t="str">
        <f>VLOOKUP(D293,specimens!$B$1:$Q$1059,1,TRUE)</f>
        <v>Control</v>
      </c>
      <c r="G293" s="2" t="str">
        <f>VLOOKUP($D293,specimens!$B$1:$Q$1059,2,TRUE)</f>
        <v>Control</v>
      </c>
      <c r="H293" s="2" t="str">
        <f>VLOOKUP($D293,specimens!$B$1:$Q$1059,3,TRUE)</f>
        <v>BEAT-AML</v>
      </c>
      <c r="I293" s="2">
        <f>VLOOKUP($D293,specimens!$B$1:$Q$1059,4,TRUE)</f>
        <v>0</v>
      </c>
      <c r="J293" s="2">
        <f>VLOOKUP($D293,specimens!$B$1:$Q$1059,5,TRUE)</f>
        <v>0</v>
      </c>
      <c r="K293" s="2">
        <f>VLOOKUP($D293,specimens!$B$1:$Q$1059,6,TRUE)</f>
        <v>0</v>
      </c>
      <c r="L293" s="2">
        <f>VLOOKUP($D293,specimens!$B$1:$Q$1059,7,TRUE)</f>
        <v>0</v>
      </c>
      <c r="M293" s="2">
        <f>VLOOKUP($D293,specimens!$B$1:$Q$1059,8,TRUE)</f>
        <v>0</v>
      </c>
      <c r="N293" s="2" t="str">
        <f>VLOOKUP($D293,specimens!$B$1:$Q$1059,9,TRUE)</f>
        <v>normal</v>
      </c>
      <c r="O293" s="2">
        <f>VLOOKUP($D293,specimens!$B$1:$Q$1059,10,TRUE)</f>
        <v>0</v>
      </c>
      <c r="P293" s="2">
        <f>VLOOKUP($D293,specimens!$B$1:$Q$1059,11,TRUE)</f>
        <v>0</v>
      </c>
      <c r="Q293" s="2">
        <f>VLOOKUP($D293,specimens!$B$1:$Q$1059,12,TRUE)</f>
        <v>0</v>
      </c>
      <c r="R293" s="2">
        <f>VLOOKUP($D293,specimens!$B$1:$Q$1059,13,TRUE)</f>
        <v>0</v>
      </c>
      <c r="S293" s="2">
        <f>VLOOKUP($D293,specimens!$B$1:$Q$1059,14,TRUE)</f>
        <v>0</v>
      </c>
      <c r="T293" s="2">
        <f>VLOOKUP($D293,specimens!$B$1:$Q$1059,15,TRUE)</f>
        <v>0</v>
      </c>
      <c r="U293" s="2">
        <f>VLOOKUP($D293,specimens!$B$1:$Q$1059,16,TRUE)</f>
        <v>0</v>
      </c>
    </row>
    <row r="294" spans="1:21" x14ac:dyDescent="0.25">
      <c r="A294" s="3" t="s">
        <v>1444</v>
      </c>
      <c r="B294" t="s">
        <v>2055</v>
      </c>
      <c r="C294" t="s">
        <v>2056</v>
      </c>
      <c r="D294" t="s">
        <v>1436</v>
      </c>
      <c r="E294" t="s">
        <v>1743</v>
      </c>
      <c r="F294" s="3" t="str">
        <f>VLOOKUP(D294,specimens!$B$1:$Q$1059,1,TRUE)</f>
        <v>Control</v>
      </c>
      <c r="G294" s="2" t="str">
        <f>VLOOKUP($D294,specimens!$B$1:$Q$1059,2,TRUE)</f>
        <v>Control</v>
      </c>
      <c r="H294" s="2" t="str">
        <f>VLOOKUP($D294,specimens!$B$1:$Q$1059,3,TRUE)</f>
        <v>BEAT-AML</v>
      </c>
      <c r="I294" s="2">
        <f>VLOOKUP($D294,specimens!$B$1:$Q$1059,4,TRUE)</f>
        <v>0</v>
      </c>
      <c r="J294" s="2">
        <f>VLOOKUP($D294,specimens!$B$1:$Q$1059,5,TRUE)</f>
        <v>0</v>
      </c>
      <c r="K294" s="2">
        <f>VLOOKUP($D294,specimens!$B$1:$Q$1059,6,TRUE)</f>
        <v>0</v>
      </c>
      <c r="L294" s="2">
        <f>VLOOKUP($D294,specimens!$B$1:$Q$1059,7,TRUE)</f>
        <v>0</v>
      </c>
      <c r="M294" s="2">
        <f>VLOOKUP($D294,specimens!$B$1:$Q$1059,8,TRUE)</f>
        <v>0</v>
      </c>
      <c r="N294" s="2" t="str">
        <f>VLOOKUP($D294,specimens!$B$1:$Q$1059,9,TRUE)</f>
        <v>normal</v>
      </c>
      <c r="O294" s="2">
        <f>VLOOKUP($D294,specimens!$B$1:$Q$1059,10,TRUE)</f>
        <v>0</v>
      </c>
      <c r="P294" s="2">
        <f>VLOOKUP($D294,specimens!$B$1:$Q$1059,11,TRUE)</f>
        <v>0</v>
      </c>
      <c r="Q294" s="2">
        <f>VLOOKUP($D294,specimens!$B$1:$Q$1059,12,TRUE)</f>
        <v>0</v>
      </c>
      <c r="R294" s="2">
        <f>VLOOKUP($D294,specimens!$B$1:$Q$1059,13,TRUE)</f>
        <v>0</v>
      </c>
      <c r="S294" s="2">
        <f>VLOOKUP($D294,specimens!$B$1:$Q$1059,14,TRUE)</f>
        <v>0</v>
      </c>
      <c r="T294" s="2">
        <f>VLOOKUP($D294,specimens!$B$1:$Q$1059,15,TRUE)</f>
        <v>0</v>
      </c>
      <c r="U294" s="2">
        <f>VLOOKUP($D294,specimens!$B$1:$Q$1059,16,TRUE)</f>
        <v>0</v>
      </c>
    </row>
    <row r="295" spans="1:21" x14ac:dyDescent="0.25">
      <c r="A295" s="3" t="s">
        <v>1444</v>
      </c>
      <c r="B295" t="s">
        <v>2057</v>
      </c>
      <c r="C295" t="s">
        <v>2058</v>
      </c>
      <c r="D295" t="s">
        <v>1437</v>
      </c>
      <c r="E295" t="s">
        <v>1743</v>
      </c>
      <c r="F295" s="3" t="str">
        <f>VLOOKUP(D295,specimens!$B$1:$Q$1059,1,TRUE)</f>
        <v>Control</v>
      </c>
      <c r="G295" s="2" t="str">
        <f>VLOOKUP($D295,specimens!$B$1:$Q$1059,2,TRUE)</f>
        <v>Control</v>
      </c>
      <c r="H295" s="2" t="str">
        <f>VLOOKUP($D295,specimens!$B$1:$Q$1059,3,TRUE)</f>
        <v>BEAT-AML</v>
      </c>
      <c r="I295" s="2">
        <f>VLOOKUP($D295,specimens!$B$1:$Q$1059,4,TRUE)</f>
        <v>0</v>
      </c>
      <c r="J295" s="2">
        <f>VLOOKUP($D295,specimens!$B$1:$Q$1059,5,TRUE)</f>
        <v>0</v>
      </c>
      <c r="K295" s="2">
        <f>VLOOKUP($D295,specimens!$B$1:$Q$1059,6,TRUE)</f>
        <v>0</v>
      </c>
      <c r="L295" s="2">
        <f>VLOOKUP($D295,specimens!$B$1:$Q$1059,7,TRUE)</f>
        <v>0</v>
      </c>
      <c r="M295" s="2">
        <f>VLOOKUP($D295,specimens!$B$1:$Q$1059,8,TRUE)</f>
        <v>0</v>
      </c>
      <c r="N295" s="2" t="str">
        <f>VLOOKUP($D295,specimens!$B$1:$Q$1059,9,TRUE)</f>
        <v>normal</v>
      </c>
      <c r="O295" s="2">
        <f>VLOOKUP($D295,specimens!$B$1:$Q$1059,10,TRUE)</f>
        <v>0</v>
      </c>
      <c r="P295" s="2">
        <f>VLOOKUP($D295,specimens!$B$1:$Q$1059,11,TRUE)</f>
        <v>0</v>
      </c>
      <c r="Q295" s="2">
        <f>VLOOKUP($D295,specimens!$B$1:$Q$1059,12,TRUE)</f>
        <v>0</v>
      </c>
      <c r="R295" s="2">
        <f>VLOOKUP($D295,specimens!$B$1:$Q$1059,13,TRUE)</f>
        <v>0</v>
      </c>
      <c r="S295" s="2">
        <f>VLOOKUP($D295,specimens!$B$1:$Q$1059,14,TRUE)</f>
        <v>0</v>
      </c>
      <c r="T295" s="2">
        <f>VLOOKUP($D295,specimens!$B$1:$Q$1059,15,TRUE)</f>
        <v>0</v>
      </c>
      <c r="U295" s="2">
        <f>VLOOKUP($D295,specimens!$B$1:$Q$1059,16,TRUE)</f>
        <v>0</v>
      </c>
    </row>
    <row r="296" spans="1:21" x14ac:dyDescent="0.25">
      <c r="A296" s="3" t="s">
        <v>1444</v>
      </c>
      <c r="B296" t="s">
        <v>2059</v>
      </c>
      <c r="C296" t="s">
        <v>2060</v>
      </c>
      <c r="D296" t="s">
        <v>1438</v>
      </c>
      <c r="E296" t="s">
        <v>1743</v>
      </c>
      <c r="F296" s="3" t="str">
        <f>VLOOKUP(D296,specimens!$B$1:$Q$1059,1,TRUE)</f>
        <v>Control</v>
      </c>
      <c r="G296" s="2" t="str">
        <f>VLOOKUP($D296,specimens!$B$1:$Q$1059,2,TRUE)</f>
        <v>Control</v>
      </c>
      <c r="H296" s="2" t="str">
        <f>VLOOKUP($D296,specimens!$B$1:$Q$1059,3,TRUE)</f>
        <v>BEAT-AML</v>
      </c>
      <c r="I296" s="2">
        <f>VLOOKUP($D296,specimens!$B$1:$Q$1059,4,TRUE)</f>
        <v>0</v>
      </c>
      <c r="J296" s="2">
        <f>VLOOKUP($D296,specimens!$B$1:$Q$1059,5,TRUE)</f>
        <v>0</v>
      </c>
      <c r="K296" s="2">
        <f>VLOOKUP($D296,specimens!$B$1:$Q$1059,6,TRUE)</f>
        <v>0</v>
      </c>
      <c r="L296" s="2">
        <f>VLOOKUP($D296,specimens!$B$1:$Q$1059,7,TRUE)</f>
        <v>0</v>
      </c>
      <c r="M296" s="2">
        <f>VLOOKUP($D296,specimens!$B$1:$Q$1059,8,TRUE)</f>
        <v>0</v>
      </c>
      <c r="N296" s="2" t="str">
        <f>VLOOKUP($D296,specimens!$B$1:$Q$1059,9,TRUE)</f>
        <v>normal</v>
      </c>
      <c r="O296" s="2">
        <f>VLOOKUP($D296,specimens!$B$1:$Q$1059,10,TRUE)</f>
        <v>0</v>
      </c>
      <c r="P296" s="2">
        <f>VLOOKUP($D296,specimens!$B$1:$Q$1059,11,TRUE)</f>
        <v>0</v>
      </c>
      <c r="Q296" s="2">
        <f>VLOOKUP($D296,specimens!$B$1:$Q$1059,12,TRUE)</f>
        <v>0</v>
      </c>
      <c r="R296" s="2">
        <f>VLOOKUP($D296,specimens!$B$1:$Q$1059,13,TRUE)</f>
        <v>0</v>
      </c>
      <c r="S296" s="2">
        <f>VLOOKUP($D296,specimens!$B$1:$Q$1059,14,TRUE)</f>
        <v>0</v>
      </c>
      <c r="T296" s="2">
        <f>VLOOKUP($D296,specimens!$B$1:$Q$1059,15,TRUE)</f>
        <v>0</v>
      </c>
      <c r="U296" s="2">
        <f>VLOOKUP($D296,specimens!$B$1:$Q$1059,16,TRUE)</f>
        <v>0</v>
      </c>
    </row>
    <row r="297" spans="1:21" x14ac:dyDescent="0.25">
      <c r="A297" s="3" t="s">
        <v>1444</v>
      </c>
      <c r="B297" t="s">
        <v>2061</v>
      </c>
      <c r="C297" t="s">
        <v>2062</v>
      </c>
      <c r="D297" t="s">
        <v>1439</v>
      </c>
      <c r="E297" t="s">
        <v>1743</v>
      </c>
      <c r="F297" s="3" t="str">
        <f>VLOOKUP(D297,specimens!$B$1:$Q$1059,1,TRUE)</f>
        <v>12-00374</v>
      </c>
      <c r="G297" s="2" t="str">
        <f>VLOOKUP($D297,specimens!$B$1:$Q$1059,2,TRUE)</f>
        <v>12-00374</v>
      </c>
      <c r="H297" s="2" t="str">
        <f>VLOOKUP($D297,specimens!$B$1:$Q$1059,3,TRUE)</f>
        <v>BEAT-AML</v>
      </c>
      <c r="I297" s="2" t="str">
        <f>VLOOKUP($D297,specimens!$B$1:$Q$1059,4,TRUE)</f>
        <v>NON-HISPANIC</v>
      </c>
      <c r="J297" s="2" t="str">
        <f>VLOOKUP($D297,specimens!$B$1:$Q$1059,5,TRUE)</f>
        <v>Male</v>
      </c>
      <c r="K297" s="2" t="str">
        <f>VLOOKUP($D297,specimens!$B$1:$Q$1059,6,TRUE)</f>
        <v>White</v>
      </c>
      <c r="L297" s="2" t="str">
        <f>VLOOKUP($D297,specimens!$B$1:$Q$1059,7,TRUE)</f>
        <v>Deceased</v>
      </c>
      <c r="M297" s="2" t="str">
        <f>VLOOKUP($D297,specimens!$B$1:$Q$1059,8,TRUE)</f>
        <v>Leukapheresis</v>
      </c>
      <c r="N297" s="2" t="str">
        <f>VLOOKUP($D297,specimens!$B$1:$Q$1059,9,TRUE)</f>
        <v>tumor</v>
      </c>
      <c r="O297" s="2">
        <f>VLOOKUP($D297,specimens!$B$1:$Q$1059,10,TRUE)</f>
        <v>0</v>
      </c>
      <c r="P297" s="2">
        <f>VLOOKUP($D297,specimens!$B$1:$Q$1059,11,TRUE)</f>
        <v>0</v>
      </c>
      <c r="Q297" s="2">
        <f>VLOOKUP($D297,specimens!$B$1:$Q$1059,12,TRUE)</f>
        <v>0</v>
      </c>
      <c r="R297" s="2">
        <f>VLOOKUP($D297,specimens!$B$1:$Q$1059,13,TRUE)</f>
        <v>0</v>
      </c>
      <c r="S297" s="2">
        <f>VLOOKUP($D297,specimens!$B$1:$Q$1059,14,TRUE)</f>
        <v>0</v>
      </c>
      <c r="T297" s="2">
        <f>VLOOKUP($D297,specimens!$B$1:$Q$1059,15,TRUE)</f>
        <v>0</v>
      </c>
      <c r="U297" s="2">
        <f>VLOOKUP($D297,specimens!$B$1:$Q$1059,16,TRUE)</f>
        <v>0</v>
      </c>
    </row>
    <row r="298" spans="1:21" x14ac:dyDescent="0.25">
      <c r="A298" s="3" t="s">
        <v>1444</v>
      </c>
      <c r="B298" t="s">
        <v>2063</v>
      </c>
      <c r="C298" t="s">
        <v>2064</v>
      </c>
      <c r="D298" t="s">
        <v>1440</v>
      </c>
      <c r="E298" t="s">
        <v>1743</v>
      </c>
      <c r="F298" s="3" t="str">
        <f>VLOOKUP(D298,specimens!$B$1:$Q$1059,1,TRUE)</f>
        <v>12-00374</v>
      </c>
      <c r="G298" s="2" t="str">
        <f>VLOOKUP($D298,specimens!$B$1:$Q$1059,2,TRUE)</f>
        <v>12-00374</v>
      </c>
      <c r="H298" s="2" t="str">
        <f>VLOOKUP($D298,specimens!$B$1:$Q$1059,3,TRUE)</f>
        <v>BEAT-AML</v>
      </c>
      <c r="I298" s="2" t="str">
        <f>VLOOKUP($D298,specimens!$B$1:$Q$1059,4,TRUE)</f>
        <v>NON-HISPANIC</v>
      </c>
      <c r="J298" s="2" t="str">
        <f>VLOOKUP($D298,specimens!$B$1:$Q$1059,5,TRUE)</f>
        <v>Male</v>
      </c>
      <c r="K298" s="2" t="str">
        <f>VLOOKUP($D298,specimens!$B$1:$Q$1059,6,TRUE)</f>
        <v>White</v>
      </c>
      <c r="L298" s="2" t="str">
        <f>VLOOKUP($D298,specimens!$B$1:$Q$1059,7,TRUE)</f>
        <v>Deceased</v>
      </c>
      <c r="M298" s="2" t="str">
        <f>VLOOKUP($D298,specimens!$B$1:$Q$1059,8,TRUE)</f>
        <v>Leukapheresis</v>
      </c>
      <c r="N298" s="2" t="str">
        <f>VLOOKUP($D298,specimens!$B$1:$Q$1059,9,TRUE)</f>
        <v>tumor</v>
      </c>
      <c r="O298" s="2">
        <f>VLOOKUP($D298,specimens!$B$1:$Q$1059,10,TRUE)</f>
        <v>0</v>
      </c>
      <c r="P298" s="2">
        <f>VLOOKUP($D298,specimens!$B$1:$Q$1059,11,TRUE)</f>
        <v>0</v>
      </c>
      <c r="Q298" s="2">
        <f>VLOOKUP($D298,specimens!$B$1:$Q$1059,12,TRUE)</f>
        <v>0</v>
      </c>
      <c r="R298" s="2">
        <f>VLOOKUP($D298,specimens!$B$1:$Q$1059,13,TRUE)</f>
        <v>0</v>
      </c>
      <c r="S298" s="2">
        <f>VLOOKUP($D298,specimens!$B$1:$Q$1059,14,TRUE)</f>
        <v>0</v>
      </c>
      <c r="T298" s="2">
        <f>VLOOKUP($D298,specimens!$B$1:$Q$1059,15,TRUE)</f>
        <v>0</v>
      </c>
      <c r="U298" s="2">
        <f>VLOOKUP($D298,specimens!$B$1:$Q$1059,16,TRUE)</f>
        <v>0</v>
      </c>
    </row>
    <row r="299" spans="1:21" x14ac:dyDescent="0.25">
      <c r="A299" s="3" t="s">
        <v>1444</v>
      </c>
      <c r="B299" t="s">
        <v>2065</v>
      </c>
      <c r="C299" t="s">
        <v>2066</v>
      </c>
      <c r="D299" t="s">
        <v>1441</v>
      </c>
      <c r="E299" t="s">
        <v>1743</v>
      </c>
      <c r="F299" s="3" t="str">
        <f>VLOOKUP(D299,specimens!$B$1:$Q$1059,1,TRUE)</f>
        <v>Control</v>
      </c>
      <c r="G299" s="2" t="str">
        <f>VLOOKUP($D299,specimens!$B$1:$Q$1059,2,TRUE)</f>
        <v>Control</v>
      </c>
      <c r="H299" s="2" t="str">
        <f>VLOOKUP($D299,specimens!$B$1:$Q$1059,3,TRUE)</f>
        <v>BEAT-AML</v>
      </c>
      <c r="I299" s="2">
        <f>VLOOKUP($D299,specimens!$B$1:$Q$1059,4,TRUE)</f>
        <v>0</v>
      </c>
      <c r="J299" s="2">
        <f>VLOOKUP($D299,specimens!$B$1:$Q$1059,5,TRUE)</f>
        <v>0</v>
      </c>
      <c r="K299" s="2">
        <f>VLOOKUP($D299,specimens!$B$1:$Q$1059,6,TRUE)</f>
        <v>0</v>
      </c>
      <c r="L299" s="2">
        <f>VLOOKUP($D299,specimens!$B$1:$Q$1059,7,TRUE)</f>
        <v>0</v>
      </c>
      <c r="M299" s="2">
        <f>VLOOKUP($D299,specimens!$B$1:$Q$1059,8,TRUE)</f>
        <v>0</v>
      </c>
      <c r="N299" s="2" t="str">
        <f>VLOOKUP($D299,specimens!$B$1:$Q$1059,9,TRUE)</f>
        <v>normal</v>
      </c>
      <c r="O299" s="2">
        <f>VLOOKUP($D299,specimens!$B$1:$Q$1059,10,TRUE)</f>
        <v>0</v>
      </c>
      <c r="P299" s="2">
        <f>VLOOKUP($D299,specimens!$B$1:$Q$1059,11,TRUE)</f>
        <v>0</v>
      </c>
      <c r="Q299" s="2">
        <f>VLOOKUP($D299,specimens!$B$1:$Q$1059,12,TRUE)</f>
        <v>0</v>
      </c>
      <c r="R299" s="2">
        <f>VLOOKUP($D299,specimens!$B$1:$Q$1059,13,TRUE)</f>
        <v>0</v>
      </c>
      <c r="S299" s="2">
        <f>VLOOKUP($D299,specimens!$B$1:$Q$1059,14,TRUE)</f>
        <v>0</v>
      </c>
      <c r="T299" s="2">
        <f>VLOOKUP($D299,specimens!$B$1:$Q$1059,15,TRUE)</f>
        <v>0</v>
      </c>
      <c r="U299" s="2">
        <f>VLOOKUP($D299,specimens!$B$1:$Q$1059,16,TRUE)</f>
        <v>0</v>
      </c>
    </row>
    <row r="300" spans="1:21" x14ac:dyDescent="0.25">
      <c r="A300" s="3" t="s">
        <v>1444</v>
      </c>
      <c r="B300" t="s">
        <v>2067</v>
      </c>
      <c r="C300" t="s">
        <v>2068</v>
      </c>
      <c r="D300" t="s">
        <v>1442</v>
      </c>
      <c r="E300" t="s">
        <v>1743</v>
      </c>
      <c r="F300" s="3" t="str">
        <f>VLOOKUP(D300,specimens!$B$1:$Q$1059,1,TRUE)</f>
        <v>Control</v>
      </c>
      <c r="G300" s="2" t="str">
        <f>VLOOKUP($D300,specimens!$B$1:$Q$1059,2,TRUE)</f>
        <v>Control</v>
      </c>
      <c r="H300" s="2" t="str">
        <f>VLOOKUP($D300,specimens!$B$1:$Q$1059,3,TRUE)</f>
        <v>BEAT-AML</v>
      </c>
      <c r="I300" s="2">
        <f>VLOOKUP($D300,specimens!$B$1:$Q$1059,4,TRUE)</f>
        <v>0</v>
      </c>
      <c r="J300" s="2">
        <f>VLOOKUP($D300,specimens!$B$1:$Q$1059,5,TRUE)</f>
        <v>0</v>
      </c>
      <c r="K300" s="2">
        <f>VLOOKUP($D300,specimens!$B$1:$Q$1059,6,TRUE)</f>
        <v>0</v>
      </c>
      <c r="L300" s="2">
        <f>VLOOKUP($D300,specimens!$B$1:$Q$1059,7,TRUE)</f>
        <v>0</v>
      </c>
      <c r="M300" s="2">
        <f>VLOOKUP($D300,specimens!$B$1:$Q$1059,8,TRUE)</f>
        <v>0</v>
      </c>
      <c r="N300" s="2" t="str">
        <f>VLOOKUP($D300,specimens!$B$1:$Q$1059,9,TRUE)</f>
        <v>normal</v>
      </c>
      <c r="O300" s="2">
        <f>VLOOKUP($D300,specimens!$B$1:$Q$1059,10,TRUE)</f>
        <v>0</v>
      </c>
      <c r="P300" s="2">
        <f>VLOOKUP($D300,specimens!$B$1:$Q$1059,11,TRUE)</f>
        <v>0</v>
      </c>
      <c r="Q300" s="2">
        <f>VLOOKUP($D300,specimens!$B$1:$Q$1059,12,TRUE)</f>
        <v>0</v>
      </c>
      <c r="R300" s="2">
        <f>VLOOKUP($D300,specimens!$B$1:$Q$1059,13,TRUE)</f>
        <v>0</v>
      </c>
      <c r="S300" s="2">
        <f>VLOOKUP($D300,specimens!$B$1:$Q$1059,14,TRUE)</f>
        <v>0</v>
      </c>
      <c r="T300" s="2">
        <f>VLOOKUP($D300,specimens!$B$1:$Q$1059,15,TRUE)</f>
        <v>0</v>
      </c>
      <c r="U300" s="2">
        <f>VLOOKUP($D300,specimens!$B$1:$Q$1059,16,TRUE)</f>
        <v>0</v>
      </c>
    </row>
    <row r="301" spans="1:21" x14ac:dyDescent="0.25">
      <c r="A301" s="3" t="s">
        <v>1444</v>
      </c>
      <c r="B301" t="s">
        <v>2069</v>
      </c>
      <c r="C301" t="s">
        <v>2070</v>
      </c>
      <c r="D301" t="s">
        <v>1443</v>
      </c>
      <c r="E301" t="s">
        <v>1743</v>
      </c>
      <c r="F301" s="3" t="str">
        <f>VLOOKUP(D301,specimens!$B$1:$Q$1059,1,TRUE)</f>
        <v>Control</v>
      </c>
      <c r="G301" s="2" t="str">
        <f>VLOOKUP($D301,specimens!$B$1:$Q$1059,2,TRUE)</f>
        <v>Control</v>
      </c>
      <c r="H301" s="2" t="str">
        <f>VLOOKUP($D301,specimens!$B$1:$Q$1059,3,TRUE)</f>
        <v>BEAT-AML</v>
      </c>
      <c r="I301" s="2">
        <f>VLOOKUP($D301,specimens!$B$1:$Q$1059,4,TRUE)</f>
        <v>0</v>
      </c>
      <c r="J301" s="2">
        <f>VLOOKUP($D301,specimens!$B$1:$Q$1059,5,TRUE)</f>
        <v>0</v>
      </c>
      <c r="K301" s="2">
        <f>VLOOKUP($D301,specimens!$B$1:$Q$1059,6,TRUE)</f>
        <v>0</v>
      </c>
      <c r="L301" s="2">
        <f>VLOOKUP($D301,specimens!$B$1:$Q$1059,7,TRUE)</f>
        <v>0</v>
      </c>
      <c r="M301" s="2">
        <f>VLOOKUP($D301,specimens!$B$1:$Q$1059,8,TRUE)</f>
        <v>0</v>
      </c>
      <c r="N301" s="2" t="str">
        <f>VLOOKUP($D301,specimens!$B$1:$Q$1059,9,TRUE)</f>
        <v>normal</v>
      </c>
      <c r="O301" s="2">
        <f>VLOOKUP($D301,specimens!$B$1:$Q$1059,10,TRUE)</f>
        <v>0</v>
      </c>
      <c r="P301" s="2">
        <f>VLOOKUP($D301,specimens!$B$1:$Q$1059,11,TRUE)</f>
        <v>0</v>
      </c>
      <c r="Q301" s="2">
        <f>VLOOKUP($D301,specimens!$B$1:$Q$1059,12,TRUE)</f>
        <v>0</v>
      </c>
      <c r="R301" s="2">
        <f>VLOOKUP($D301,specimens!$B$1:$Q$1059,13,TRUE)</f>
        <v>0</v>
      </c>
      <c r="S301" s="2">
        <f>VLOOKUP($D301,specimens!$B$1:$Q$1059,14,TRUE)</f>
        <v>0</v>
      </c>
      <c r="T301" s="2">
        <f>VLOOKUP($D301,specimens!$B$1:$Q$1059,15,TRUE)</f>
        <v>0</v>
      </c>
      <c r="U301" s="2">
        <f>VLOOKUP($D301,specimens!$B$1:$Q$1059,16,TRUE)</f>
        <v>0</v>
      </c>
    </row>
    <row r="302" spans="1:21" x14ac:dyDescent="0.25">
      <c r="A302" s="3" t="s">
        <v>1444</v>
      </c>
      <c r="B302" t="s">
        <v>2071</v>
      </c>
      <c r="C302" t="s">
        <v>2072</v>
      </c>
      <c r="D302" t="s">
        <v>1074</v>
      </c>
      <c r="E302" t="s">
        <v>1738</v>
      </c>
      <c r="F302" s="3" t="str">
        <f>VLOOKUP(D302,specimens!$B$1:$Q$1059,1,TRUE)</f>
        <v>Control</v>
      </c>
      <c r="G302" s="2" t="str">
        <f>VLOOKUP($D302,specimens!$B$1:$Q$1059,2,TRUE)</f>
        <v>Control</v>
      </c>
      <c r="H302" s="2" t="str">
        <f>VLOOKUP($D302,specimens!$B$1:$Q$1059,3,TRUE)</f>
        <v>BEAT-AML</v>
      </c>
      <c r="I302" s="2">
        <f>VLOOKUP($D302,specimens!$B$1:$Q$1059,4,TRUE)</f>
        <v>0</v>
      </c>
      <c r="J302" s="2">
        <f>VLOOKUP($D302,specimens!$B$1:$Q$1059,5,TRUE)</f>
        <v>0</v>
      </c>
      <c r="K302" s="2">
        <f>VLOOKUP($D302,specimens!$B$1:$Q$1059,6,TRUE)</f>
        <v>0</v>
      </c>
      <c r="L302" s="2">
        <f>VLOOKUP($D302,specimens!$B$1:$Q$1059,7,TRUE)</f>
        <v>0</v>
      </c>
      <c r="M302" s="2">
        <f>VLOOKUP($D302,specimens!$B$1:$Q$1059,8,TRUE)</f>
        <v>0</v>
      </c>
      <c r="N302" s="2" t="str">
        <f>VLOOKUP($D302,specimens!$B$1:$Q$1059,9,TRUE)</f>
        <v>normal</v>
      </c>
      <c r="O302" s="2">
        <f>VLOOKUP($D302,specimens!$B$1:$Q$1059,10,TRUE)</f>
        <v>0</v>
      </c>
      <c r="P302" s="2">
        <f>VLOOKUP($D302,specimens!$B$1:$Q$1059,11,TRUE)</f>
        <v>0</v>
      </c>
      <c r="Q302" s="2">
        <f>VLOOKUP($D302,specimens!$B$1:$Q$1059,12,TRUE)</f>
        <v>0</v>
      </c>
      <c r="R302" s="2">
        <f>VLOOKUP($D302,specimens!$B$1:$Q$1059,13,TRUE)</f>
        <v>0</v>
      </c>
      <c r="S302" s="2">
        <f>VLOOKUP($D302,specimens!$B$1:$Q$1059,14,TRUE)</f>
        <v>0</v>
      </c>
      <c r="T302" s="2">
        <f>VLOOKUP($D302,specimens!$B$1:$Q$1059,15,TRUE)</f>
        <v>0</v>
      </c>
      <c r="U302" s="2">
        <f>VLOOKUP($D302,specimens!$B$1:$Q$1059,16,TRUE)</f>
        <v>0</v>
      </c>
    </row>
    <row r="303" spans="1:21" x14ac:dyDescent="0.25">
      <c r="A303" s="3" t="s">
        <v>1444</v>
      </c>
      <c r="B303" t="s">
        <v>2073</v>
      </c>
      <c r="C303" t="s">
        <v>2074</v>
      </c>
      <c r="D303" t="s">
        <v>1077</v>
      </c>
      <c r="E303" t="s">
        <v>1738</v>
      </c>
      <c r="F303" s="3" t="str">
        <f>VLOOKUP(D303,specimens!$B$1:$Q$1059,1,TRUE)</f>
        <v>Control</v>
      </c>
      <c r="G303" s="2" t="str">
        <f>VLOOKUP($D303,specimens!$B$1:$Q$1059,2,TRUE)</f>
        <v>Control</v>
      </c>
      <c r="H303" s="2" t="str">
        <f>VLOOKUP($D303,specimens!$B$1:$Q$1059,3,TRUE)</f>
        <v>BEAT-AML</v>
      </c>
      <c r="I303" s="2">
        <f>VLOOKUP($D303,specimens!$B$1:$Q$1059,4,TRUE)</f>
        <v>0</v>
      </c>
      <c r="J303" s="2">
        <f>VLOOKUP($D303,specimens!$B$1:$Q$1059,5,TRUE)</f>
        <v>0</v>
      </c>
      <c r="K303" s="2">
        <f>VLOOKUP($D303,specimens!$B$1:$Q$1059,6,TRUE)</f>
        <v>0</v>
      </c>
      <c r="L303" s="2">
        <f>VLOOKUP($D303,specimens!$B$1:$Q$1059,7,TRUE)</f>
        <v>0</v>
      </c>
      <c r="M303" s="2">
        <f>VLOOKUP($D303,specimens!$B$1:$Q$1059,8,TRUE)</f>
        <v>0</v>
      </c>
      <c r="N303" s="2" t="str">
        <f>VLOOKUP($D303,specimens!$B$1:$Q$1059,9,TRUE)</f>
        <v>normal</v>
      </c>
      <c r="O303" s="2">
        <f>VLOOKUP($D303,specimens!$B$1:$Q$1059,10,TRUE)</f>
        <v>0</v>
      </c>
      <c r="P303" s="2">
        <f>VLOOKUP($D303,specimens!$B$1:$Q$1059,11,TRUE)</f>
        <v>0</v>
      </c>
      <c r="Q303" s="2">
        <f>VLOOKUP($D303,specimens!$B$1:$Q$1059,12,TRUE)</f>
        <v>0</v>
      </c>
      <c r="R303" s="2">
        <f>VLOOKUP($D303,specimens!$B$1:$Q$1059,13,TRUE)</f>
        <v>0</v>
      </c>
      <c r="S303" s="2">
        <f>VLOOKUP($D303,specimens!$B$1:$Q$1059,14,TRUE)</f>
        <v>0</v>
      </c>
      <c r="T303" s="2">
        <f>VLOOKUP($D303,specimens!$B$1:$Q$1059,15,TRUE)</f>
        <v>0</v>
      </c>
      <c r="U303" s="2">
        <f>VLOOKUP($D303,specimens!$B$1:$Q$1059,16,TRUE)</f>
        <v>0</v>
      </c>
    </row>
    <row r="304" spans="1:21" x14ac:dyDescent="0.25">
      <c r="A304" s="3" t="s">
        <v>1444</v>
      </c>
      <c r="B304" t="s">
        <v>2075</v>
      </c>
      <c r="C304" t="s">
        <v>2076</v>
      </c>
      <c r="D304" t="s">
        <v>1078</v>
      </c>
      <c r="E304" t="s">
        <v>1738</v>
      </c>
      <c r="F304" s="3" t="str">
        <f>VLOOKUP(D304,specimens!$B$1:$Q$1059,1,TRUE)</f>
        <v>Control</v>
      </c>
      <c r="G304" s="2" t="str">
        <f>VLOOKUP($D304,specimens!$B$1:$Q$1059,2,TRUE)</f>
        <v>Control</v>
      </c>
      <c r="H304" s="2" t="str">
        <f>VLOOKUP($D304,specimens!$B$1:$Q$1059,3,TRUE)</f>
        <v>BEAT-AML</v>
      </c>
      <c r="I304" s="2">
        <f>VLOOKUP($D304,specimens!$B$1:$Q$1059,4,TRUE)</f>
        <v>0</v>
      </c>
      <c r="J304" s="2">
        <f>VLOOKUP($D304,specimens!$B$1:$Q$1059,5,TRUE)</f>
        <v>0</v>
      </c>
      <c r="K304" s="2">
        <f>VLOOKUP($D304,specimens!$B$1:$Q$1059,6,TRUE)</f>
        <v>0</v>
      </c>
      <c r="L304" s="2">
        <f>VLOOKUP($D304,specimens!$B$1:$Q$1059,7,TRUE)</f>
        <v>0</v>
      </c>
      <c r="M304" s="2">
        <f>VLOOKUP($D304,specimens!$B$1:$Q$1059,8,TRUE)</f>
        <v>0</v>
      </c>
      <c r="N304" s="2" t="str">
        <f>VLOOKUP($D304,specimens!$B$1:$Q$1059,9,TRUE)</f>
        <v>normal</v>
      </c>
      <c r="O304" s="2">
        <f>VLOOKUP($D304,specimens!$B$1:$Q$1059,10,TRUE)</f>
        <v>0</v>
      </c>
      <c r="P304" s="2">
        <f>VLOOKUP($D304,specimens!$B$1:$Q$1059,11,TRUE)</f>
        <v>0</v>
      </c>
      <c r="Q304" s="2">
        <f>VLOOKUP($D304,specimens!$B$1:$Q$1059,12,TRUE)</f>
        <v>0</v>
      </c>
      <c r="R304" s="2">
        <f>VLOOKUP($D304,specimens!$B$1:$Q$1059,13,TRUE)</f>
        <v>0</v>
      </c>
      <c r="S304" s="2">
        <f>VLOOKUP($D304,specimens!$B$1:$Q$1059,14,TRUE)</f>
        <v>0</v>
      </c>
      <c r="T304" s="2">
        <f>VLOOKUP($D304,specimens!$B$1:$Q$1059,15,TRUE)</f>
        <v>0</v>
      </c>
      <c r="U304" s="2">
        <f>VLOOKUP($D304,specimens!$B$1:$Q$1059,16,TRUE)</f>
        <v>0</v>
      </c>
    </row>
    <row r="305" spans="1:21" x14ac:dyDescent="0.25">
      <c r="A305" s="3" t="s">
        <v>1444</v>
      </c>
      <c r="B305" t="s">
        <v>2077</v>
      </c>
      <c r="C305" t="s">
        <v>2078</v>
      </c>
      <c r="D305" t="s">
        <v>1081</v>
      </c>
      <c r="E305" t="s">
        <v>1738</v>
      </c>
      <c r="F305" s="3" t="str">
        <f>VLOOKUP(D305,specimens!$B$1:$Q$1059,1,TRUE)</f>
        <v>Control</v>
      </c>
      <c r="G305" s="2" t="str">
        <f>VLOOKUP($D305,specimens!$B$1:$Q$1059,2,TRUE)</f>
        <v>Control</v>
      </c>
      <c r="H305" s="2" t="str">
        <f>VLOOKUP($D305,specimens!$B$1:$Q$1059,3,TRUE)</f>
        <v>BEAT-AML</v>
      </c>
      <c r="I305" s="2">
        <f>VLOOKUP($D305,specimens!$B$1:$Q$1059,4,TRUE)</f>
        <v>0</v>
      </c>
      <c r="J305" s="2">
        <f>VLOOKUP($D305,specimens!$B$1:$Q$1059,5,TRUE)</f>
        <v>0</v>
      </c>
      <c r="K305" s="2">
        <f>VLOOKUP($D305,specimens!$B$1:$Q$1059,6,TRUE)</f>
        <v>0</v>
      </c>
      <c r="L305" s="2">
        <f>VLOOKUP($D305,specimens!$B$1:$Q$1059,7,TRUE)</f>
        <v>0</v>
      </c>
      <c r="M305" s="2">
        <f>VLOOKUP($D305,specimens!$B$1:$Q$1059,8,TRUE)</f>
        <v>0</v>
      </c>
      <c r="N305" s="2" t="str">
        <f>VLOOKUP($D305,specimens!$B$1:$Q$1059,9,TRUE)</f>
        <v>normal</v>
      </c>
      <c r="O305" s="2">
        <f>VLOOKUP($D305,specimens!$B$1:$Q$1059,10,TRUE)</f>
        <v>0</v>
      </c>
      <c r="P305" s="2">
        <f>VLOOKUP($D305,specimens!$B$1:$Q$1059,11,TRUE)</f>
        <v>0</v>
      </c>
      <c r="Q305" s="2">
        <f>VLOOKUP($D305,specimens!$B$1:$Q$1059,12,TRUE)</f>
        <v>0</v>
      </c>
      <c r="R305" s="2">
        <f>VLOOKUP($D305,specimens!$B$1:$Q$1059,13,TRUE)</f>
        <v>0</v>
      </c>
      <c r="S305" s="2">
        <f>VLOOKUP($D305,specimens!$B$1:$Q$1059,14,TRUE)</f>
        <v>0</v>
      </c>
      <c r="T305" s="2">
        <f>VLOOKUP($D305,specimens!$B$1:$Q$1059,15,TRUE)</f>
        <v>0</v>
      </c>
      <c r="U305" s="2">
        <f>VLOOKUP($D305,specimens!$B$1:$Q$1059,16,TRUE)</f>
        <v>0</v>
      </c>
    </row>
    <row r="306" spans="1:21" x14ac:dyDescent="0.25">
      <c r="A306" s="3" t="s">
        <v>1444</v>
      </c>
      <c r="B306" t="s">
        <v>2079</v>
      </c>
      <c r="C306" t="s">
        <v>2080</v>
      </c>
      <c r="D306" t="s">
        <v>1082</v>
      </c>
      <c r="E306" t="s">
        <v>1738</v>
      </c>
      <c r="F306" s="3" t="str">
        <f>VLOOKUP(D306,specimens!$B$1:$Q$1059,1,TRUE)</f>
        <v>Control</v>
      </c>
      <c r="G306" s="2" t="str">
        <f>VLOOKUP($D306,specimens!$B$1:$Q$1059,2,TRUE)</f>
        <v>Control</v>
      </c>
      <c r="H306" s="2" t="str">
        <f>VLOOKUP($D306,specimens!$B$1:$Q$1059,3,TRUE)</f>
        <v>BEAT-AML</v>
      </c>
      <c r="I306" s="2">
        <f>VLOOKUP($D306,specimens!$B$1:$Q$1059,4,TRUE)</f>
        <v>0</v>
      </c>
      <c r="J306" s="2">
        <f>VLOOKUP($D306,specimens!$B$1:$Q$1059,5,TRUE)</f>
        <v>0</v>
      </c>
      <c r="K306" s="2">
        <f>VLOOKUP($D306,specimens!$B$1:$Q$1059,6,TRUE)</f>
        <v>0</v>
      </c>
      <c r="L306" s="2">
        <f>VLOOKUP($D306,specimens!$B$1:$Q$1059,7,TRUE)</f>
        <v>0</v>
      </c>
      <c r="M306" s="2">
        <f>VLOOKUP($D306,specimens!$B$1:$Q$1059,8,TRUE)</f>
        <v>0</v>
      </c>
      <c r="N306" s="2" t="str">
        <f>VLOOKUP($D306,specimens!$B$1:$Q$1059,9,TRUE)</f>
        <v>normal</v>
      </c>
      <c r="O306" s="2">
        <f>VLOOKUP($D306,specimens!$B$1:$Q$1059,10,TRUE)</f>
        <v>0</v>
      </c>
      <c r="P306" s="2">
        <f>VLOOKUP($D306,specimens!$B$1:$Q$1059,11,TRUE)</f>
        <v>0</v>
      </c>
      <c r="Q306" s="2">
        <f>VLOOKUP($D306,specimens!$B$1:$Q$1059,12,TRUE)</f>
        <v>0</v>
      </c>
      <c r="R306" s="2">
        <f>VLOOKUP($D306,specimens!$B$1:$Q$1059,13,TRUE)</f>
        <v>0</v>
      </c>
      <c r="S306" s="2">
        <f>VLOOKUP($D306,specimens!$B$1:$Q$1059,14,TRUE)</f>
        <v>0</v>
      </c>
      <c r="T306" s="2">
        <f>VLOOKUP($D306,specimens!$B$1:$Q$1059,15,TRUE)</f>
        <v>0</v>
      </c>
      <c r="U306" s="2">
        <f>VLOOKUP($D306,specimens!$B$1:$Q$1059,16,TRUE)</f>
        <v>0</v>
      </c>
    </row>
    <row r="307" spans="1:21" x14ac:dyDescent="0.25">
      <c r="A307" s="3" t="s">
        <v>1444</v>
      </c>
      <c r="B307" t="s">
        <v>2081</v>
      </c>
      <c r="C307" t="s">
        <v>2082</v>
      </c>
      <c r="D307" t="s">
        <v>1084</v>
      </c>
      <c r="E307" t="s">
        <v>1738</v>
      </c>
      <c r="F307" s="3" t="str">
        <f>VLOOKUP(D307,specimens!$B$1:$Q$1059,1,TRUE)</f>
        <v>Control</v>
      </c>
      <c r="G307" s="2" t="str">
        <f>VLOOKUP($D307,specimens!$B$1:$Q$1059,2,TRUE)</f>
        <v>Control</v>
      </c>
      <c r="H307" s="2" t="str">
        <f>VLOOKUP($D307,specimens!$B$1:$Q$1059,3,TRUE)</f>
        <v>BEAT-AML</v>
      </c>
      <c r="I307" s="2">
        <f>VLOOKUP($D307,specimens!$B$1:$Q$1059,4,TRUE)</f>
        <v>0</v>
      </c>
      <c r="J307" s="2">
        <f>VLOOKUP($D307,specimens!$B$1:$Q$1059,5,TRUE)</f>
        <v>0</v>
      </c>
      <c r="K307" s="2">
        <f>VLOOKUP($D307,specimens!$B$1:$Q$1059,6,TRUE)</f>
        <v>0</v>
      </c>
      <c r="L307" s="2">
        <f>VLOOKUP($D307,specimens!$B$1:$Q$1059,7,TRUE)</f>
        <v>0</v>
      </c>
      <c r="M307" s="2">
        <f>VLOOKUP($D307,specimens!$B$1:$Q$1059,8,TRUE)</f>
        <v>0</v>
      </c>
      <c r="N307" s="2" t="str">
        <f>VLOOKUP($D307,specimens!$B$1:$Q$1059,9,TRUE)</f>
        <v>normal</v>
      </c>
      <c r="O307" s="2">
        <f>VLOOKUP($D307,specimens!$B$1:$Q$1059,10,TRUE)</f>
        <v>0</v>
      </c>
      <c r="P307" s="2">
        <f>VLOOKUP($D307,specimens!$B$1:$Q$1059,11,TRUE)</f>
        <v>0</v>
      </c>
      <c r="Q307" s="2">
        <f>VLOOKUP($D307,specimens!$B$1:$Q$1059,12,TRUE)</f>
        <v>0</v>
      </c>
      <c r="R307" s="2">
        <f>VLOOKUP($D307,specimens!$B$1:$Q$1059,13,TRUE)</f>
        <v>0</v>
      </c>
      <c r="S307" s="2">
        <f>VLOOKUP($D307,specimens!$B$1:$Q$1059,14,TRUE)</f>
        <v>0</v>
      </c>
      <c r="T307" s="2">
        <f>VLOOKUP($D307,specimens!$B$1:$Q$1059,15,TRUE)</f>
        <v>0</v>
      </c>
      <c r="U307" s="2">
        <f>VLOOKUP($D307,specimens!$B$1:$Q$1059,16,TRUE)</f>
        <v>0</v>
      </c>
    </row>
    <row r="308" spans="1:21" x14ac:dyDescent="0.25">
      <c r="A308" s="3" t="s">
        <v>1444</v>
      </c>
      <c r="B308" t="s">
        <v>2083</v>
      </c>
      <c r="C308" t="s">
        <v>2084</v>
      </c>
      <c r="D308" t="s">
        <v>1085</v>
      </c>
      <c r="E308" t="s">
        <v>1738</v>
      </c>
      <c r="F308" s="3" t="str">
        <f>VLOOKUP(D308,specimens!$B$1:$Q$1059,1,TRUE)</f>
        <v>Control</v>
      </c>
      <c r="G308" s="2" t="str">
        <f>VLOOKUP($D308,specimens!$B$1:$Q$1059,2,TRUE)</f>
        <v>Control</v>
      </c>
      <c r="H308" s="2" t="str">
        <f>VLOOKUP($D308,specimens!$B$1:$Q$1059,3,TRUE)</f>
        <v>BEAT-AML</v>
      </c>
      <c r="I308" s="2">
        <f>VLOOKUP($D308,specimens!$B$1:$Q$1059,4,TRUE)</f>
        <v>0</v>
      </c>
      <c r="J308" s="2">
        <f>VLOOKUP($D308,specimens!$B$1:$Q$1059,5,TRUE)</f>
        <v>0</v>
      </c>
      <c r="K308" s="2">
        <f>VLOOKUP($D308,specimens!$B$1:$Q$1059,6,TRUE)</f>
        <v>0</v>
      </c>
      <c r="L308" s="2">
        <f>VLOOKUP($D308,specimens!$B$1:$Q$1059,7,TRUE)</f>
        <v>0</v>
      </c>
      <c r="M308" s="2">
        <f>VLOOKUP($D308,specimens!$B$1:$Q$1059,8,TRUE)</f>
        <v>0</v>
      </c>
      <c r="N308" s="2" t="str">
        <f>VLOOKUP($D308,specimens!$B$1:$Q$1059,9,TRUE)</f>
        <v>normal</v>
      </c>
      <c r="O308" s="2">
        <f>VLOOKUP($D308,specimens!$B$1:$Q$1059,10,TRUE)</f>
        <v>0</v>
      </c>
      <c r="P308" s="2">
        <f>VLOOKUP($D308,specimens!$B$1:$Q$1059,11,TRUE)</f>
        <v>0</v>
      </c>
      <c r="Q308" s="2">
        <f>VLOOKUP($D308,specimens!$B$1:$Q$1059,12,TRUE)</f>
        <v>0</v>
      </c>
      <c r="R308" s="2">
        <f>VLOOKUP($D308,specimens!$B$1:$Q$1059,13,TRUE)</f>
        <v>0</v>
      </c>
      <c r="S308" s="2">
        <f>VLOOKUP($D308,specimens!$B$1:$Q$1059,14,TRUE)</f>
        <v>0</v>
      </c>
      <c r="T308" s="2">
        <f>VLOOKUP($D308,specimens!$B$1:$Q$1059,15,TRUE)</f>
        <v>0</v>
      </c>
      <c r="U308" s="2">
        <f>VLOOKUP($D308,specimens!$B$1:$Q$1059,16,TRUE)</f>
        <v>0</v>
      </c>
    </row>
    <row r="309" spans="1:21" x14ac:dyDescent="0.25">
      <c r="A309" s="3" t="s">
        <v>1444</v>
      </c>
      <c r="B309" t="s">
        <v>2085</v>
      </c>
      <c r="C309" t="s">
        <v>2086</v>
      </c>
      <c r="D309" t="s">
        <v>1087</v>
      </c>
      <c r="E309" t="s">
        <v>1738</v>
      </c>
      <c r="F309" s="3" t="str">
        <f>VLOOKUP(D309,specimens!$B$1:$Q$1059,1,TRUE)</f>
        <v>Control</v>
      </c>
      <c r="G309" s="2" t="str">
        <f>VLOOKUP($D309,specimens!$B$1:$Q$1059,2,TRUE)</f>
        <v>Control</v>
      </c>
      <c r="H309" s="2" t="str">
        <f>VLOOKUP($D309,specimens!$B$1:$Q$1059,3,TRUE)</f>
        <v>BEAT-AML</v>
      </c>
      <c r="I309" s="2">
        <f>VLOOKUP($D309,specimens!$B$1:$Q$1059,4,TRUE)</f>
        <v>0</v>
      </c>
      <c r="J309" s="2">
        <f>VLOOKUP($D309,specimens!$B$1:$Q$1059,5,TRUE)</f>
        <v>0</v>
      </c>
      <c r="K309" s="2">
        <f>VLOOKUP($D309,specimens!$B$1:$Q$1059,6,TRUE)</f>
        <v>0</v>
      </c>
      <c r="L309" s="2">
        <f>VLOOKUP($D309,specimens!$B$1:$Q$1059,7,TRUE)</f>
        <v>0</v>
      </c>
      <c r="M309" s="2">
        <f>VLOOKUP($D309,specimens!$B$1:$Q$1059,8,TRUE)</f>
        <v>0</v>
      </c>
      <c r="N309" s="2" t="str">
        <f>VLOOKUP($D309,specimens!$B$1:$Q$1059,9,TRUE)</f>
        <v>normal</v>
      </c>
      <c r="O309" s="2">
        <f>VLOOKUP($D309,specimens!$B$1:$Q$1059,10,TRUE)</f>
        <v>0</v>
      </c>
      <c r="P309" s="2">
        <f>VLOOKUP($D309,specimens!$B$1:$Q$1059,11,TRUE)</f>
        <v>0</v>
      </c>
      <c r="Q309" s="2">
        <f>VLOOKUP($D309,specimens!$B$1:$Q$1059,12,TRUE)</f>
        <v>0</v>
      </c>
      <c r="R309" s="2">
        <f>VLOOKUP($D309,specimens!$B$1:$Q$1059,13,TRUE)</f>
        <v>0</v>
      </c>
      <c r="S309" s="2">
        <f>VLOOKUP($D309,specimens!$B$1:$Q$1059,14,TRUE)</f>
        <v>0</v>
      </c>
      <c r="T309" s="2">
        <f>VLOOKUP($D309,specimens!$B$1:$Q$1059,15,TRUE)</f>
        <v>0</v>
      </c>
      <c r="U309" s="2">
        <f>VLOOKUP($D309,specimens!$B$1:$Q$1059,16,TRUE)</f>
        <v>0</v>
      </c>
    </row>
    <row r="310" spans="1:21" x14ac:dyDescent="0.25">
      <c r="A310" s="3" t="s">
        <v>1444</v>
      </c>
      <c r="B310" t="s">
        <v>2087</v>
      </c>
      <c r="C310" t="s">
        <v>2088</v>
      </c>
      <c r="D310" t="s">
        <v>1088</v>
      </c>
      <c r="E310" t="s">
        <v>1738</v>
      </c>
      <c r="F310" s="3" t="str">
        <f>VLOOKUP(D310,specimens!$B$1:$Q$1059,1,TRUE)</f>
        <v>Control</v>
      </c>
      <c r="G310" s="2" t="str">
        <f>VLOOKUP($D310,specimens!$B$1:$Q$1059,2,TRUE)</f>
        <v>Control</v>
      </c>
      <c r="H310" s="2" t="str">
        <f>VLOOKUP($D310,specimens!$B$1:$Q$1059,3,TRUE)</f>
        <v>BEAT-AML</v>
      </c>
      <c r="I310" s="2">
        <f>VLOOKUP($D310,specimens!$B$1:$Q$1059,4,TRUE)</f>
        <v>0</v>
      </c>
      <c r="J310" s="2">
        <f>VLOOKUP($D310,specimens!$B$1:$Q$1059,5,TRUE)</f>
        <v>0</v>
      </c>
      <c r="K310" s="2">
        <f>VLOOKUP($D310,specimens!$B$1:$Q$1059,6,TRUE)</f>
        <v>0</v>
      </c>
      <c r="L310" s="2">
        <f>VLOOKUP($D310,specimens!$B$1:$Q$1059,7,TRUE)</f>
        <v>0</v>
      </c>
      <c r="M310" s="2">
        <f>VLOOKUP($D310,specimens!$B$1:$Q$1059,8,TRUE)</f>
        <v>0</v>
      </c>
      <c r="N310" s="2" t="str">
        <f>VLOOKUP($D310,specimens!$B$1:$Q$1059,9,TRUE)</f>
        <v>normal</v>
      </c>
      <c r="O310" s="2">
        <f>VLOOKUP($D310,specimens!$B$1:$Q$1059,10,TRUE)</f>
        <v>0</v>
      </c>
      <c r="P310" s="2">
        <f>VLOOKUP($D310,specimens!$B$1:$Q$1059,11,TRUE)</f>
        <v>0</v>
      </c>
      <c r="Q310" s="2">
        <f>VLOOKUP($D310,specimens!$B$1:$Q$1059,12,TRUE)</f>
        <v>0</v>
      </c>
      <c r="R310" s="2">
        <f>VLOOKUP($D310,specimens!$B$1:$Q$1059,13,TRUE)</f>
        <v>0</v>
      </c>
      <c r="S310" s="2">
        <f>VLOOKUP($D310,specimens!$B$1:$Q$1059,14,TRUE)</f>
        <v>0</v>
      </c>
      <c r="T310" s="2">
        <f>VLOOKUP($D310,specimens!$B$1:$Q$1059,15,TRUE)</f>
        <v>0</v>
      </c>
      <c r="U310" s="2">
        <f>VLOOKUP($D310,specimens!$B$1:$Q$1059,16,TRUE)</f>
        <v>0</v>
      </c>
    </row>
    <row r="311" spans="1:21" x14ac:dyDescent="0.25">
      <c r="A311" s="3" t="s">
        <v>1444</v>
      </c>
      <c r="B311" t="s">
        <v>2089</v>
      </c>
      <c r="C311" t="s">
        <v>2090</v>
      </c>
      <c r="D311" t="s">
        <v>1090</v>
      </c>
      <c r="E311" t="s">
        <v>1738</v>
      </c>
      <c r="F311" s="3" t="str">
        <f>VLOOKUP(D311,specimens!$B$1:$Q$1059,1,TRUE)</f>
        <v>Control</v>
      </c>
      <c r="G311" s="2" t="str">
        <f>VLOOKUP($D311,specimens!$B$1:$Q$1059,2,TRUE)</f>
        <v>Control</v>
      </c>
      <c r="H311" s="2" t="str">
        <f>VLOOKUP($D311,specimens!$B$1:$Q$1059,3,TRUE)</f>
        <v>BEAT-AML</v>
      </c>
      <c r="I311" s="2">
        <f>VLOOKUP($D311,specimens!$B$1:$Q$1059,4,TRUE)</f>
        <v>0</v>
      </c>
      <c r="J311" s="2">
        <f>VLOOKUP($D311,specimens!$B$1:$Q$1059,5,TRUE)</f>
        <v>0</v>
      </c>
      <c r="K311" s="2">
        <f>VLOOKUP($D311,specimens!$B$1:$Q$1059,6,TRUE)</f>
        <v>0</v>
      </c>
      <c r="L311" s="2">
        <f>VLOOKUP($D311,specimens!$B$1:$Q$1059,7,TRUE)</f>
        <v>0</v>
      </c>
      <c r="M311" s="2">
        <f>VLOOKUP($D311,specimens!$B$1:$Q$1059,8,TRUE)</f>
        <v>0</v>
      </c>
      <c r="N311" s="2" t="str">
        <f>VLOOKUP($D311,specimens!$B$1:$Q$1059,9,TRUE)</f>
        <v>normal</v>
      </c>
      <c r="O311" s="2">
        <f>VLOOKUP($D311,specimens!$B$1:$Q$1059,10,TRUE)</f>
        <v>0</v>
      </c>
      <c r="P311" s="2">
        <f>VLOOKUP($D311,specimens!$B$1:$Q$1059,11,TRUE)</f>
        <v>0</v>
      </c>
      <c r="Q311" s="2">
        <f>VLOOKUP($D311,specimens!$B$1:$Q$1059,12,TRUE)</f>
        <v>0</v>
      </c>
      <c r="R311" s="2">
        <f>VLOOKUP($D311,specimens!$B$1:$Q$1059,13,TRUE)</f>
        <v>0</v>
      </c>
      <c r="S311" s="2">
        <f>VLOOKUP($D311,specimens!$B$1:$Q$1059,14,TRUE)</f>
        <v>0</v>
      </c>
      <c r="T311" s="2">
        <f>VLOOKUP($D311,specimens!$B$1:$Q$1059,15,TRUE)</f>
        <v>0</v>
      </c>
      <c r="U311" s="2">
        <f>VLOOKUP($D311,specimens!$B$1:$Q$1059,16,TRUE)</f>
        <v>0</v>
      </c>
    </row>
    <row r="312" spans="1:21" x14ac:dyDescent="0.25">
      <c r="A312" s="3" t="s">
        <v>1444</v>
      </c>
      <c r="B312" t="s">
        <v>2091</v>
      </c>
      <c r="C312" t="s">
        <v>2092</v>
      </c>
      <c r="D312" t="s">
        <v>1091</v>
      </c>
      <c r="E312" t="s">
        <v>1738</v>
      </c>
      <c r="F312" s="3" t="str">
        <f>VLOOKUP(D312,specimens!$B$1:$Q$1059,1,TRUE)</f>
        <v>Control</v>
      </c>
      <c r="G312" s="2" t="str">
        <f>VLOOKUP($D312,specimens!$B$1:$Q$1059,2,TRUE)</f>
        <v>Control</v>
      </c>
      <c r="H312" s="2" t="str">
        <f>VLOOKUP($D312,specimens!$B$1:$Q$1059,3,TRUE)</f>
        <v>BEAT-AML</v>
      </c>
      <c r="I312" s="2">
        <f>VLOOKUP($D312,specimens!$B$1:$Q$1059,4,TRUE)</f>
        <v>0</v>
      </c>
      <c r="J312" s="2">
        <f>VLOOKUP($D312,specimens!$B$1:$Q$1059,5,TRUE)</f>
        <v>0</v>
      </c>
      <c r="K312" s="2">
        <f>VLOOKUP($D312,specimens!$B$1:$Q$1059,6,TRUE)</f>
        <v>0</v>
      </c>
      <c r="L312" s="2">
        <f>VLOOKUP($D312,specimens!$B$1:$Q$1059,7,TRUE)</f>
        <v>0</v>
      </c>
      <c r="M312" s="2">
        <f>VLOOKUP($D312,specimens!$B$1:$Q$1059,8,TRUE)</f>
        <v>0</v>
      </c>
      <c r="N312" s="2" t="str">
        <f>VLOOKUP($D312,specimens!$B$1:$Q$1059,9,TRUE)</f>
        <v>normal</v>
      </c>
      <c r="O312" s="2">
        <f>VLOOKUP($D312,specimens!$B$1:$Q$1059,10,TRUE)</f>
        <v>0</v>
      </c>
      <c r="P312" s="2">
        <f>VLOOKUP($D312,specimens!$B$1:$Q$1059,11,TRUE)</f>
        <v>0</v>
      </c>
      <c r="Q312" s="2">
        <f>VLOOKUP($D312,specimens!$B$1:$Q$1059,12,TRUE)</f>
        <v>0</v>
      </c>
      <c r="R312" s="2">
        <f>VLOOKUP($D312,specimens!$B$1:$Q$1059,13,TRUE)</f>
        <v>0</v>
      </c>
      <c r="S312" s="2">
        <f>VLOOKUP($D312,specimens!$B$1:$Q$1059,14,TRUE)</f>
        <v>0</v>
      </c>
      <c r="T312" s="2">
        <f>VLOOKUP($D312,specimens!$B$1:$Q$1059,15,TRUE)</f>
        <v>0</v>
      </c>
      <c r="U312" s="2">
        <f>VLOOKUP($D312,specimens!$B$1:$Q$1059,16,TRUE)</f>
        <v>0</v>
      </c>
    </row>
    <row r="313" spans="1:21" x14ac:dyDescent="0.25">
      <c r="A313" s="3" t="s">
        <v>1444</v>
      </c>
      <c r="B313" t="s">
        <v>2093</v>
      </c>
      <c r="C313" t="s">
        <v>2094</v>
      </c>
      <c r="D313" t="s">
        <v>1095</v>
      </c>
      <c r="E313" t="s">
        <v>1738</v>
      </c>
      <c r="F313" s="3" t="str">
        <f>VLOOKUP(D313,specimens!$B$1:$Q$1059,1,TRUE)</f>
        <v>Control</v>
      </c>
      <c r="G313" s="2" t="str">
        <f>VLOOKUP($D313,specimens!$B$1:$Q$1059,2,TRUE)</f>
        <v>Control</v>
      </c>
      <c r="H313" s="2" t="str">
        <f>VLOOKUP($D313,specimens!$B$1:$Q$1059,3,TRUE)</f>
        <v>BEAT-AML</v>
      </c>
      <c r="I313" s="2">
        <f>VLOOKUP($D313,specimens!$B$1:$Q$1059,4,TRUE)</f>
        <v>0</v>
      </c>
      <c r="J313" s="2">
        <f>VLOOKUP($D313,specimens!$B$1:$Q$1059,5,TRUE)</f>
        <v>0</v>
      </c>
      <c r="K313" s="2">
        <f>VLOOKUP($D313,specimens!$B$1:$Q$1059,6,TRUE)</f>
        <v>0</v>
      </c>
      <c r="L313" s="2">
        <f>VLOOKUP($D313,specimens!$B$1:$Q$1059,7,TRUE)</f>
        <v>0</v>
      </c>
      <c r="M313" s="2">
        <f>VLOOKUP($D313,specimens!$B$1:$Q$1059,8,TRUE)</f>
        <v>0</v>
      </c>
      <c r="N313" s="2" t="str">
        <f>VLOOKUP($D313,specimens!$B$1:$Q$1059,9,TRUE)</f>
        <v>normal</v>
      </c>
      <c r="O313" s="2">
        <f>VLOOKUP($D313,specimens!$B$1:$Q$1059,10,TRUE)</f>
        <v>0</v>
      </c>
      <c r="P313" s="2">
        <f>VLOOKUP($D313,specimens!$B$1:$Q$1059,11,TRUE)</f>
        <v>0</v>
      </c>
      <c r="Q313" s="2">
        <f>VLOOKUP($D313,specimens!$B$1:$Q$1059,12,TRUE)</f>
        <v>0</v>
      </c>
      <c r="R313" s="2">
        <f>VLOOKUP($D313,specimens!$B$1:$Q$1059,13,TRUE)</f>
        <v>0</v>
      </c>
      <c r="S313" s="2">
        <f>VLOOKUP($D313,specimens!$B$1:$Q$1059,14,TRUE)</f>
        <v>0</v>
      </c>
      <c r="T313" s="2">
        <f>VLOOKUP($D313,specimens!$B$1:$Q$1059,15,TRUE)</f>
        <v>0</v>
      </c>
      <c r="U313" s="2">
        <f>VLOOKUP($D313,specimens!$B$1:$Q$1059,16,TRUE)</f>
        <v>0</v>
      </c>
    </row>
    <row r="314" spans="1:21" x14ac:dyDescent="0.25">
      <c r="A314" s="3" t="s">
        <v>1444</v>
      </c>
      <c r="B314" t="s">
        <v>2095</v>
      </c>
      <c r="C314" t="s">
        <v>2096</v>
      </c>
      <c r="D314" t="s">
        <v>1096</v>
      </c>
      <c r="E314" t="s">
        <v>1738</v>
      </c>
      <c r="F314" s="3" t="str">
        <f>VLOOKUP(D314,specimens!$B$1:$Q$1059,1,TRUE)</f>
        <v>Control</v>
      </c>
      <c r="G314" s="2" t="str">
        <f>VLOOKUP($D314,specimens!$B$1:$Q$1059,2,TRUE)</f>
        <v>Control</v>
      </c>
      <c r="H314" s="2" t="str">
        <f>VLOOKUP($D314,specimens!$B$1:$Q$1059,3,TRUE)</f>
        <v>BEAT-AML</v>
      </c>
      <c r="I314" s="2">
        <f>VLOOKUP($D314,specimens!$B$1:$Q$1059,4,TRUE)</f>
        <v>0</v>
      </c>
      <c r="J314" s="2">
        <f>VLOOKUP($D314,specimens!$B$1:$Q$1059,5,TRUE)</f>
        <v>0</v>
      </c>
      <c r="K314" s="2">
        <f>VLOOKUP($D314,specimens!$B$1:$Q$1059,6,TRUE)</f>
        <v>0</v>
      </c>
      <c r="L314" s="2">
        <f>VLOOKUP($D314,specimens!$B$1:$Q$1059,7,TRUE)</f>
        <v>0</v>
      </c>
      <c r="M314" s="2">
        <f>VLOOKUP($D314,specimens!$B$1:$Q$1059,8,TRUE)</f>
        <v>0</v>
      </c>
      <c r="N314" s="2" t="str">
        <f>VLOOKUP($D314,specimens!$B$1:$Q$1059,9,TRUE)</f>
        <v>normal</v>
      </c>
      <c r="O314" s="2">
        <f>VLOOKUP($D314,specimens!$B$1:$Q$1059,10,TRUE)</f>
        <v>0</v>
      </c>
      <c r="P314" s="2">
        <f>VLOOKUP($D314,specimens!$B$1:$Q$1059,11,TRUE)</f>
        <v>0</v>
      </c>
      <c r="Q314" s="2">
        <f>VLOOKUP($D314,specimens!$B$1:$Q$1059,12,TRUE)</f>
        <v>0</v>
      </c>
      <c r="R314" s="2">
        <f>VLOOKUP($D314,specimens!$B$1:$Q$1059,13,TRUE)</f>
        <v>0</v>
      </c>
      <c r="S314" s="2">
        <f>VLOOKUP($D314,specimens!$B$1:$Q$1059,14,TRUE)</f>
        <v>0</v>
      </c>
      <c r="T314" s="2">
        <f>VLOOKUP($D314,specimens!$B$1:$Q$1059,15,TRUE)</f>
        <v>0</v>
      </c>
      <c r="U314" s="2">
        <f>VLOOKUP($D314,specimens!$B$1:$Q$1059,16,TRUE)</f>
        <v>0</v>
      </c>
    </row>
    <row r="315" spans="1:21" x14ac:dyDescent="0.25">
      <c r="A315" s="3" t="s">
        <v>1444</v>
      </c>
      <c r="B315" t="s">
        <v>2097</v>
      </c>
      <c r="C315" t="s">
        <v>2098</v>
      </c>
      <c r="D315" t="s">
        <v>1098</v>
      </c>
      <c r="E315" t="s">
        <v>1738</v>
      </c>
      <c r="F315" s="3" t="str">
        <f>VLOOKUP(D315,specimens!$B$1:$Q$1059,1,TRUE)</f>
        <v>Control</v>
      </c>
      <c r="G315" s="2" t="str">
        <f>VLOOKUP($D315,specimens!$B$1:$Q$1059,2,TRUE)</f>
        <v>Control</v>
      </c>
      <c r="H315" s="2" t="str">
        <f>VLOOKUP($D315,specimens!$B$1:$Q$1059,3,TRUE)</f>
        <v>BEAT-AML</v>
      </c>
      <c r="I315" s="2">
        <f>VLOOKUP($D315,specimens!$B$1:$Q$1059,4,TRUE)</f>
        <v>0</v>
      </c>
      <c r="J315" s="2">
        <f>VLOOKUP($D315,specimens!$B$1:$Q$1059,5,TRUE)</f>
        <v>0</v>
      </c>
      <c r="K315" s="2">
        <f>VLOOKUP($D315,specimens!$B$1:$Q$1059,6,TRUE)</f>
        <v>0</v>
      </c>
      <c r="L315" s="2">
        <f>VLOOKUP($D315,specimens!$B$1:$Q$1059,7,TRUE)</f>
        <v>0</v>
      </c>
      <c r="M315" s="2">
        <f>VLOOKUP($D315,specimens!$B$1:$Q$1059,8,TRUE)</f>
        <v>0</v>
      </c>
      <c r="N315" s="2" t="str">
        <f>VLOOKUP($D315,specimens!$B$1:$Q$1059,9,TRUE)</f>
        <v>normal</v>
      </c>
      <c r="O315" s="2">
        <f>VLOOKUP($D315,specimens!$B$1:$Q$1059,10,TRUE)</f>
        <v>0</v>
      </c>
      <c r="P315" s="2">
        <f>VLOOKUP($D315,specimens!$B$1:$Q$1059,11,TRUE)</f>
        <v>0</v>
      </c>
      <c r="Q315" s="2">
        <f>VLOOKUP($D315,specimens!$B$1:$Q$1059,12,TRUE)</f>
        <v>0</v>
      </c>
      <c r="R315" s="2">
        <f>VLOOKUP($D315,specimens!$B$1:$Q$1059,13,TRUE)</f>
        <v>0</v>
      </c>
      <c r="S315" s="2">
        <f>VLOOKUP($D315,specimens!$B$1:$Q$1059,14,TRUE)</f>
        <v>0</v>
      </c>
      <c r="T315" s="2">
        <f>VLOOKUP($D315,specimens!$B$1:$Q$1059,15,TRUE)</f>
        <v>0</v>
      </c>
      <c r="U315" s="2">
        <f>VLOOKUP($D315,specimens!$B$1:$Q$1059,16,TRUE)</f>
        <v>0</v>
      </c>
    </row>
    <row r="316" spans="1:21" x14ac:dyDescent="0.25">
      <c r="A316" s="3" t="s">
        <v>1444</v>
      </c>
      <c r="B316" t="s">
        <v>2099</v>
      </c>
      <c r="C316" t="s">
        <v>2100</v>
      </c>
      <c r="D316" t="s">
        <v>1099</v>
      </c>
      <c r="E316" t="s">
        <v>1738</v>
      </c>
      <c r="F316" s="3" t="str">
        <f>VLOOKUP(D316,specimens!$B$1:$Q$1059,1,TRUE)</f>
        <v>Control</v>
      </c>
      <c r="G316" s="2" t="str">
        <f>VLOOKUP($D316,specimens!$B$1:$Q$1059,2,TRUE)</f>
        <v>Control</v>
      </c>
      <c r="H316" s="2" t="str">
        <f>VLOOKUP($D316,specimens!$B$1:$Q$1059,3,TRUE)</f>
        <v>BEAT-AML</v>
      </c>
      <c r="I316" s="2">
        <f>VLOOKUP($D316,specimens!$B$1:$Q$1059,4,TRUE)</f>
        <v>0</v>
      </c>
      <c r="J316" s="2">
        <f>VLOOKUP($D316,specimens!$B$1:$Q$1059,5,TRUE)</f>
        <v>0</v>
      </c>
      <c r="K316" s="2">
        <f>VLOOKUP($D316,specimens!$B$1:$Q$1059,6,TRUE)</f>
        <v>0</v>
      </c>
      <c r="L316" s="2">
        <f>VLOOKUP($D316,specimens!$B$1:$Q$1059,7,TRUE)</f>
        <v>0</v>
      </c>
      <c r="M316" s="2">
        <f>VLOOKUP($D316,specimens!$B$1:$Q$1059,8,TRUE)</f>
        <v>0</v>
      </c>
      <c r="N316" s="2" t="str">
        <f>VLOOKUP($D316,specimens!$B$1:$Q$1059,9,TRUE)</f>
        <v>normal</v>
      </c>
      <c r="O316" s="2">
        <f>VLOOKUP($D316,specimens!$B$1:$Q$1059,10,TRUE)</f>
        <v>0</v>
      </c>
      <c r="P316" s="2">
        <f>VLOOKUP($D316,specimens!$B$1:$Q$1059,11,TRUE)</f>
        <v>0</v>
      </c>
      <c r="Q316" s="2">
        <f>VLOOKUP($D316,specimens!$B$1:$Q$1059,12,TRUE)</f>
        <v>0</v>
      </c>
      <c r="R316" s="2">
        <f>VLOOKUP($D316,specimens!$B$1:$Q$1059,13,TRUE)</f>
        <v>0</v>
      </c>
      <c r="S316" s="2">
        <f>VLOOKUP($D316,specimens!$B$1:$Q$1059,14,TRUE)</f>
        <v>0</v>
      </c>
      <c r="T316" s="2">
        <f>VLOOKUP($D316,specimens!$B$1:$Q$1059,15,TRUE)</f>
        <v>0</v>
      </c>
      <c r="U316" s="2">
        <f>VLOOKUP($D316,specimens!$B$1:$Q$1059,16,TRUE)</f>
        <v>0</v>
      </c>
    </row>
    <row r="317" spans="1:21" x14ac:dyDescent="0.25">
      <c r="A317" s="3" t="s">
        <v>1444</v>
      </c>
      <c r="B317" t="s">
        <v>2101</v>
      </c>
      <c r="C317" t="s">
        <v>2102</v>
      </c>
      <c r="D317" t="s">
        <v>1101</v>
      </c>
      <c r="E317" t="s">
        <v>1738</v>
      </c>
      <c r="F317" s="3" t="str">
        <f>VLOOKUP(D317,specimens!$B$1:$Q$1059,1,TRUE)</f>
        <v>Control</v>
      </c>
      <c r="G317" s="2" t="str">
        <f>VLOOKUP($D317,specimens!$B$1:$Q$1059,2,TRUE)</f>
        <v>Control</v>
      </c>
      <c r="H317" s="2" t="str">
        <f>VLOOKUP($D317,specimens!$B$1:$Q$1059,3,TRUE)</f>
        <v>BEAT-AML</v>
      </c>
      <c r="I317" s="2">
        <f>VLOOKUP($D317,specimens!$B$1:$Q$1059,4,TRUE)</f>
        <v>0</v>
      </c>
      <c r="J317" s="2">
        <f>VLOOKUP($D317,specimens!$B$1:$Q$1059,5,TRUE)</f>
        <v>0</v>
      </c>
      <c r="K317" s="2">
        <f>VLOOKUP($D317,specimens!$B$1:$Q$1059,6,TRUE)</f>
        <v>0</v>
      </c>
      <c r="L317" s="2">
        <f>VLOOKUP($D317,specimens!$B$1:$Q$1059,7,TRUE)</f>
        <v>0</v>
      </c>
      <c r="M317" s="2">
        <f>VLOOKUP($D317,specimens!$B$1:$Q$1059,8,TRUE)</f>
        <v>0</v>
      </c>
      <c r="N317" s="2" t="str">
        <f>VLOOKUP($D317,specimens!$B$1:$Q$1059,9,TRUE)</f>
        <v>normal</v>
      </c>
      <c r="O317" s="2">
        <f>VLOOKUP($D317,specimens!$B$1:$Q$1059,10,TRUE)</f>
        <v>0</v>
      </c>
      <c r="P317" s="2">
        <f>VLOOKUP($D317,specimens!$B$1:$Q$1059,11,TRUE)</f>
        <v>0</v>
      </c>
      <c r="Q317" s="2">
        <f>VLOOKUP($D317,specimens!$B$1:$Q$1059,12,TRUE)</f>
        <v>0</v>
      </c>
      <c r="R317" s="2">
        <f>VLOOKUP($D317,specimens!$B$1:$Q$1059,13,TRUE)</f>
        <v>0</v>
      </c>
      <c r="S317" s="2">
        <f>VLOOKUP($D317,specimens!$B$1:$Q$1059,14,TRUE)</f>
        <v>0</v>
      </c>
      <c r="T317" s="2">
        <f>VLOOKUP($D317,specimens!$B$1:$Q$1059,15,TRUE)</f>
        <v>0</v>
      </c>
      <c r="U317" s="2">
        <f>VLOOKUP($D317,specimens!$B$1:$Q$1059,16,TRUE)</f>
        <v>0</v>
      </c>
    </row>
    <row r="318" spans="1:21" x14ac:dyDescent="0.25">
      <c r="A318" s="3" t="s">
        <v>1444</v>
      </c>
      <c r="B318" t="s">
        <v>2103</v>
      </c>
      <c r="C318" t="s">
        <v>2104</v>
      </c>
      <c r="D318" t="s">
        <v>1103</v>
      </c>
      <c r="E318" t="s">
        <v>1738</v>
      </c>
      <c r="F318" s="3" t="str">
        <f>VLOOKUP(D318,specimens!$B$1:$Q$1059,1,TRUE)</f>
        <v>Control</v>
      </c>
      <c r="G318" s="2" t="str">
        <f>VLOOKUP($D318,specimens!$B$1:$Q$1059,2,TRUE)</f>
        <v>Control</v>
      </c>
      <c r="H318" s="2" t="str">
        <f>VLOOKUP($D318,specimens!$B$1:$Q$1059,3,TRUE)</f>
        <v>BEAT-AML</v>
      </c>
      <c r="I318" s="2">
        <f>VLOOKUP($D318,specimens!$B$1:$Q$1059,4,TRUE)</f>
        <v>0</v>
      </c>
      <c r="J318" s="2">
        <f>VLOOKUP($D318,specimens!$B$1:$Q$1059,5,TRUE)</f>
        <v>0</v>
      </c>
      <c r="K318" s="2">
        <f>VLOOKUP($D318,specimens!$B$1:$Q$1059,6,TRUE)</f>
        <v>0</v>
      </c>
      <c r="L318" s="2">
        <f>VLOOKUP($D318,specimens!$B$1:$Q$1059,7,TRUE)</f>
        <v>0</v>
      </c>
      <c r="M318" s="2">
        <f>VLOOKUP($D318,specimens!$B$1:$Q$1059,8,TRUE)</f>
        <v>0</v>
      </c>
      <c r="N318" s="2" t="str">
        <f>VLOOKUP($D318,specimens!$B$1:$Q$1059,9,TRUE)</f>
        <v>normal</v>
      </c>
      <c r="O318" s="2">
        <f>VLOOKUP($D318,specimens!$B$1:$Q$1059,10,TRUE)</f>
        <v>0</v>
      </c>
      <c r="P318" s="2">
        <f>VLOOKUP($D318,specimens!$B$1:$Q$1059,11,TRUE)</f>
        <v>0</v>
      </c>
      <c r="Q318" s="2">
        <f>VLOOKUP($D318,specimens!$B$1:$Q$1059,12,TRUE)</f>
        <v>0</v>
      </c>
      <c r="R318" s="2">
        <f>VLOOKUP($D318,specimens!$B$1:$Q$1059,13,TRUE)</f>
        <v>0</v>
      </c>
      <c r="S318" s="2">
        <f>VLOOKUP($D318,specimens!$B$1:$Q$1059,14,TRUE)</f>
        <v>0</v>
      </c>
      <c r="T318" s="2">
        <f>VLOOKUP($D318,specimens!$B$1:$Q$1059,15,TRUE)</f>
        <v>0</v>
      </c>
      <c r="U318" s="2">
        <f>VLOOKUP($D318,specimens!$B$1:$Q$1059,16,TRUE)</f>
        <v>0</v>
      </c>
    </row>
    <row r="319" spans="1:21" x14ac:dyDescent="0.25">
      <c r="A319" s="3" t="s">
        <v>1444</v>
      </c>
      <c r="B319" t="s">
        <v>2105</v>
      </c>
      <c r="C319" t="s">
        <v>2106</v>
      </c>
      <c r="D319" t="s">
        <v>1105</v>
      </c>
      <c r="E319" t="s">
        <v>1738</v>
      </c>
      <c r="F319" s="3" t="str">
        <f>VLOOKUP(D319,specimens!$B$1:$Q$1059,1,TRUE)</f>
        <v>Control</v>
      </c>
      <c r="G319" s="2" t="str">
        <f>VLOOKUP($D319,specimens!$B$1:$Q$1059,2,TRUE)</f>
        <v>Control</v>
      </c>
      <c r="H319" s="2" t="str">
        <f>VLOOKUP($D319,specimens!$B$1:$Q$1059,3,TRUE)</f>
        <v>BEAT-AML</v>
      </c>
      <c r="I319" s="2">
        <f>VLOOKUP($D319,specimens!$B$1:$Q$1059,4,TRUE)</f>
        <v>0</v>
      </c>
      <c r="J319" s="2">
        <f>VLOOKUP($D319,specimens!$B$1:$Q$1059,5,TRUE)</f>
        <v>0</v>
      </c>
      <c r="K319" s="2">
        <f>VLOOKUP($D319,specimens!$B$1:$Q$1059,6,TRUE)</f>
        <v>0</v>
      </c>
      <c r="L319" s="2">
        <f>VLOOKUP($D319,specimens!$B$1:$Q$1059,7,TRUE)</f>
        <v>0</v>
      </c>
      <c r="M319" s="2">
        <f>VLOOKUP($D319,specimens!$B$1:$Q$1059,8,TRUE)</f>
        <v>0</v>
      </c>
      <c r="N319" s="2" t="str">
        <f>VLOOKUP($D319,specimens!$B$1:$Q$1059,9,TRUE)</f>
        <v>normal</v>
      </c>
      <c r="O319" s="2">
        <f>VLOOKUP($D319,specimens!$B$1:$Q$1059,10,TRUE)</f>
        <v>0</v>
      </c>
      <c r="P319" s="2">
        <f>VLOOKUP($D319,specimens!$B$1:$Q$1059,11,TRUE)</f>
        <v>0</v>
      </c>
      <c r="Q319" s="2">
        <f>VLOOKUP($D319,specimens!$B$1:$Q$1059,12,TRUE)</f>
        <v>0</v>
      </c>
      <c r="R319" s="2">
        <f>VLOOKUP($D319,specimens!$B$1:$Q$1059,13,TRUE)</f>
        <v>0</v>
      </c>
      <c r="S319" s="2">
        <f>VLOOKUP($D319,specimens!$B$1:$Q$1059,14,TRUE)</f>
        <v>0</v>
      </c>
      <c r="T319" s="2">
        <f>VLOOKUP($D319,specimens!$B$1:$Q$1059,15,TRUE)</f>
        <v>0</v>
      </c>
      <c r="U319" s="2">
        <f>VLOOKUP($D319,specimens!$B$1:$Q$1059,16,TRUE)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individual</vt:lpstr>
      <vt:lpstr>specimens</vt:lpstr>
      <vt:lpstr>datasets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Bimber</dc:creator>
  <cp:lastModifiedBy>Benjamin Bimber</cp:lastModifiedBy>
  <dcterms:created xsi:type="dcterms:W3CDTF">2015-11-30T20:11:39Z</dcterms:created>
  <dcterms:modified xsi:type="dcterms:W3CDTF">2015-11-30T22:09:22Z</dcterms:modified>
</cp:coreProperties>
</file>