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nsuk/Documents/streamlit/billing/"/>
    </mc:Choice>
  </mc:AlternateContent>
  <xr:revisionPtr revIDLastSave="0" documentId="13_ncr:1_{646F1ADC-E7FD-E548-9747-0BBD4E393BC3}" xr6:coauthVersionLast="47" xr6:coauthVersionMax="47" xr10:uidLastSave="{00000000-0000-0000-0000-000000000000}"/>
  <bookViews>
    <workbookView xWindow="720" yWindow="720" windowWidth="26320" windowHeight="14800" xr2:uid="{FA864BB5-9A2D-4A02-AD0A-41547B285F48}"/>
  </bookViews>
  <sheets>
    <sheet name="청구서" sheetId="7" r:id="rId1"/>
    <sheet name="청구내역서" sheetId="2" state="hidden" r:id="rId2"/>
    <sheet name="이용료" sheetId="3" r:id="rId3"/>
  </sheets>
  <definedNames>
    <definedName name="_xlnm._FilterDatabase" localSheetId="2" hidden="1">이용료!$B$5:$M$6</definedName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_xlnm.Print_Area" localSheetId="0">청구서!$A$1:$Q$41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L10" i="7"/>
  <c r="M16" i="7" l="1"/>
  <c r="P6" i="3"/>
  <c r="E16" i="7" l="1"/>
  <c r="M17" i="7" l="1"/>
  <c r="M20" i="7" s="1"/>
  <c r="E17" i="7"/>
  <c r="E20" i="7" s="1"/>
  <c r="F9" i="2" l="1"/>
  <c r="E9" i="2"/>
  <c r="D9" i="2"/>
  <c r="F12" i="2" l="1"/>
  <c r="D12" i="2" s="1"/>
  <c r="E12" i="2" s="1"/>
  <c r="G16" i="7" l="1"/>
  <c r="G17" i="7" s="1"/>
  <c r="G20" i="7" s="1"/>
  <c r="D10" i="7" s="1"/>
  <c r="F10" i="2"/>
  <c r="D10" i="2"/>
  <c r="E10" i="2"/>
  <c r="F11" i="2" l="1"/>
  <c r="F6" i="2" s="1"/>
  <c r="D11" i="2" l="1"/>
  <c r="E11" i="2" s="1"/>
</calcChain>
</file>

<file path=xl/sharedStrings.xml><?xml version="1.0" encoding="utf-8"?>
<sst xmlns="http://schemas.openxmlformats.org/spreadsheetml/2006/main" count="61" uniqueCount="54">
  <si>
    <t>총납부금액</t>
    <phoneticPr fontId="3" type="noConversion"/>
  </si>
  <si>
    <t>구분</t>
  </si>
  <si>
    <t>공급가</t>
    <phoneticPr fontId="3" type="noConversion"/>
  </si>
  <si>
    <t>세액</t>
    <phoneticPr fontId="3" type="noConversion"/>
  </si>
  <si>
    <t>총액</t>
  </si>
  <si>
    <t>스마트링크 이용료 상세내역서</t>
    <phoneticPr fontId="3" type="noConversion"/>
  </si>
  <si>
    <t>차량번호</t>
  </si>
  <si>
    <t>차종</t>
  </si>
  <si>
    <t>차량운행관리</t>
    <phoneticPr fontId="3" type="noConversion"/>
  </si>
  <si>
    <t>단말기서비스이용료(차량운행)</t>
    <phoneticPr fontId="3" type="noConversion"/>
  </si>
  <si>
    <t>단말기서비스이용료(카셰어링)</t>
    <phoneticPr fontId="3" type="noConversion"/>
  </si>
  <si>
    <t>주유통합과금</t>
    <phoneticPr fontId="3" type="noConversion"/>
  </si>
  <si>
    <t>하이패스통합과금</t>
    <phoneticPr fontId="3" type="noConversion"/>
  </si>
  <si>
    <t>카셰어링프리미엄</t>
    <phoneticPr fontId="3" type="noConversion"/>
  </si>
  <si>
    <t>서비스구분</t>
    <phoneticPr fontId="3" type="noConversion"/>
  </si>
  <si>
    <t>부가가치세</t>
    <phoneticPr fontId="3" type="noConversion"/>
  </si>
  <si>
    <t>합계</t>
    <phoneticPr fontId="3" type="noConversion"/>
  </si>
  <si>
    <t>사용일수</t>
    <phoneticPr fontId="3" type="noConversion"/>
  </si>
  <si>
    <t>단가</t>
    <phoneticPr fontId="3" type="noConversion"/>
  </si>
  <si>
    <t>(고객사명) 스마트링크 청구내역서</t>
    <phoneticPr fontId="3" type="noConversion"/>
  </si>
  <si>
    <t xml:space="preserve">    </t>
    <phoneticPr fontId="3" type="noConversion"/>
  </si>
  <si>
    <t>BASIC 차량관리서비스</t>
    <phoneticPr fontId="3" type="noConversion"/>
  </si>
  <si>
    <t xml:space="preserve"> </t>
    <phoneticPr fontId="3" type="noConversion"/>
  </si>
  <si>
    <t>이용대금 요약</t>
    <phoneticPr fontId="3" type="noConversion"/>
  </si>
  <si>
    <t>입금계좌정보</t>
    <phoneticPr fontId="3" type="noConversion"/>
  </si>
  <si>
    <t xml:space="preserve"> 공급가액</t>
    <phoneticPr fontId="3" type="noConversion"/>
  </si>
  <si>
    <t xml:space="preserve"> 부가가치세</t>
    <phoneticPr fontId="3" type="noConversion"/>
  </si>
  <si>
    <t xml:space="preserve"> 합계</t>
    <phoneticPr fontId="3" type="noConversion"/>
  </si>
  <si>
    <t>예금주</t>
    <phoneticPr fontId="3" type="noConversion"/>
  </si>
  <si>
    <t>은행명</t>
    <phoneticPr fontId="3" type="noConversion"/>
  </si>
  <si>
    <t>계좌번호</t>
    <phoneticPr fontId="3" type="noConversion"/>
  </si>
  <si>
    <t xml:space="preserve">상호명 : 에스케이렌터카 주식회사    사업자번호 : 113-81-32864    대표자 : 황일문
</t>
    <phoneticPr fontId="3" type="noConversion"/>
  </si>
  <si>
    <t>소재지 : 서울특별시 구로구 서부샛길 822(구로동)    고객지원 : 1800-2023</t>
    <phoneticPr fontId="3" type="noConversion"/>
  </si>
  <si>
    <t>상호(법인명)</t>
    <phoneticPr fontId="3" type="noConversion"/>
  </si>
  <si>
    <t>대표자</t>
    <phoneticPr fontId="3" type="noConversion"/>
  </si>
  <si>
    <t>하나은행</t>
    <phoneticPr fontId="3" type="noConversion"/>
  </si>
  <si>
    <t>에스케이렌터카 주식회사</t>
    <phoneticPr fontId="3" type="noConversion"/>
  </si>
  <si>
    <t xml:space="preserve">  총 청구금액</t>
    <phoneticPr fontId="3" type="noConversion"/>
  </si>
  <si>
    <t xml:space="preserve">  납부기한</t>
    <phoneticPr fontId="3" type="noConversion"/>
  </si>
  <si>
    <t>청구서 작성일자 :</t>
    <phoneticPr fontId="3" type="noConversion"/>
  </si>
  <si>
    <t>113-81-32864</t>
    <phoneticPr fontId="3" type="noConversion"/>
  </si>
  <si>
    <t>황일문</t>
    <phoneticPr fontId="3" type="noConversion"/>
  </si>
  <si>
    <t>이전비(vat별도)</t>
    <phoneticPr fontId="3" type="noConversion"/>
  </si>
  <si>
    <t>단말기상태</t>
  </si>
  <si>
    <t>서비스구분</t>
  </si>
  <si>
    <t>계약기간</t>
  </si>
  <si>
    <t>공급가액</t>
  </si>
  <si>
    <t>비고</t>
  </si>
  <si>
    <t>사업자등록번호</t>
    <phoneticPr fontId="3" type="noConversion"/>
  </si>
  <si>
    <t>이전비</t>
    <phoneticPr fontId="3" type="noConversion"/>
  </si>
  <si>
    <t>숨김 처리할 부분</t>
    <phoneticPr fontId="3" type="noConversion"/>
  </si>
  <si>
    <t>이용 시작</t>
    <phoneticPr fontId="3" type="noConversion"/>
  </si>
  <si>
    <t>이용 종료</t>
    <phoneticPr fontId="3" type="noConversion"/>
  </si>
  <si>
    <t>재경가구산업㈜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</si>
</sst>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-* #,##0_-;\-* #,##0_-;_-* &quot;-&quot;_-;_-@_-"/>
    <numFmt numFmtId="177" formatCode="yyyy&quot;년&quot;\ m&quot;월&quot;;@"/>
    <numFmt numFmtId="178" formatCode="0_);[Red]\(0\)"/>
    <numFmt numFmtId="179" formatCode="##&quot;개&quot;&quot;월&quot;"/>
    <numFmt numFmtId="180" formatCode="#,##0_ "/>
    <numFmt numFmtId="181" formatCode="#,##0&quot;원&quot;\ "/>
    <numFmt numFmtId="182" formatCode="yyyy&quot;년&quot;\ mm&quot;월&quot;\ dd&quot;일&quot;\ "/>
    <numFmt numFmtId="183" formatCode="yyyy&quot;년&quot;\ m&quot;월&quot;\ d&quot;일&quot;;@"/>
    <numFmt numFmtId="184" formatCode="000\-00\-00000"/>
    <numFmt numFmtId="185" formatCode="#,##0_ ;[Red]\-#,##0\ "/>
    <numFmt numFmtId="186" formatCode="000\-000000\-00000"/>
  </numFmts>
  <fonts count="5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rgb="FF2544A7"/>
      <name val="맑은 고딕"/>
      <family val="2"/>
      <charset val="129"/>
      <scheme val="minor"/>
    </font>
    <font>
      <b/>
      <sz val="12"/>
      <color rgb="FF2544A7"/>
      <name val="맑은 고딕"/>
      <family val="3"/>
      <charset val="129"/>
      <scheme val="minor"/>
    </font>
    <font>
      <sz val="9"/>
      <color rgb="FF2544A7"/>
      <name val="맑은 고딕"/>
      <family val="3"/>
      <charset val="129"/>
      <scheme val="minor"/>
    </font>
    <font>
      <sz val="8"/>
      <color rgb="FF2544A7"/>
      <name val="맑은 고딕"/>
      <family val="2"/>
      <charset val="129"/>
      <scheme val="minor"/>
    </font>
    <font>
      <b/>
      <sz val="9"/>
      <color rgb="FF2544A7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2544A7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ajor"/>
    </font>
    <font>
      <sz val="7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3399"/>
      <name val="맑은 고딕"/>
      <family val="3"/>
      <charset val="129"/>
      <scheme val="minor"/>
    </font>
    <font>
      <sz val="11"/>
      <color rgb="FF003399"/>
      <name val="맑은 고딕"/>
      <family val="3"/>
      <charset val="129"/>
      <scheme val="minor"/>
    </font>
    <font>
      <b/>
      <sz val="14"/>
      <color rgb="FF2544A7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339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8"/>
      <color rgb="FF003399"/>
      <name val="맑은 고딕"/>
      <family val="3"/>
      <charset val="129"/>
      <scheme val="minor"/>
    </font>
    <font>
      <b/>
      <sz val="30"/>
      <color rgb="FF003399"/>
      <name val="맑은 고딕"/>
      <family val="3"/>
      <charset val="129"/>
      <scheme val="minor"/>
    </font>
    <font>
      <b/>
      <sz val="12"/>
      <color rgb="FF003399"/>
      <name val="맑은 고딕"/>
      <family val="3"/>
      <charset val="129"/>
      <scheme val="minor"/>
    </font>
    <font>
      <sz val="11"/>
      <color theme="6" tint="-0.249977111117893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24"/>
      <color theme="0"/>
      <name val="맑은 고딕"/>
      <family val="2"/>
      <charset val="129"/>
      <scheme val="minor"/>
    </font>
    <font>
      <b/>
      <sz val="22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176" fontId="9" fillId="2" borderId="0" xfId="1" applyFont="1" applyFill="1">
      <alignment vertical="center"/>
    </xf>
    <xf numFmtId="0" fontId="10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47" fillId="0" borderId="0" xfId="0" applyNumberFormat="1" applyFont="1">
      <alignment vertical="center"/>
    </xf>
    <xf numFmtId="0" fontId="47" fillId="2" borderId="0" xfId="0" applyFont="1" applyFill="1">
      <alignment vertical="center"/>
    </xf>
    <xf numFmtId="0" fontId="40" fillId="2" borderId="0" xfId="0" applyFont="1" applyFill="1">
      <alignment vertical="center"/>
    </xf>
    <xf numFmtId="49" fontId="0" fillId="2" borderId="0" xfId="0" applyNumberFormat="1" applyFill="1">
      <alignment vertical="center"/>
    </xf>
    <xf numFmtId="49" fontId="8" fillId="2" borderId="0" xfId="0" applyNumberFormat="1" applyFont="1" applyFill="1">
      <alignment vertical="center"/>
    </xf>
    <xf numFmtId="49" fontId="9" fillId="2" borderId="0" xfId="1" applyNumberFormat="1" applyFont="1" applyFill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14" fontId="8" fillId="2" borderId="0" xfId="0" applyNumberFormat="1" applyFont="1" applyFill="1">
      <alignment vertical="center"/>
    </xf>
    <xf numFmtId="14" fontId="9" fillId="2" borderId="0" xfId="1" applyNumberFormat="1" applyFont="1" applyFill="1">
      <alignment vertical="center"/>
    </xf>
    <xf numFmtId="14" fontId="0" fillId="0" borderId="0" xfId="0" applyNumberFormat="1">
      <alignment vertical="center"/>
    </xf>
    <xf numFmtId="0" fontId="35" fillId="0" borderId="0" xfId="0" applyFont="1" applyAlignment="1">
      <alignment horizontal="left" vertical="center"/>
    </xf>
    <xf numFmtId="0" fontId="35" fillId="0" borderId="0" xfId="0" applyFont="1">
      <alignment vertical="center"/>
    </xf>
    <xf numFmtId="0" fontId="13" fillId="0" borderId="0" xfId="0" applyFont="1">
      <alignment vertical="center"/>
    </xf>
    <xf numFmtId="0" fontId="8" fillId="0" borderId="6" xfId="0" applyFont="1" applyBorder="1">
      <alignment vertical="center"/>
    </xf>
    <xf numFmtId="0" fontId="38" fillId="0" borderId="7" xfId="0" applyFont="1" applyBorder="1">
      <alignment vertical="center"/>
    </xf>
    <xf numFmtId="0" fontId="15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9" fillId="0" borderId="7" xfId="0" applyFont="1" applyBorder="1">
      <alignment vertical="center"/>
    </xf>
    <xf numFmtId="0" fontId="16" fillId="0" borderId="8" xfId="0" applyFont="1" applyBorder="1" applyAlignment="1">
      <alignment horizontal="right" vertical="center"/>
    </xf>
    <xf numFmtId="0" fontId="12" fillId="0" borderId="9" xfId="0" applyFont="1" applyBorder="1">
      <alignment vertical="center"/>
    </xf>
    <xf numFmtId="0" fontId="14" fillId="0" borderId="0" xfId="0" applyFont="1">
      <alignment vertical="center"/>
    </xf>
    <xf numFmtId="0" fontId="17" fillId="0" borderId="9" xfId="0" applyFont="1" applyBorder="1">
      <alignment vertical="center"/>
    </xf>
    <xf numFmtId="0" fontId="18" fillId="0" borderId="0" xfId="0" applyFont="1">
      <alignment vertical="center"/>
    </xf>
    <xf numFmtId="0" fontId="18" fillId="0" borderId="9" xfId="0" applyFont="1" applyBorder="1">
      <alignment vertical="center"/>
    </xf>
    <xf numFmtId="0" fontId="9" fillId="0" borderId="0" xfId="0" applyFont="1">
      <alignment vertical="center"/>
    </xf>
    <xf numFmtId="0" fontId="0" fillId="0" borderId="11" xfId="0" applyBorder="1">
      <alignment vertical="center"/>
    </xf>
    <xf numFmtId="0" fontId="18" fillId="0" borderId="12" xfId="0" applyFont="1" applyBorder="1">
      <alignment vertical="center"/>
    </xf>
    <xf numFmtId="176" fontId="20" fillId="0" borderId="12" xfId="1" applyFont="1" applyFill="1" applyBorder="1" applyProtection="1">
      <alignment vertical="center"/>
    </xf>
    <xf numFmtId="180" fontId="34" fillId="0" borderId="12" xfId="1" applyNumberFormat="1" applyFont="1" applyFill="1" applyBorder="1" applyAlignment="1" applyProtection="1"/>
    <xf numFmtId="0" fontId="44" fillId="0" borderId="13" xfId="0" applyFont="1" applyBorder="1" applyAlignment="1"/>
    <xf numFmtId="14" fontId="20" fillId="0" borderId="0" xfId="0" applyNumberFormat="1" applyFont="1" applyAlignment="1">
      <alignment vertical="center" wrapText="1"/>
    </xf>
    <xf numFmtId="14" fontId="20" fillId="0" borderId="11" xfId="0" applyNumberFormat="1" applyFont="1" applyBorder="1">
      <alignment vertical="center"/>
    </xf>
    <xf numFmtId="14" fontId="20" fillId="0" borderId="12" xfId="0" applyNumberFormat="1" applyFont="1" applyBorder="1">
      <alignment vertical="center"/>
    </xf>
    <xf numFmtId="179" fontId="20" fillId="0" borderId="12" xfId="0" applyNumberFormat="1" applyFont="1" applyBorder="1">
      <alignment vertical="center"/>
    </xf>
    <xf numFmtId="14" fontId="20" fillId="0" borderId="12" xfId="0" applyNumberFormat="1" applyFont="1" applyBorder="1" applyAlignment="1">
      <alignment vertical="center" wrapText="1"/>
    </xf>
    <xf numFmtId="14" fontId="20" fillId="0" borderId="13" xfId="0" applyNumberFormat="1" applyFont="1" applyBorder="1" applyAlignment="1">
      <alignment vertical="center" wrapText="1"/>
    </xf>
    <xf numFmtId="176" fontId="20" fillId="0" borderId="0" xfId="1" applyFont="1" applyFill="1" applyBorder="1" applyAlignment="1" applyProtection="1">
      <alignment vertical="center"/>
    </xf>
    <xf numFmtId="14" fontId="20" fillId="0" borderId="0" xfId="0" applyNumberFormat="1" applyFont="1">
      <alignment vertical="center"/>
    </xf>
    <xf numFmtId="179" fontId="20" fillId="0" borderId="0" xfId="0" applyNumberFormat="1" applyFont="1">
      <alignment vertical="center"/>
    </xf>
    <xf numFmtId="0" fontId="20" fillId="2" borderId="0" xfId="0" applyFont="1" applyFill="1">
      <alignment vertical="center"/>
    </xf>
    <xf numFmtId="14" fontId="20" fillId="0" borderId="0" xfId="0" applyNumberFormat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16" xfId="0" applyFont="1" applyBorder="1">
      <alignment vertical="center"/>
    </xf>
    <xf numFmtId="14" fontId="43" fillId="0" borderId="16" xfId="0" applyNumberFormat="1" applyFont="1" applyBorder="1">
      <alignment vertical="center"/>
    </xf>
    <xf numFmtId="179" fontId="43" fillId="0" borderId="16" xfId="0" applyNumberFormat="1" applyFont="1" applyBorder="1">
      <alignment vertical="center"/>
    </xf>
    <xf numFmtId="14" fontId="43" fillId="0" borderId="0" xfId="0" applyNumberFormat="1" applyFont="1">
      <alignment vertical="center"/>
    </xf>
    <xf numFmtId="14" fontId="43" fillId="0" borderId="16" xfId="0" applyNumberFormat="1" applyFont="1" applyBorder="1" applyAlignment="1">
      <alignment vertical="center" wrapText="1"/>
    </xf>
    <xf numFmtId="0" fontId="39" fillId="0" borderId="15" xfId="0" applyFont="1" applyBorder="1">
      <alignment vertical="center"/>
    </xf>
    <xf numFmtId="0" fontId="38" fillId="0" borderId="15" xfId="0" applyFont="1" applyBorder="1">
      <alignment vertical="center"/>
    </xf>
    <xf numFmtId="14" fontId="43" fillId="0" borderId="0" xfId="0" applyNumberFormat="1" applyFont="1" applyAlignment="1">
      <alignment horizontal="center" vertical="center"/>
    </xf>
    <xf numFmtId="176" fontId="43" fillId="0" borderId="15" xfId="1" applyFont="1" applyFill="1" applyBorder="1" applyAlignment="1" applyProtection="1">
      <alignment vertical="center"/>
    </xf>
    <xf numFmtId="176" fontId="39" fillId="0" borderId="15" xfId="1" applyFont="1" applyFill="1" applyBorder="1" applyAlignment="1" applyProtection="1">
      <alignment vertical="center"/>
    </xf>
    <xf numFmtId="14" fontId="43" fillId="0" borderId="15" xfId="0" applyNumberFormat="1" applyFont="1" applyBorder="1" applyAlignment="1">
      <alignment horizontal="center" vertical="center"/>
    </xf>
    <xf numFmtId="0" fontId="39" fillId="0" borderId="17" xfId="0" applyFont="1" applyBorder="1">
      <alignment vertical="center"/>
    </xf>
    <xf numFmtId="0" fontId="38" fillId="0" borderId="17" xfId="0" applyFont="1" applyBorder="1">
      <alignment vertical="center"/>
    </xf>
    <xf numFmtId="176" fontId="43" fillId="0" borderId="17" xfId="1" applyFont="1" applyFill="1" applyBorder="1" applyAlignment="1" applyProtection="1">
      <alignment vertical="center"/>
    </xf>
    <xf numFmtId="176" fontId="39" fillId="0" borderId="17" xfId="1" applyFont="1" applyFill="1" applyBorder="1" applyAlignment="1" applyProtection="1">
      <alignment vertical="center"/>
    </xf>
    <xf numFmtId="14" fontId="43" fillId="0" borderId="17" xfId="0" applyNumberFormat="1" applyFont="1" applyBorder="1" applyAlignment="1">
      <alignment horizontal="center"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40" fillId="0" borderId="0" xfId="0" applyFont="1">
      <alignment vertical="center"/>
    </xf>
    <xf numFmtId="176" fontId="38" fillId="0" borderId="0" xfId="1" applyFont="1" applyFill="1" applyBorder="1" applyAlignment="1" applyProtection="1">
      <alignment horizontal="center" vertical="center"/>
    </xf>
    <xf numFmtId="0" fontId="21" fillId="0" borderId="0" xfId="0" applyFont="1">
      <alignment vertical="center"/>
    </xf>
    <xf numFmtId="176" fontId="22" fillId="0" borderId="0" xfId="1" applyFont="1" applyFill="1" applyBorder="1" applyAlignment="1" applyProtection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4" fillId="0" borderId="0" xfId="2" applyFill="1" applyBorder="1" applyAlignment="1" applyProtection="1">
      <alignment vertical="center" shrinkToFit="1"/>
    </xf>
    <xf numFmtId="0" fontId="20" fillId="0" borderId="0" xfId="0" applyFont="1" applyAlignment="1">
      <alignment vertical="center" shrinkToFit="1"/>
    </xf>
    <xf numFmtId="0" fontId="25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Continuous" vertical="center"/>
    </xf>
    <xf numFmtId="0" fontId="19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8" fillId="0" borderId="0" xfId="0" applyFont="1">
      <alignment vertical="center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vertical="top" wrapText="1"/>
    </xf>
    <xf numFmtId="0" fontId="33" fillId="0" borderId="0" xfId="0" applyFont="1">
      <alignment vertical="center"/>
    </xf>
    <xf numFmtId="0" fontId="35" fillId="2" borderId="0" xfId="0" applyFont="1" applyFill="1">
      <alignment vertical="center"/>
    </xf>
    <xf numFmtId="176" fontId="11" fillId="2" borderId="1" xfId="1" applyFont="1" applyFill="1" applyBorder="1">
      <alignment vertical="center"/>
    </xf>
    <xf numFmtId="178" fontId="11" fillId="2" borderId="1" xfId="0" applyNumberFormat="1" applyFont="1" applyFill="1" applyBorder="1">
      <alignment vertical="center"/>
    </xf>
    <xf numFmtId="49" fontId="35" fillId="0" borderId="0" xfId="0" applyNumberFormat="1" applyFont="1">
      <alignment vertical="center"/>
    </xf>
    <xf numFmtId="14" fontId="35" fillId="0" borderId="0" xfId="0" applyNumberFormat="1" applyFont="1">
      <alignment vertical="center"/>
    </xf>
    <xf numFmtId="0" fontId="35" fillId="0" borderId="0" xfId="0" applyFont="1" applyAlignment="1">
      <alignment horizontal="center" vertical="center"/>
    </xf>
    <xf numFmtId="176" fontId="11" fillId="2" borderId="0" xfId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6" fontId="11" fillId="2" borderId="0" xfId="1" applyFont="1" applyFill="1" applyAlignment="1">
      <alignment horizontal="left" vertical="center"/>
    </xf>
    <xf numFmtId="184" fontId="11" fillId="2" borderId="0" xfId="1" applyNumberFormat="1" applyFont="1" applyFill="1" applyAlignment="1">
      <alignment horizontal="center" vertical="center"/>
    </xf>
    <xf numFmtId="185" fontId="0" fillId="2" borderId="0" xfId="1" applyNumberFormat="1" applyFont="1" applyFill="1" applyAlignment="1">
      <alignment horizontal="right" vertical="center"/>
    </xf>
    <xf numFmtId="185" fontId="8" fillId="2" borderId="0" xfId="1" applyNumberFormat="1" applyFont="1" applyFill="1" applyAlignment="1">
      <alignment horizontal="right" vertical="center"/>
    </xf>
    <xf numFmtId="185" fontId="9" fillId="2" borderId="0" xfId="1" applyNumberFormat="1" applyFont="1" applyFill="1" applyAlignment="1">
      <alignment horizontal="right" vertical="center"/>
    </xf>
    <xf numFmtId="185" fontId="35" fillId="0" borderId="0" xfId="1" applyNumberFormat="1" applyFont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85" fontId="4" fillId="5" borderId="1" xfId="1" applyNumberFormat="1" applyFont="1" applyFill="1" applyBorder="1" applyAlignment="1">
      <alignment horizontal="center" vertical="center"/>
    </xf>
    <xf numFmtId="185" fontId="4" fillId="5" borderId="1" xfId="1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185" fontId="11" fillId="0" borderId="0" xfId="1" applyNumberFormat="1" applyFont="1" applyFill="1" applyBorder="1" applyAlignment="1">
      <alignment horizontal="right" vertical="center"/>
    </xf>
    <xf numFmtId="185" fontId="35" fillId="0" borderId="0" xfId="1" applyNumberFormat="1" applyFont="1" applyFill="1" applyBorder="1" applyAlignment="1">
      <alignment horizontal="right" vertical="center"/>
    </xf>
    <xf numFmtId="0" fontId="48" fillId="0" borderId="0" xfId="0" applyFont="1" applyAlignment="1">
      <alignment horizontal="right" vertical="center"/>
    </xf>
    <xf numFmtId="183" fontId="48" fillId="0" borderId="0" xfId="0" applyNumberFormat="1" applyFont="1" applyAlignment="1">
      <alignment horizontal="left" vertical="center"/>
    </xf>
    <xf numFmtId="181" fontId="46" fillId="0" borderId="0" xfId="1" applyNumberFormat="1" applyFont="1" applyBorder="1" applyAlignment="1" applyProtection="1">
      <alignment horizontal="right"/>
    </xf>
    <xf numFmtId="181" fontId="46" fillId="0" borderId="10" xfId="1" applyNumberFormat="1" applyFont="1" applyBorder="1" applyAlignment="1" applyProtection="1">
      <alignment horizontal="right"/>
    </xf>
    <xf numFmtId="182" fontId="45" fillId="0" borderId="0" xfId="0" applyNumberFormat="1" applyFont="1" applyAlignment="1">
      <alignment horizontal="right"/>
    </xf>
    <xf numFmtId="182" fontId="45" fillId="0" borderId="10" xfId="0" applyNumberFormat="1" applyFont="1" applyBorder="1" applyAlignment="1">
      <alignment horizontal="right"/>
    </xf>
    <xf numFmtId="14" fontId="42" fillId="0" borderId="16" xfId="0" applyNumberFormat="1" applyFont="1" applyBorder="1" applyAlignment="1">
      <alignment horizontal="center" vertical="center" wrapText="1"/>
    </xf>
    <xf numFmtId="14" fontId="42" fillId="0" borderId="18" xfId="0" applyNumberFormat="1" applyFont="1" applyBorder="1" applyAlignment="1">
      <alignment horizontal="center" vertical="center" wrapText="1"/>
    </xf>
    <xf numFmtId="179" fontId="42" fillId="0" borderId="19" xfId="0" applyNumberFormat="1" applyFont="1" applyBorder="1" applyAlignment="1">
      <alignment horizontal="center" vertical="center"/>
    </xf>
    <xf numFmtId="179" fontId="42" fillId="0" borderId="18" xfId="0" applyNumberFormat="1" applyFont="1" applyBorder="1" applyAlignment="1">
      <alignment horizontal="center" vertical="center"/>
    </xf>
    <xf numFmtId="0" fontId="51" fillId="6" borderId="0" xfId="0" applyFont="1" applyFill="1" applyAlignment="1">
      <alignment horizontal="center" vertical="center"/>
    </xf>
    <xf numFmtId="176" fontId="43" fillId="0" borderId="15" xfId="1" applyFont="1" applyFill="1" applyBorder="1" applyAlignment="1" applyProtection="1">
      <alignment horizontal="center" vertical="center"/>
    </xf>
    <xf numFmtId="176" fontId="40" fillId="0" borderId="26" xfId="1" applyFont="1" applyFill="1" applyBorder="1" applyAlignment="1" applyProtection="1">
      <alignment horizontal="center" vertical="center"/>
    </xf>
    <xf numFmtId="176" fontId="39" fillId="0" borderId="15" xfId="1" applyFont="1" applyFill="1" applyBorder="1" applyAlignment="1" applyProtection="1">
      <alignment horizontal="center" vertical="center"/>
    </xf>
    <xf numFmtId="176" fontId="39" fillId="0" borderId="27" xfId="1" applyFont="1" applyFill="1" applyBorder="1" applyAlignment="1" applyProtection="1">
      <alignment horizontal="center" vertical="center"/>
    </xf>
    <xf numFmtId="176" fontId="39" fillId="0" borderId="30" xfId="1" applyFont="1" applyFill="1" applyBorder="1" applyAlignment="1" applyProtection="1">
      <alignment horizontal="center" vertical="center"/>
    </xf>
    <xf numFmtId="176" fontId="43" fillId="0" borderId="27" xfId="1" applyFont="1" applyFill="1" applyBorder="1" applyAlignment="1" applyProtection="1">
      <alignment horizontal="center" vertical="center"/>
    </xf>
    <xf numFmtId="176" fontId="43" fillId="0" borderId="30" xfId="1" applyFont="1" applyFill="1" applyBorder="1" applyAlignment="1" applyProtection="1">
      <alignment horizontal="center" vertical="center"/>
    </xf>
    <xf numFmtId="176" fontId="43" fillId="0" borderId="17" xfId="1" applyFont="1" applyFill="1" applyBorder="1" applyAlignment="1" applyProtection="1">
      <alignment horizontal="center" vertical="center"/>
    </xf>
    <xf numFmtId="176" fontId="43" fillId="0" borderId="28" xfId="1" applyFont="1" applyFill="1" applyBorder="1" applyAlignment="1" applyProtection="1">
      <alignment horizontal="center" vertical="center"/>
    </xf>
    <xf numFmtId="176" fontId="43" fillId="0" borderId="31" xfId="1" applyFont="1" applyFill="1" applyBorder="1" applyAlignment="1" applyProtection="1">
      <alignment horizontal="center" vertical="center"/>
    </xf>
    <xf numFmtId="176" fontId="40" fillId="0" borderId="32" xfId="1" applyFont="1" applyFill="1" applyBorder="1" applyAlignment="1" applyProtection="1">
      <alignment horizontal="center" vertical="center"/>
    </xf>
    <xf numFmtId="176" fontId="40" fillId="0" borderId="29" xfId="1" applyFont="1" applyFill="1" applyBorder="1" applyAlignment="1" applyProtection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186" fontId="41" fillId="0" borderId="24" xfId="0" applyNumberFormat="1" applyFont="1" applyBorder="1" applyAlignment="1">
      <alignment horizontal="center" vertical="center"/>
    </xf>
    <xf numFmtId="186" fontId="41" fillId="0" borderId="25" xfId="0" applyNumberFormat="1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0" fillId="6" borderId="0" xfId="0" applyFont="1" applyFill="1" applyAlignment="1">
      <alignment horizontal="center" vertical="center" shrinkToFit="1"/>
    </xf>
  </cellXfs>
  <cellStyles count="3">
    <cellStyle name="쉼표 [0]" xfId="1" builtinId="6"/>
    <cellStyle name="표준" xfId="0" builtinId="0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CC"/>
      <color rgb="FF003399"/>
      <color rgb="FF3366CC"/>
      <color rgb="FF3333FF"/>
      <color rgb="FF333399"/>
      <color rgb="FF0033CC"/>
      <color rgb="FF3333CC"/>
      <color rgb="FF0000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653415</xdr:colOff>
      <xdr:row>0</xdr:row>
      <xdr:rowOff>65314</xdr:rowOff>
    </xdr:from>
    <xdr:to>
      <xdr:col>2</xdr:col>
      <xdr:colOff>550001</xdr:colOff>
      <xdr:row>2</xdr:row>
      <xdr:rowOff>171117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414668-EDE7-4806-9741-65F0A47E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" y="65314"/>
          <a:ext cx="1218928" cy="548852"/>
        </a:xfrm>
        <a:prstGeom prst="rect">
          <a:avLst/>
        </a:prstGeom>
      </xdr:spPr>
    </xdr:pic>
    <xdr:clientData/>
  </xdr:twoCellAnchor>
  <xdr:twoCellAnchor>
    <xdr:from>
      <xdr:col>0</xdr:col>
      <xdr:colOff>636495</xdr:colOff>
      <xdr:row>24</xdr:row>
      <xdr:rowOff>143439</xdr:rowOff>
    </xdr:from>
    <xdr:to>
      <xdr:col>15</xdr:col>
      <xdr:colOff>654423</xdr:colOff>
      <xdr:row>38</xdr:row>
      <xdr:rowOff>188259</xdr:rowOff>
    </xdr:to>
    <xdr:sp macro="" textlink="">
      <xdr:nvSpPr>
        <xdr:cNvPr id="4" name="모서리가 둥근 직사각형 6">
          <a:extLst>
            <a:ext uri="{FF2B5EF4-FFF2-40B4-BE49-F238E27FC236}">
              <a16:creationId xmlns:a16="http://schemas.microsoft.com/office/drawing/2014/main" id="{6AFF01EF-C2A7-EEE8-FAC1-297B51AA97C2}"/>
            </a:ext>
          </a:extLst>
        </xdr:cNvPr>
        <xdr:cNvSpPr/>
      </xdr:nvSpPr>
      <xdr:spPr>
        <a:xfrm>
          <a:off x="636495" y="9941863"/>
          <a:ext cx="9475693" cy="4500278"/>
        </a:xfrm>
        <a:prstGeom prst="roundRect">
          <a:avLst>
            <a:gd name="adj" fmla="val 724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163285</xdr:colOff>
      <xdr:row>24</xdr:row>
      <xdr:rowOff>283027</xdr:rowOff>
    </xdr:from>
    <xdr:to>
      <xdr:col>2</xdr:col>
      <xdr:colOff>348343</xdr:colOff>
      <xdr:row>24</xdr:row>
      <xdr:rowOff>653143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1D83CF9-D3D3-4733-DEC9-E52373D257FF}"/>
            </a:ext>
          </a:extLst>
        </xdr:cNvPr>
        <xdr:cNvSpPr txBox="1"/>
      </xdr:nvSpPr>
      <xdr:spPr>
        <a:xfrm>
          <a:off x="827314" y="11005456"/>
          <a:ext cx="849086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003399"/>
              </a:solidFill>
            </a:rPr>
            <a:t>공지사항</a:t>
          </a:r>
          <a:endParaRPr lang="en-US" altLang="ko-KR" sz="1200" b="1">
            <a:solidFill>
              <a:srgbClr val="003399"/>
            </a:solidFill>
          </a:endParaRPr>
        </a:p>
      </xdr:txBody>
    </xdr:sp>
    <xdr:clientData/>
  </xdr:twoCellAnchor>
  <xdr:twoCellAnchor>
    <xdr:from>
      <xdr:col>1</xdr:col>
      <xdr:colOff>163284</xdr:colOff>
      <xdr:row>24</xdr:row>
      <xdr:rowOff>591085</xdr:rowOff>
    </xdr:from>
    <xdr:to>
      <xdr:col>13</xdr:col>
      <xdr:colOff>195941</xdr:colOff>
      <xdr:row>25</xdr:row>
      <xdr:rowOff>79459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E59D305-455C-4412-B0F6-9330AB019066}"/>
            </a:ext>
          </a:extLst>
        </xdr:cNvPr>
        <xdr:cNvSpPr txBox="1"/>
      </xdr:nvSpPr>
      <xdr:spPr>
        <a:xfrm>
          <a:off x="827313" y="11280856"/>
          <a:ext cx="7500257" cy="37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렌탈료 미납 시 연체이자 부과 안내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24</xdr:row>
      <xdr:rowOff>874058</xdr:rowOff>
    </xdr:from>
    <xdr:to>
      <xdr:col>15</xdr:col>
      <xdr:colOff>446314</xdr:colOff>
      <xdr:row>26</xdr:row>
      <xdr:rowOff>90288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F3B38CF-AC37-E50F-659F-6158AB056885}"/>
            </a:ext>
          </a:extLst>
        </xdr:cNvPr>
        <xdr:cNvSpPr txBox="1"/>
      </xdr:nvSpPr>
      <xdr:spPr>
        <a:xfrm>
          <a:off x="821557" y="11563829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정당한 사유 없이 이용대금 입금을 지연하는 경우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지연일수만큼 연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12%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이율로 추가 청구될 예정입니다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스마트링크 계약서 약관 제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163284</xdr:colOff>
      <xdr:row>26</xdr:row>
      <xdr:rowOff>35914</xdr:rowOff>
    </xdr:from>
    <xdr:to>
      <xdr:col>13</xdr:col>
      <xdr:colOff>195941</xdr:colOff>
      <xdr:row>27</xdr:row>
      <xdr:rowOff>217708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EAA8AAF-FBF8-3B98-9DBF-76788FDB592E}"/>
            </a:ext>
          </a:extLst>
        </xdr:cNvPr>
        <xdr:cNvSpPr txBox="1"/>
      </xdr:nvSpPr>
      <xdr:spPr>
        <a:xfrm>
          <a:off x="827313" y="11879571"/>
          <a:ext cx="7500257" cy="377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사업자 및 계산서담당자 정보 변경 건은 청구담당자에게 메일로 </a:t>
          </a:r>
          <a:r>
            <a:rPr lang="ko-KR" altLang="en-US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요청 바랍니다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.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27</xdr:row>
      <xdr:rowOff>112057</xdr:rowOff>
    </xdr:from>
    <xdr:to>
      <xdr:col>15</xdr:col>
      <xdr:colOff>446314</xdr:colOff>
      <xdr:row>28</xdr:row>
      <xdr:rowOff>166487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5033BD7-F655-8F67-EB4E-73D849EBD008}"/>
            </a:ext>
          </a:extLst>
        </xdr:cNvPr>
        <xdr:cNvSpPr txBox="1"/>
      </xdr:nvSpPr>
      <xdr:spPr>
        <a:xfrm>
          <a:off x="821557" y="12151657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메일주소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been826@sk.com / jang3882@partner.sk.com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469-15AE-478A-BDF5-07BA7203699E}">
  <sheetPr>
    <pageSetUpPr fitToPage="1"/>
  </sheetPr>
  <dimension ref="A1:AB66"/>
  <sheetViews>
    <sheetView showGridLines="0" tabSelected="1" view="pageBreakPreview" zoomScale="70" zoomScaleNormal="115" zoomScaleSheetLayoutView="70" zoomScalePageLayoutView="70" workbookViewId="0">
      <selection activeCell="V16" sqref="V16"/>
    </sheetView>
  </sheetViews>
  <sheetFormatPr baseColWidth="10" defaultColWidth="8" defaultRowHeight="17"/>
  <cols>
    <col min="1" max="8" width="8.6640625" customWidth="1"/>
    <col min="9" max="9" width="2.1640625" customWidth="1"/>
    <col min="10" max="15" width="8.6640625" customWidth="1"/>
    <col min="16" max="16" width="10.33203125" customWidth="1"/>
    <col min="17" max="17" width="8.6640625" customWidth="1"/>
    <col min="26" max="35" width="13.1640625" customWidth="1"/>
  </cols>
  <sheetData>
    <row r="1" spans="1:21">
      <c r="M1" s="127" t="s">
        <v>39</v>
      </c>
      <c r="N1" s="127"/>
      <c r="O1" s="128">
        <v>45299</v>
      </c>
      <c r="P1" s="128"/>
      <c r="Q1" s="22"/>
    </row>
    <row r="4" spans="1:21" ht="21" customHeight="1">
      <c r="B4" s="165"/>
      <c r="C4" s="165"/>
      <c r="D4" s="165"/>
      <c r="E4" s="165"/>
      <c r="F4" s="165"/>
      <c r="G4" s="165"/>
      <c r="H4" s="165"/>
      <c r="L4" s="23" t="s">
        <v>48</v>
      </c>
      <c r="M4" s="23"/>
      <c r="N4" s="24" t="s">
        <v>40</v>
      </c>
      <c r="O4" s="24"/>
      <c r="P4" s="24"/>
      <c r="Q4" s="24"/>
    </row>
    <row r="5" spans="1:21" ht="21" customHeight="1">
      <c r="B5" s="165"/>
      <c r="C5" s="165"/>
      <c r="D5" s="165"/>
      <c r="E5" s="165"/>
      <c r="F5" s="165"/>
      <c r="G5" s="165"/>
      <c r="H5" s="165"/>
      <c r="L5" s="23" t="s">
        <v>33</v>
      </c>
      <c r="M5" s="23"/>
      <c r="N5" s="24" t="s">
        <v>36</v>
      </c>
      <c r="O5" s="24"/>
      <c r="P5" s="24"/>
      <c r="Q5" s="24"/>
    </row>
    <row r="6" spans="1:21" ht="28" customHeight="1">
      <c r="B6" s="137"/>
      <c r="C6" s="137"/>
      <c r="D6" s="137"/>
      <c r="E6" s="137"/>
      <c r="F6" s="137"/>
      <c r="G6" s="137"/>
      <c r="H6" s="137"/>
      <c r="L6" s="23" t="s">
        <v>34</v>
      </c>
      <c r="M6" s="23"/>
      <c r="N6" s="24" t="s">
        <v>41</v>
      </c>
      <c r="O6" s="24"/>
      <c r="P6" s="24"/>
      <c r="Q6" s="24"/>
    </row>
    <row r="7" spans="1:21" ht="9" customHeight="1"/>
    <row r="8" spans="1:21" ht="19.5" customHeight="1" thickBot="1">
      <c r="D8" s="25"/>
      <c r="E8" s="25"/>
      <c r="F8" s="25"/>
    </row>
    <row r="9" spans="1:21" ht="27" customHeight="1" thickTop="1">
      <c r="B9" s="26" t="s">
        <v>37</v>
      </c>
      <c r="C9" s="27"/>
      <c r="D9" s="28"/>
      <c r="E9" s="28"/>
      <c r="F9" s="28"/>
      <c r="G9" s="29"/>
      <c r="H9" s="30"/>
      <c r="J9" s="26" t="s">
        <v>38</v>
      </c>
      <c r="K9" s="31"/>
      <c r="L9" s="29"/>
      <c r="M9" s="29"/>
      <c r="N9" s="29"/>
      <c r="O9" s="29"/>
      <c r="P9" s="32"/>
    </row>
    <row r="10" spans="1:21" ht="18.5" customHeight="1">
      <c r="B10" s="33"/>
      <c r="C10" s="34"/>
      <c r="D10" s="129">
        <f>SUM(E20+G20+M20)</f>
        <v>0</v>
      </c>
      <c r="E10" s="129"/>
      <c r="F10" s="129"/>
      <c r="G10" s="129"/>
      <c r="H10" s="130"/>
      <c r="J10" s="33"/>
      <c r="L10" s="131">
        <f>EOMONTH((O1+30),0)</f>
        <v>45351</v>
      </c>
      <c r="M10" s="131"/>
      <c r="N10" s="131"/>
      <c r="O10" s="131"/>
      <c r="P10" s="132"/>
    </row>
    <row r="11" spans="1:21" ht="25.25" customHeight="1">
      <c r="B11" s="35"/>
      <c r="C11" s="36"/>
      <c r="D11" s="129"/>
      <c r="E11" s="129"/>
      <c r="F11" s="129"/>
      <c r="G11" s="129"/>
      <c r="H11" s="130"/>
      <c r="I11" s="36"/>
      <c r="J11" s="37"/>
      <c r="K11" s="36"/>
      <c r="L11" s="131"/>
      <c r="M11" s="131"/>
      <c r="N11" s="131"/>
      <c r="O11" s="131"/>
      <c r="P11" s="132"/>
      <c r="Q11" s="38"/>
      <c r="R11" s="38"/>
    </row>
    <row r="12" spans="1:21" ht="15.5" customHeight="1" thickBot="1">
      <c r="B12" s="39"/>
      <c r="C12" s="40"/>
      <c r="D12" s="40"/>
      <c r="E12" s="41"/>
      <c r="F12" s="42"/>
      <c r="G12" s="42"/>
      <c r="H12" s="43"/>
      <c r="I12" s="44"/>
      <c r="J12" s="45"/>
      <c r="K12" s="46"/>
      <c r="L12" s="47"/>
      <c r="M12" s="47"/>
      <c r="N12" s="48"/>
      <c r="O12" s="48"/>
      <c r="P12" s="49"/>
      <c r="Q12" s="38"/>
      <c r="R12" s="38"/>
    </row>
    <row r="13" spans="1:21" ht="21" customHeight="1" thickTop="1">
      <c r="C13" s="36"/>
      <c r="D13" s="36"/>
      <c r="E13" s="50"/>
      <c r="F13" s="50"/>
      <c r="G13" s="50"/>
      <c r="H13" s="51"/>
      <c r="I13" s="51"/>
      <c r="J13" s="51"/>
      <c r="K13" s="51"/>
      <c r="L13" s="52"/>
      <c r="M13" s="52"/>
      <c r="N13" s="44"/>
      <c r="O13" s="44"/>
      <c r="P13" s="44"/>
      <c r="Q13" s="36"/>
      <c r="R13" s="53"/>
      <c r="S13" s="53"/>
      <c r="T13" s="53"/>
      <c r="U13" s="53"/>
    </row>
    <row r="14" spans="1:21" ht="21" customHeight="1">
      <c r="C14" s="36"/>
      <c r="D14" s="36"/>
      <c r="E14" s="50"/>
      <c r="F14" s="50"/>
      <c r="G14" s="50"/>
      <c r="H14" s="54"/>
      <c r="I14" s="54"/>
      <c r="J14" s="54"/>
      <c r="K14" s="54"/>
      <c r="L14" s="52"/>
      <c r="M14" s="52"/>
      <c r="N14" s="44"/>
      <c r="O14" s="44"/>
      <c r="P14" s="44"/>
      <c r="Q14" s="36"/>
      <c r="R14" s="53"/>
      <c r="S14" s="53"/>
      <c r="T14" s="53"/>
      <c r="U14" s="53"/>
    </row>
    <row r="15" spans="1:21" ht="45.5" customHeight="1">
      <c r="A15" s="55"/>
      <c r="B15" s="56" t="s">
        <v>23</v>
      </c>
      <c r="C15" s="57"/>
      <c r="D15" s="58"/>
      <c r="E15" s="135" t="s">
        <v>8</v>
      </c>
      <c r="F15" s="136"/>
      <c r="G15" s="133" t="s">
        <v>13</v>
      </c>
      <c r="H15" s="134"/>
      <c r="I15" s="59"/>
      <c r="J15" s="56" t="s">
        <v>49</v>
      </c>
      <c r="K15" s="57"/>
      <c r="L15" s="58"/>
      <c r="M15" s="58"/>
      <c r="N15" s="60"/>
      <c r="O15" s="60"/>
      <c r="P15" s="60"/>
      <c r="Q15" s="36"/>
      <c r="R15" s="53"/>
      <c r="S15" s="53"/>
      <c r="T15" s="53"/>
      <c r="U15" s="53"/>
    </row>
    <row r="16" spans="1:21" ht="45.5" customHeight="1">
      <c r="B16" s="61" t="s">
        <v>25</v>
      </c>
      <c r="C16" s="62"/>
      <c r="D16" s="62"/>
      <c r="E16" s="142">
        <f>ROUND(DSUM(이용료!D5:$I$1048576,6,이용료!$O$2:$O$3),0)</f>
        <v>0</v>
      </c>
      <c r="F16" s="141"/>
      <c r="G16" s="140">
        <f>ROUND(DSUM(이용료!$D$5:$I$1048576,6,이용료!$P$2:$P$3),0)</f>
        <v>0</v>
      </c>
      <c r="H16" s="141"/>
      <c r="I16" s="63"/>
      <c r="J16" s="61" t="s">
        <v>25</v>
      </c>
      <c r="K16" s="62"/>
      <c r="L16" s="62"/>
      <c r="M16" s="138">
        <f>ROUND(SUM(이용료!L5:L1048576),0)</f>
        <v>0</v>
      </c>
      <c r="N16" s="138"/>
      <c r="O16" s="138"/>
      <c r="P16" s="138"/>
      <c r="Q16" s="36"/>
      <c r="R16" s="53"/>
      <c r="S16" s="53"/>
      <c r="T16" s="53"/>
      <c r="U16" s="53"/>
    </row>
    <row r="17" spans="2:21" ht="45.5" customHeight="1">
      <c r="B17" s="61" t="s">
        <v>26</v>
      </c>
      <c r="C17" s="62"/>
      <c r="D17" s="62"/>
      <c r="E17" s="144">
        <f>ROUND(E16*0.1,0)</f>
        <v>0</v>
      </c>
      <c r="F17" s="143"/>
      <c r="G17" s="138">
        <f>ROUND(G16*0.1,0)</f>
        <v>0</v>
      </c>
      <c r="H17" s="143"/>
      <c r="I17" s="63"/>
      <c r="J17" s="61" t="s">
        <v>26</v>
      </c>
      <c r="K17" s="62"/>
      <c r="L17" s="62"/>
      <c r="M17" s="138">
        <f>ROUND((M16*0.1),0)</f>
        <v>0</v>
      </c>
      <c r="N17" s="138"/>
      <c r="O17" s="138"/>
      <c r="P17" s="138"/>
      <c r="Q17" s="36"/>
      <c r="R17" s="53"/>
      <c r="S17" s="53"/>
      <c r="T17" s="53"/>
      <c r="U17" s="53"/>
    </row>
    <row r="18" spans="2:21" ht="45.5" customHeight="1">
      <c r="B18" s="61"/>
      <c r="C18" s="62"/>
      <c r="D18" s="62"/>
      <c r="E18" s="144"/>
      <c r="F18" s="143"/>
      <c r="G18" s="138"/>
      <c r="H18" s="143"/>
      <c r="I18" s="63"/>
      <c r="J18" s="61"/>
      <c r="K18" s="62"/>
      <c r="L18" s="62"/>
      <c r="M18" s="64"/>
      <c r="N18" s="65"/>
      <c r="O18" s="64"/>
      <c r="P18" s="66"/>
      <c r="Q18" s="36"/>
      <c r="R18" s="53"/>
      <c r="S18" s="53"/>
      <c r="T18" s="53"/>
      <c r="U18" s="53"/>
    </row>
    <row r="19" spans="2:21" ht="45.5" customHeight="1" thickBot="1">
      <c r="B19" s="67"/>
      <c r="C19" s="68"/>
      <c r="D19" s="68"/>
      <c r="E19" s="147"/>
      <c r="F19" s="146"/>
      <c r="G19" s="145"/>
      <c r="H19" s="146"/>
      <c r="I19" s="63"/>
      <c r="J19" s="67"/>
      <c r="K19" s="68"/>
      <c r="L19" s="68"/>
      <c r="M19" s="69"/>
      <c r="N19" s="70"/>
      <c r="O19" s="69"/>
      <c r="P19" s="71"/>
      <c r="Q19" s="36"/>
      <c r="R19" s="53"/>
      <c r="S19" s="53"/>
      <c r="T19" s="53"/>
      <c r="U19" s="53"/>
    </row>
    <row r="20" spans="2:21" ht="45.5" customHeight="1">
      <c r="B20" s="72" t="s">
        <v>27</v>
      </c>
      <c r="C20" s="73"/>
      <c r="D20" s="73"/>
      <c r="E20" s="148">
        <f>ROUND(SUM(E16:F19),0)</f>
        <v>0</v>
      </c>
      <c r="F20" s="149"/>
      <c r="G20" s="148">
        <f>ROUND(SUM(G16:H19),0)</f>
        <v>0</v>
      </c>
      <c r="H20" s="149"/>
      <c r="I20" s="63"/>
      <c r="J20" s="72" t="s">
        <v>27</v>
      </c>
      <c r="K20" s="73"/>
      <c r="L20" s="73"/>
      <c r="M20" s="139">
        <f>ROUND(SUM(M16:P19),0)</f>
        <v>0</v>
      </c>
      <c r="N20" s="139"/>
      <c r="O20" s="139"/>
      <c r="P20" s="139"/>
      <c r="Q20" s="36"/>
      <c r="R20" s="53"/>
      <c r="S20" s="53"/>
      <c r="T20" s="53"/>
      <c r="U20" s="53"/>
    </row>
    <row r="21" spans="2:21" ht="45.5" customHeight="1" thickBot="1">
      <c r="B21" s="74" t="s">
        <v>24</v>
      </c>
      <c r="C21" s="73"/>
      <c r="D21" s="72"/>
      <c r="E21" s="75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2:21" ht="45.5" customHeight="1" thickBot="1">
      <c r="B22" s="151" t="s">
        <v>28</v>
      </c>
      <c r="C22" s="152"/>
      <c r="D22" s="152"/>
      <c r="E22" s="152"/>
      <c r="F22" s="152" t="s">
        <v>29</v>
      </c>
      <c r="G22" s="152"/>
      <c r="H22" s="152"/>
      <c r="I22" s="152" t="s">
        <v>30</v>
      </c>
      <c r="J22" s="152"/>
      <c r="K22" s="152"/>
      <c r="L22" s="152"/>
      <c r="M22" s="152"/>
      <c r="N22" s="152"/>
      <c r="O22" s="152"/>
      <c r="P22" s="153"/>
    </row>
    <row r="23" spans="2:21" ht="45.5" customHeight="1">
      <c r="B23" s="157" t="s">
        <v>36</v>
      </c>
      <c r="C23" s="156"/>
      <c r="D23" s="156"/>
      <c r="E23" s="156"/>
      <c r="F23" s="156" t="s">
        <v>35</v>
      </c>
      <c r="G23" s="156"/>
      <c r="H23" s="156"/>
      <c r="I23" s="154">
        <v>54999831455437</v>
      </c>
      <c r="J23" s="154"/>
      <c r="K23" s="154"/>
      <c r="L23" s="154"/>
      <c r="M23" s="154"/>
      <c r="N23" s="154"/>
      <c r="O23" s="154"/>
      <c r="P23" s="155"/>
    </row>
    <row r="24" spans="2:21" ht="28.25" customHeight="1">
      <c r="C24" s="36"/>
      <c r="D24" s="76"/>
      <c r="E24" s="77"/>
      <c r="F24" s="76"/>
      <c r="G24" s="76"/>
      <c r="H24" s="78"/>
      <c r="I24" s="78"/>
      <c r="J24" s="78"/>
      <c r="K24" s="78"/>
      <c r="L24" s="76"/>
      <c r="M24" s="76"/>
      <c r="N24" s="76"/>
    </row>
    <row r="25" spans="2:21" ht="69" customHeight="1"/>
    <row r="26" spans="2:21" ht="21" customHeight="1">
      <c r="C26" s="79" t="s">
        <v>20</v>
      </c>
    </row>
    <row r="27" spans="2:21" ht="15.75" customHeight="1">
      <c r="C27" s="36"/>
      <c r="D27" s="36"/>
      <c r="E27" s="36"/>
      <c r="F27" s="36"/>
      <c r="G27" s="36"/>
      <c r="H27" s="80"/>
      <c r="I27" s="80"/>
      <c r="J27" s="36"/>
      <c r="K27" s="36"/>
      <c r="L27" s="36"/>
      <c r="M27" s="38"/>
      <c r="N27" s="38"/>
      <c r="O27" s="81"/>
      <c r="P27" s="81"/>
      <c r="Q27" s="36"/>
      <c r="R27" s="53"/>
      <c r="S27" s="53"/>
      <c r="T27" s="53"/>
      <c r="U27" s="53"/>
    </row>
    <row r="28" spans="2:21" ht="24.75" customHeight="1">
      <c r="C28" s="34"/>
      <c r="D28" s="36"/>
      <c r="E28" s="36"/>
      <c r="F28" s="36"/>
      <c r="G28" s="36"/>
      <c r="H28" s="80"/>
      <c r="I28" s="80"/>
      <c r="J28" s="36"/>
      <c r="K28" s="36"/>
      <c r="L28" s="36"/>
      <c r="O28" s="81"/>
      <c r="P28" s="81"/>
      <c r="Q28" s="36"/>
      <c r="R28" s="53"/>
      <c r="S28" s="53"/>
      <c r="T28" s="53"/>
      <c r="U28" s="53"/>
    </row>
    <row r="29" spans="2:21" ht="22" customHeight="1">
      <c r="C29" s="36"/>
      <c r="D29" s="36"/>
      <c r="E29" s="78"/>
      <c r="F29" s="82"/>
      <c r="G29" s="82"/>
      <c r="H29" s="82"/>
      <c r="I29" s="82"/>
      <c r="J29" s="36"/>
      <c r="K29" s="36"/>
      <c r="L29" s="36"/>
      <c r="M29" s="78"/>
      <c r="N29" s="82"/>
      <c r="O29" s="82"/>
      <c r="P29" s="82"/>
    </row>
    <row r="30" spans="2:21" ht="22" customHeight="1">
      <c r="C30" s="36"/>
      <c r="D30" s="36"/>
      <c r="E30" s="78"/>
      <c r="F30" s="82"/>
      <c r="G30" s="82"/>
      <c r="H30" s="82"/>
      <c r="I30" s="82"/>
      <c r="J30" s="36"/>
      <c r="K30" s="36"/>
      <c r="L30" s="36"/>
      <c r="M30" s="78"/>
      <c r="N30" s="82"/>
      <c r="O30" s="82"/>
      <c r="P30" s="82"/>
    </row>
    <row r="31" spans="2:21" ht="22" customHeight="1">
      <c r="C31" s="36"/>
      <c r="D31" s="36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21" ht="22" customHeight="1">
      <c r="C32" s="36"/>
      <c r="D32" s="36"/>
      <c r="E32" s="78"/>
      <c r="F32" s="82"/>
      <c r="G32" s="83"/>
      <c r="H32" s="84"/>
      <c r="I32" s="84"/>
      <c r="J32" s="85"/>
      <c r="K32" s="85"/>
      <c r="L32" s="85"/>
      <c r="M32" s="83"/>
      <c r="N32" s="78"/>
      <c r="O32" s="82"/>
      <c r="P32" s="82"/>
    </row>
    <row r="33" spans="2:20" ht="22" customHeight="1">
      <c r="C33" s="36"/>
      <c r="D33" s="36"/>
      <c r="E33" s="8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</row>
    <row r="34" spans="2:20" ht="22" customHeight="1">
      <c r="C34" s="81"/>
      <c r="D34" s="81"/>
      <c r="E34" s="36"/>
      <c r="F34" s="36"/>
      <c r="G34" s="82"/>
      <c r="H34" s="82"/>
      <c r="I34" s="82"/>
      <c r="J34" s="82"/>
      <c r="K34" s="82"/>
      <c r="L34" s="82"/>
      <c r="M34" s="83"/>
      <c r="N34" s="78"/>
      <c r="O34" s="82"/>
      <c r="P34" s="82"/>
    </row>
    <row r="35" spans="2:20" ht="22" customHeight="1">
      <c r="C35" s="81"/>
      <c r="D35" s="81"/>
      <c r="E35" s="36"/>
      <c r="F35" s="36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20" ht="22" customHeight="1">
      <c r="C36" s="36"/>
      <c r="D36" s="3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2:20" ht="21" customHeight="1"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</row>
    <row r="38" spans="2:20" ht="24" customHeight="1"/>
    <row r="39" spans="2:20" ht="24" customHeight="1"/>
    <row r="40" spans="2:20" ht="25.25" customHeight="1">
      <c r="B40" s="158" t="s">
        <v>31</v>
      </c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</row>
    <row r="41" spans="2:20" s="89" customFormat="1" ht="25.25" customHeight="1">
      <c r="B41" s="159" t="s">
        <v>32</v>
      </c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87"/>
      <c r="R41" s="88"/>
      <c r="S41" s="88"/>
      <c r="T41" s="88"/>
    </row>
    <row r="43" spans="2:20">
      <c r="E43" s="90"/>
      <c r="F43" s="91"/>
      <c r="G43" s="92"/>
      <c r="H43" s="80"/>
      <c r="I43" s="80"/>
      <c r="J43" s="93"/>
      <c r="K43" s="93"/>
      <c r="L43" s="93"/>
      <c r="M43" s="94"/>
    </row>
    <row r="44" spans="2:20">
      <c r="F44" s="91"/>
      <c r="G44" s="95"/>
      <c r="H44" s="95"/>
      <c r="I44" s="95"/>
      <c r="J44" s="95"/>
      <c r="K44" s="95"/>
      <c r="M44" s="96"/>
    </row>
    <row r="45" spans="2:20" ht="18.75" customHeight="1"/>
    <row r="46" spans="2:20" ht="24" customHeight="1">
      <c r="C46" s="97"/>
    </row>
    <row r="47" spans="2:20" ht="159.75" customHeight="1"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T47" s="99"/>
    </row>
    <row r="48" spans="2:20" ht="15" customHeight="1">
      <c r="C48" s="100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3:28" s="89" customFormat="1" ht="25.5" customHeight="1"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3:28" s="89" customFormat="1" ht="42" customHeight="1"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3:28" ht="36" customHeight="1"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4" t="s">
        <v>21</v>
      </c>
    </row>
    <row r="52" spans="3:28" ht="26.25" customHeight="1"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</row>
    <row r="53" spans="3:28" ht="15" customHeight="1">
      <c r="C53" s="100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3:28" ht="15" customHeight="1">
      <c r="C54" s="100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3:28" ht="24.75" customHeight="1"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</row>
    <row r="56" spans="3:28" ht="15" customHeight="1">
      <c r="C56" s="100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3:28" ht="15" customHeight="1">
      <c r="C57" s="100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3:28" ht="15" customHeight="1">
      <c r="C58" s="100"/>
      <c r="M58" s="101"/>
    </row>
    <row r="59" spans="3:28" ht="15" customHeight="1">
      <c r="C59" s="100"/>
      <c r="M59" s="101"/>
      <c r="AB59" t="s">
        <v>22</v>
      </c>
    </row>
    <row r="60" spans="3:28" ht="15" customHeight="1">
      <c r="C60" s="100"/>
      <c r="M60" s="101"/>
    </row>
    <row r="61" spans="3:28" ht="15" customHeight="1">
      <c r="C61" s="100"/>
      <c r="M61" s="101"/>
    </row>
    <row r="62" spans="3:28" ht="15" customHeight="1">
      <c r="C62" s="100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3:28" ht="15" customHeight="1">
      <c r="C63" s="100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3:28" ht="15" customHeight="1">
      <c r="C64" s="100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3:13" ht="15" customHeight="1">
      <c r="C65" s="100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3:13">
      <c r="C66" s="100"/>
    </row>
  </sheetData>
  <mergeCells count="31">
    <mergeCell ref="C52:P52"/>
    <mergeCell ref="C55:P55"/>
    <mergeCell ref="B22:E22"/>
    <mergeCell ref="F22:H22"/>
    <mergeCell ref="I22:P22"/>
    <mergeCell ref="I23:P23"/>
    <mergeCell ref="F23:H23"/>
    <mergeCell ref="B23:E23"/>
    <mergeCell ref="B40:P40"/>
    <mergeCell ref="B41:P41"/>
    <mergeCell ref="M16:P16"/>
    <mergeCell ref="M17:P17"/>
    <mergeCell ref="M20:P20"/>
    <mergeCell ref="G16:H16"/>
    <mergeCell ref="E16:F16"/>
    <mergeCell ref="G17:H17"/>
    <mergeCell ref="E17:F17"/>
    <mergeCell ref="G19:H19"/>
    <mergeCell ref="E19:F19"/>
    <mergeCell ref="G18:H18"/>
    <mergeCell ref="E18:F18"/>
    <mergeCell ref="G20:H20"/>
    <mergeCell ref="E20:F20"/>
    <mergeCell ref="M1:N1"/>
    <mergeCell ref="O1:P1"/>
    <mergeCell ref="D10:H11"/>
    <mergeCell ref="L10:P11"/>
    <mergeCell ref="G15:H15"/>
    <mergeCell ref="E15:F15"/>
    <mergeCell ref="B4:H5"/>
    <mergeCell ref="B6:H6"/>
  </mergeCells>
  <phoneticPr fontId="3" type="noConversion"/>
  <printOptions horizontalCentered="1" verticalCentered="1"/>
  <pageMargins left="0.23622047244094491" right="0.23622047244094491" top="0" bottom="0" header="0" footer="0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574-22B3-459E-B7E6-F0A631CBA809}"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min="1" max="1" width="3.6640625" style="1" customWidth="1"/>
    <col min="2" max="2" width="10.6640625" style="1" customWidth="1"/>
    <col min="3" max="3" width="20.6640625" style="1" customWidth="1"/>
    <col min="4" max="6" width="12.6640625" style="1" customWidth="1"/>
    <col min="7" max="16384" width="9" style="1"/>
  </cols>
  <sheetData>
    <row r="4" spans="2:7" ht="23">
      <c r="B4" s="160" t="s">
        <v>19</v>
      </c>
      <c r="C4" s="160"/>
      <c r="D4" s="160"/>
      <c r="E4" s="160"/>
      <c r="F4" s="160"/>
      <c r="G4" s="11"/>
    </row>
    <row r="6" spans="2:7">
      <c r="E6" s="2" t="s">
        <v>0</v>
      </c>
      <c r="F6" s="3" t="e">
        <f>ROUND(SUM(F8:F1048576),0)</f>
        <v>#REF!</v>
      </c>
    </row>
    <row r="8" spans="2:7" ht="15.75" customHeight="1">
      <c r="B8" s="161" t="s">
        <v>1</v>
      </c>
      <c r="C8" s="162"/>
      <c r="D8" s="4" t="s">
        <v>2</v>
      </c>
      <c r="E8" s="4" t="s">
        <v>3</v>
      </c>
      <c r="F8" s="4" t="s">
        <v>4</v>
      </c>
    </row>
    <row r="9" spans="2:7" ht="20.25" customHeight="1">
      <c r="B9" s="163" t="s">
        <v>9</v>
      </c>
      <c r="C9" s="164"/>
      <c r="D9" s="5">
        <f>DSUM(이용료!D5:I1048576,6,이용료!$O$2:$O$3)</f>
        <v>0</v>
      </c>
      <c r="E9" s="5">
        <f>DSUM(이용료!D5:J1048576,7,이용료!$O$2:$O$3)</f>
        <v>0</v>
      </c>
      <c r="F9" s="5">
        <f>DSUM(이용료!D5:K1048576,8,이용료!$O$2:$O$3)</f>
        <v>0</v>
      </c>
    </row>
    <row r="10" spans="2:7" ht="20.25" customHeight="1">
      <c r="B10" s="163" t="s">
        <v>10</v>
      </c>
      <c r="C10" s="164"/>
      <c r="D10" s="5">
        <f>DSUM(이용료!D5:I1048576,6,이용료!$P$2:$P$3)</f>
        <v>0</v>
      </c>
      <c r="E10" s="5">
        <f>DSUM(이용료!D5:J1048576,7,이용료!$P$2:$P$3)</f>
        <v>0</v>
      </c>
      <c r="F10" s="5">
        <f>DSUM(이용료!D5:K1048576,8,이용료!$P$2:$P$3)</f>
        <v>0</v>
      </c>
    </row>
    <row r="11" spans="2:7" ht="20.25" customHeight="1">
      <c r="B11" s="163" t="s">
        <v>11</v>
      </c>
      <c r="C11" s="164"/>
      <c r="D11" s="5" t="e">
        <f>ROUND((F11/1.1),0)</f>
        <v>#REF!</v>
      </c>
      <c r="E11" s="5" t="e">
        <f>F11-D11</f>
        <v>#REF!</v>
      </c>
      <c r="F11" s="5" t="e">
        <f>#REF!</f>
        <v>#REF!</v>
      </c>
    </row>
    <row r="12" spans="2:7" ht="20.25" customHeight="1">
      <c r="B12" s="163" t="s">
        <v>12</v>
      </c>
      <c r="C12" s="164"/>
      <c r="D12" s="5" t="e">
        <f>ROUND((F12/1.1),0)</f>
        <v>#REF!</v>
      </c>
      <c r="E12" s="5" t="e">
        <f>F12-D12</f>
        <v>#REF!</v>
      </c>
      <c r="F12" s="5" t="e">
        <f>#REF!</f>
        <v>#REF!</v>
      </c>
    </row>
  </sheetData>
  <mergeCells count="6">
    <mergeCell ref="B4:F4"/>
    <mergeCell ref="B8:C8"/>
    <mergeCell ref="B10:C10"/>
    <mergeCell ref="B11:C11"/>
    <mergeCell ref="B12:C12"/>
    <mergeCell ref="B9:C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C33E-91E8-44DD-9395-C04E706CC52D}">
  <dimension ref="B1:P7"/>
  <sheetViews>
    <sheetView workbookViewId="0">
      <pane ySplit="5" topLeftCell="A6" activePane="bottomLeft" state="frozen"/>
      <selection activeCell="W41" sqref="W41"/>
      <selection pane="bottomLeft" activeCell="C8" sqref="C8"/>
    </sheetView>
  </sheetViews>
  <sheetFormatPr baseColWidth="10" defaultColWidth="9" defaultRowHeight="17"/>
  <cols>
    <col min="1" max="1" width="4" style="105" customWidth="1"/>
    <col min="2" max="3" width="12.6640625" style="24" customWidth="1"/>
    <col min="4" max="4" width="13.6640625" style="24" customWidth="1"/>
    <col min="5" max="5" width="8.6640625" style="24" customWidth="1"/>
    <col min="6" max="6" width="7.5" style="108" bestFit="1" customWidth="1"/>
    <col min="7" max="8" width="10.6640625" style="109" customWidth="1"/>
    <col min="9" max="11" width="11.1640625" style="118" customWidth="1"/>
    <col min="12" max="12" width="13.6640625" style="118" customWidth="1"/>
    <col min="13" max="13" width="23.6640625" style="110" customWidth="1"/>
    <col min="14" max="14" width="9" style="105"/>
    <col min="15" max="15" width="9" style="105" hidden="1" customWidth="1"/>
    <col min="16" max="16" width="8.6640625" style="105" hidden="1" customWidth="1"/>
    <col min="17" max="16384" width="9" style="105"/>
  </cols>
  <sheetData>
    <row r="1" spans="2:16" s="1" customFormat="1">
      <c r="F1" s="15"/>
      <c r="G1" s="19"/>
      <c r="H1" s="19"/>
      <c r="I1" s="115"/>
      <c r="J1" s="115"/>
      <c r="K1" s="115"/>
      <c r="L1" s="115"/>
      <c r="O1" s="1" t="s">
        <v>50</v>
      </c>
    </row>
    <row r="2" spans="2:16" s="1" customFormat="1" ht="20">
      <c r="B2" s="12"/>
      <c r="C2" s="13" t="s">
        <v>5</v>
      </c>
      <c r="D2" s="14"/>
      <c r="E2" s="14"/>
      <c r="F2" s="16"/>
      <c r="G2" s="20"/>
      <c r="H2" s="20"/>
      <c r="I2" s="116"/>
      <c r="J2" s="116"/>
      <c r="K2" s="116"/>
      <c r="L2" s="116"/>
      <c r="M2" s="10"/>
      <c r="O2" s="7" t="s">
        <v>14</v>
      </c>
      <c r="P2" s="7" t="s">
        <v>14</v>
      </c>
    </row>
    <row r="3" spans="2:16" s="1" customFormat="1">
      <c r="B3" s="111"/>
      <c r="C3" s="111"/>
      <c r="D3" s="6"/>
      <c r="E3" s="6"/>
      <c r="F3" s="17"/>
      <c r="G3" s="21"/>
      <c r="H3" s="21"/>
      <c r="I3" s="117"/>
      <c r="J3" s="117"/>
      <c r="K3" s="117"/>
      <c r="L3" s="117"/>
      <c r="O3" s="9" t="s">
        <v>8</v>
      </c>
      <c r="P3" s="9" t="s">
        <v>13</v>
      </c>
    </row>
    <row r="4" spans="2:16" s="1" customFormat="1">
      <c r="B4" s="114">
        <v>1328104281</v>
      </c>
      <c r="C4" s="113" t="s">
        <v>53</v>
      </c>
      <c r="D4" s="6"/>
      <c r="E4" s="6"/>
      <c r="F4" s="17"/>
      <c r="G4" s="21"/>
      <c r="H4" s="21"/>
      <c r="I4" s="117"/>
      <c r="J4" s="117"/>
      <c r="K4" s="117"/>
      <c r="L4" s="117"/>
      <c r="O4" s="112"/>
      <c r="P4" s="112"/>
    </row>
    <row r="5" spans="2:16" s="1" customFormat="1">
      <c r="B5" s="18" t="s">
        <v>6</v>
      </c>
      <c r="C5" s="18" t="s">
        <v>7</v>
      </c>
      <c r="D5" s="18" t="s">
        <v>44</v>
      </c>
      <c r="E5" s="18" t="s">
        <v>43</v>
      </c>
      <c r="F5" s="18" t="s">
        <v>45</v>
      </c>
      <c r="G5" s="119" t="s">
        <v>51</v>
      </c>
      <c r="H5" s="119" t="s">
        <v>52</v>
      </c>
      <c r="I5" s="120" t="s">
        <v>46</v>
      </c>
      <c r="J5" s="120" t="s">
        <v>15</v>
      </c>
      <c r="K5" s="120" t="s">
        <v>16</v>
      </c>
      <c r="L5" s="121" t="s">
        <v>42</v>
      </c>
      <c r="M5" s="18" t="s">
        <v>47</v>
      </c>
      <c r="O5" s="8" t="s">
        <v>18</v>
      </c>
      <c r="P5" s="8" t="s">
        <v>17</v>
      </c>
    </row>
    <row r="6" spans="2:16">
      <c r="B6" s="122"/>
      <c r="C6" s="122"/>
      <c r="D6" s="123"/>
      <c r="E6" s="123"/>
      <c r="F6" s="123"/>
      <c r="G6" s="124"/>
      <c r="H6" s="124"/>
      <c r="I6" s="125"/>
      <c r="J6" s="125"/>
      <c r="K6" s="125"/>
      <c r="L6" s="125"/>
      <c r="M6" s="123"/>
      <c r="O6" s="106">
        <v>30000</v>
      </c>
      <c r="P6" s="107">
        <f>IF(DATEDIF(G6,H6,"D")=0,0,DATEDIF(G6,H6,"D")+1)</f>
        <v>0</v>
      </c>
    </row>
    <row r="7" spans="2:16">
      <c r="B7" s="122"/>
      <c r="C7" s="122"/>
      <c r="D7" s="123"/>
      <c r="E7" s="123"/>
      <c r="G7" s="124"/>
      <c r="H7" s="124"/>
      <c r="I7" s="125"/>
      <c r="J7" s="125"/>
      <c r="K7" s="125"/>
      <c r="L7" s="126"/>
      <c r="O7" s="106">
        <v>30000</v>
      </c>
      <c r="P7" s="107">
        <f>IF(DATEDIF(G7,H7,"D")=0,0,DATEDIF(G7,H7,"D")+1)</f>
        <v>0</v>
      </c>
    </row>
  </sheetData>
  <phoneticPr fontId="3" type="noConversion"/>
  <conditionalFormatting sqref="B6:B7">
    <cfRule type="duplicateValues" dxfId="1" priority="1"/>
    <cfRule type="duplicateValues" dxfId="0" priority="2"/>
  </conditionalFormatting>
  <dataValidations count="2">
    <dataValidation type="list" allowBlank="1" showInputMessage="1" showErrorMessage="1" sqref="E6:E1048576" xr:uid="{0C8DBA22-EBC1-4887-99C7-59658E2C7233}">
      <formula1>"이용,반납,A/S"</formula1>
    </dataValidation>
    <dataValidation type="list" allowBlank="1" showInputMessage="1" showErrorMessage="1" sqref="D6:D1048576" xr:uid="{A8CA985A-28D1-4288-ACEA-0CC903F597A9}">
      <formula1>"차량운행관리,카셰어링프리미엄,카셰어링베이직,차량관리베이직"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청구서</vt:lpstr>
      <vt:lpstr>청구내역서</vt:lpstr>
      <vt:lpstr>이용료</vt:lpstr>
      <vt:lpstr>청구서!Print_Area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이진빈(LEE JINBEEN)/마케팅팀/SKR</dc:creator>
  <cp:lastModifiedBy>원석 오</cp:lastModifiedBy>
  <cp:lastPrinted>2023-12-08T04:36:15Z</cp:lastPrinted>
  <dcterms:created xsi:type="dcterms:W3CDTF">2023-06-29T04:26:09Z</dcterms:created>
  <dcterms:modified xsi:type="dcterms:W3CDTF">2024-03-28T00:37:13Z</dcterms:modified>
</cp:coreProperties>
</file>