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20" yWindow="720" windowWidth="26320" windowHeight="14800" tabRatio="600" firstSheet="0" activeTab="2" autoFilterDateGrouping="1"/>
  </bookViews>
  <sheets>
    <sheet name="청구서" sheetId="1" state="visible" r:id="rId1"/>
    <sheet name="청구내역서" sheetId="2" state="hidden" r:id="rId2"/>
    <sheet name="이용료" sheetId="3" state="visible" r:id="rId3"/>
  </sheets>
  <definedNames>
    <definedName name="계산서_발송">#REF!</definedName>
    <definedName name="고유번호증">#REF!</definedName>
    <definedName name="기본ㄱ밧">#REF!</definedName>
    <definedName name="기본값">#REF!</definedName>
    <definedName name="기존">#REF!</definedName>
    <definedName name="단말모델">#REF!</definedName>
    <definedName name="메일주소__아이디_사용">#REF!</definedName>
    <definedName name="부서명">#REF!</definedName>
    <definedName name="부셔명">#REF!</definedName>
    <definedName name="비고">#REF!</definedName>
    <definedName name="사업장명">#REF!</definedName>
    <definedName name="사업장명_RMAS">#REF!</definedName>
    <definedName name="상태">#REF!</definedName>
    <definedName name="서비스유형">#REF!</definedName>
    <definedName name="순번">#REF!</definedName>
    <definedName name="심스_계산_발행명__21년_1월에만_사용">#REF!</definedName>
    <definedName name="이용료">#REF!</definedName>
    <definedName name="전화번호">#REF!</definedName>
    <definedName name="차량_담당자">#REF!</definedName>
    <definedName name="차량대수">#REF!</definedName>
    <definedName name="차량번호">#REF!</definedName>
    <definedName name="차종">#REF!</definedName>
    <definedName name="청구내역서_발송">#REF!</definedName>
    <definedName name="청구시작">#REF!</definedName>
    <definedName name="청구종료">#REF!</definedName>
    <definedName name="해지_탈거일자">#REF!</definedName>
    <definedName name="RMAS부서명">#REF!</definedName>
    <definedName name="RMAS사업자명">#REF!</definedName>
    <definedName name="RMAS사업장명">#REF!</definedName>
    <definedName name="RP번호">#REF!</definedName>
    <definedName name="SIMS계산서발행명">#REF!</definedName>
    <definedName name="_xlnm.Print_Area" localSheetId="0">'청구서'!$A$1:$Q$41</definedName>
  </definedNames>
  <calcPr calcId="191029" fullCalcOnLoad="1"/>
</workbook>
</file>

<file path=xl/styles.xml><?xml version="1.0" encoding="utf-8"?>
<styleSheet xmlns="http://schemas.openxmlformats.org/spreadsheetml/2006/main">
  <numFmts count="11">
    <numFmt numFmtId="164" formatCode="_-* #,##0_-;\-* #,##0_-;_-* &quot;-&quot;_-;_-@_-"/>
    <numFmt numFmtId="165" formatCode="yyyy&quot;년&quot;\ m&quot;월&quot;;@"/>
    <numFmt numFmtId="166" formatCode="#,##0_ "/>
    <numFmt numFmtId="167" formatCode="##&quot;개&quot;&quot;월&quot;"/>
    <numFmt numFmtId="168" formatCode="0_);[Red]\(0\)"/>
    <numFmt numFmtId="169" formatCode="000\-00\-00000"/>
    <numFmt numFmtId="170" formatCode="#,##0_ ;[Red]\-#,##0\ "/>
    <numFmt numFmtId="171" formatCode="000\-000000\-00000"/>
    <numFmt numFmtId="172" formatCode="yyyy&quot;년&quot;\ m&quot;월&quot;\ d&quot;일&quot;;@"/>
    <numFmt numFmtId="173" formatCode="#,##0&quot;원&quot;\ "/>
    <numFmt numFmtId="174" formatCode="yyyy&quot;년&quot;\ mm&quot;월&quot;\ dd&quot;일&quot;\ "/>
  </numFmts>
  <fonts count="5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6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9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0"/>
    </font>
    <font>
      <name val="맑은 고딕"/>
      <charset val="129"/>
      <family val="3"/>
      <color theme="1"/>
      <sz val="9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theme="1"/>
      <sz val="12"/>
      <scheme val="minor"/>
    </font>
    <font>
      <name val="맑은 고딕"/>
      <charset val="129"/>
      <family val="2"/>
      <color rgb="FF2544A7"/>
      <sz val="9"/>
      <scheme val="minor"/>
    </font>
    <font>
      <name val="맑은 고딕"/>
      <charset val="129"/>
      <family val="3"/>
      <b val="1"/>
      <color rgb="FF2544A7"/>
      <sz val="12"/>
      <scheme val="minor"/>
    </font>
    <font>
      <name val="맑은 고딕"/>
      <charset val="129"/>
      <family val="3"/>
      <color rgb="FF2544A7"/>
      <sz val="9"/>
      <scheme val="minor"/>
    </font>
    <font>
      <name val="맑은 고딕"/>
      <charset val="129"/>
      <family val="2"/>
      <color rgb="FF2544A7"/>
      <sz val="8"/>
      <scheme val="minor"/>
    </font>
    <font>
      <name val="맑은 고딕"/>
      <charset val="129"/>
      <family val="3"/>
      <b val="1"/>
      <color rgb="FF2544A7"/>
      <sz val="9"/>
      <scheme val="minor"/>
    </font>
    <font>
      <name val="맑은 고딕"/>
      <charset val="129"/>
      <family val="3"/>
      <b val="1"/>
      <color rgb="FF2544A7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2"/>
      <color rgb="FF2544A7"/>
      <sz val="10"/>
      <scheme val="minor"/>
    </font>
    <font>
      <name val="맑은 고딕"/>
      <charset val="129"/>
      <family val="2"/>
      <sz val="10"/>
      <scheme val="minor"/>
    </font>
    <font>
      <name val="맑은 고딕"/>
      <charset val="129"/>
      <family val="3"/>
      <color theme="1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맑은 고딕"/>
      <charset val="129"/>
      <family val="3"/>
      <color rgb="FFFF0000"/>
      <sz val="10"/>
      <scheme val="minor"/>
    </font>
    <font>
      <name val="맑은 고딕"/>
      <charset val="129"/>
      <family val="3"/>
      <b val="1"/>
      <sz val="8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b val="1"/>
      <color rgb="FF2544A7"/>
      <sz val="10"/>
      <scheme val="major"/>
    </font>
    <font>
      <name val="맑은 고딕"/>
      <charset val="129"/>
      <family val="2"/>
      <color theme="1"/>
      <sz val="7"/>
      <scheme val="minor"/>
    </font>
    <font>
      <name val="맑은 고딕"/>
      <charset val="129"/>
      <family val="2"/>
      <color theme="1"/>
      <sz val="6"/>
      <scheme val="minor"/>
    </font>
    <font>
      <name val="맑은 고딕"/>
      <charset val="129"/>
      <family val="3"/>
      <color theme="1"/>
      <sz val="7"/>
      <scheme val="minor"/>
    </font>
    <font>
      <name val="맑은 고딕"/>
      <charset val="129"/>
      <family val="2"/>
      <color theme="1"/>
      <sz val="8"/>
      <scheme val="minor"/>
    </font>
    <font>
      <name val="맑은 고딕"/>
      <charset val="129"/>
      <family val="3"/>
      <color theme="0"/>
      <sz val="1"/>
      <scheme val="minor"/>
    </font>
    <font>
      <name val="맑은 고딕"/>
      <charset val="129"/>
      <family val="3"/>
      <b val="1"/>
      <color theme="1"/>
      <sz val="20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b val="1"/>
      <color rgb="FF003399"/>
      <sz val="10"/>
      <scheme val="minor"/>
    </font>
    <font>
      <name val="맑은 고딕"/>
      <charset val="129"/>
      <family val="3"/>
      <color rgb="FF003399"/>
      <sz val="11"/>
      <scheme val="minor"/>
    </font>
    <font>
      <name val="맑은 고딕"/>
      <charset val="129"/>
      <family val="3"/>
      <b val="1"/>
      <color rgb="FF2544A7"/>
      <sz val="14"/>
      <scheme val="minor"/>
    </font>
    <font>
      <name val="맑은 고딕"/>
      <charset val="129"/>
      <family val="3"/>
      <color theme="1"/>
      <sz val="14"/>
      <scheme val="minor"/>
    </font>
    <font>
      <name val="맑은 고딕"/>
      <charset val="129"/>
      <family val="3"/>
      <b val="1"/>
      <color rgb="FF003399"/>
      <sz val="14"/>
      <scheme val="minor"/>
    </font>
    <font>
      <name val="맑은 고딕"/>
      <charset val="129"/>
      <family val="3"/>
      <color theme="1"/>
      <sz val="12"/>
      <scheme val="minor"/>
    </font>
    <font>
      <name val="맑은 고딕"/>
      <charset val="129"/>
      <family val="3"/>
      <sz val="12"/>
      <scheme val="minor"/>
    </font>
    <font>
      <name val="맑은 고딕"/>
      <charset val="129"/>
      <family val="3"/>
      <sz val="14"/>
      <scheme val="minor"/>
    </font>
    <font>
      <name val="맑은 고딕"/>
      <charset val="129"/>
      <family val="3"/>
      <color theme="1"/>
      <sz val="18"/>
      <scheme val="minor"/>
    </font>
    <font>
      <name val="맑은 고딕"/>
      <charset val="129"/>
      <family val="3"/>
      <b val="1"/>
      <color rgb="FF003399"/>
      <sz val="28"/>
      <scheme val="minor"/>
    </font>
    <font>
      <name val="맑은 고딕"/>
      <charset val="129"/>
      <family val="3"/>
      <b val="1"/>
      <color rgb="FF003399"/>
      <sz val="30"/>
      <scheme val="minor"/>
    </font>
    <font>
      <name val="맑은 고딕"/>
      <charset val="129"/>
      <family val="3"/>
      <b val="1"/>
      <color rgb="FF003399"/>
      <sz val="12"/>
      <scheme val="minor"/>
    </font>
    <font>
      <name val="맑은 고딕"/>
      <charset val="129"/>
      <family val="3"/>
      <color theme="6" tint="-0.249977111117893"/>
      <sz val="11"/>
      <scheme val="minor"/>
    </font>
    <font>
      <name val="맑은 고딕"/>
      <charset val="129"/>
      <family val="3"/>
      <sz val="9"/>
    </font>
    <font>
      <name val="맑은 고딕"/>
      <charset val="129"/>
      <family val="2"/>
      <b val="1"/>
      <color theme="0"/>
      <sz val="24"/>
      <scheme val="minor"/>
    </font>
    <font>
      <name val="맑은 고딕"/>
      <charset val="129"/>
      <family val="2"/>
      <b val="1"/>
      <color theme="0"/>
      <sz val="22"/>
      <scheme val="minor"/>
    </font>
    <font>
      <name val="맑은고딕"/>
      <sz val="9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 tint="-0.249946592608417"/>
      </left>
      <right/>
      <top style="thick">
        <color theme="0" tint="-0.249946592608417"/>
      </top>
      <bottom/>
      <diagonal/>
    </border>
    <border>
      <left/>
      <right/>
      <top style="thick">
        <color theme="0" tint="-0.249946592608417"/>
      </top>
      <bottom/>
      <diagonal/>
    </border>
    <border>
      <left/>
      <right style="thick">
        <color theme="0" tint="-0.249946592608417"/>
      </right>
      <top style="thick">
        <color theme="0" tint="-0.249946592608417"/>
      </top>
      <bottom/>
      <diagonal/>
    </border>
    <border>
      <left style="thick">
        <color theme="0" tint="-0.249946592608417"/>
      </left>
      <right/>
      <top/>
      <bottom/>
      <diagonal/>
    </border>
    <border>
      <left/>
      <right style="thick">
        <color theme="0" tint="-0.249946592608417"/>
      </right>
      <top/>
      <bottom/>
      <diagonal/>
    </border>
    <border>
      <left style="thick">
        <color theme="0" tint="-0.249946592608417"/>
      </left>
      <right/>
      <top/>
      <bottom style="thick">
        <color theme="0" tint="-0.249946592608417"/>
      </bottom>
      <diagonal/>
    </border>
    <border>
      <left/>
      <right/>
      <top/>
      <bottom style="thick">
        <color theme="0" tint="-0.249946592608417"/>
      </bottom>
      <diagonal/>
    </border>
    <border>
      <left/>
      <right style="thick">
        <color theme="0" tint="-0.249946592608417"/>
      </right>
      <top/>
      <bottom style="thick">
        <color theme="0" tint="-0.249946592608417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medium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 style="thin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medium">
        <color theme="0" tint="-0.3499862666707358"/>
      </top>
      <bottom style="thin">
        <color theme="0" tint="-0.3499862666707358"/>
      </bottom>
      <diagonal/>
    </border>
    <border>
      <left/>
      <right/>
      <top style="medium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/>
      <right style="thin">
        <color theme="0" tint="-0.3499862666707358"/>
      </right>
      <top style="medium">
        <color theme="0" tint="-0.3499862666707358"/>
      </top>
      <bottom/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/>
      <top style="medium">
        <color theme="0" tint="-0.3499862666707358"/>
      </top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3499862666707358"/>
      </top>
      <bottom/>
      <diagonal/>
    </border>
    <border>
      <left/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/>
      <top style="medium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3">
    <xf numFmtId="0" fontId="1" fillId="0" borderId="0" applyAlignment="1">
      <alignment vertical="center"/>
    </xf>
    <xf numFmtId="164" fontId="1" fillId="0" borderId="0" applyAlignment="1">
      <alignment vertical="center"/>
    </xf>
    <xf numFmtId="0" fontId="24" fillId="0" borderId="0" applyAlignment="1">
      <alignment vertical="center"/>
    </xf>
  </cellStyleXfs>
  <cellXfs count="230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4" fillId="3" borderId="1" applyAlignment="1" pivotButton="0" quotePrefix="0" xfId="0">
      <alignment horizontal="center" vertical="center"/>
    </xf>
    <xf numFmtId="3" fontId="5" fillId="2" borderId="1" applyAlignment="1" pivotButton="0" quotePrefix="0" xfId="0">
      <alignment vertical="center"/>
    </xf>
    <xf numFmtId="0" fontId="6" fillId="4" borderId="1" applyAlignment="1" pivotButton="0" quotePrefix="0" xfId="0">
      <alignment horizontal="center" vertical="center" wrapText="1"/>
    </xf>
    <xf numFmtId="3" fontId="7" fillId="0" borderId="1" applyAlignment="1" pivotButton="0" quotePrefix="0" xfId="0">
      <alignment horizontal="right" vertical="center" wrapText="1"/>
    </xf>
    <xf numFmtId="164" fontId="9" fillId="2" borderId="0" applyAlignment="1" pivotButton="0" quotePrefix="0" xfId="1">
      <alignment vertical="center"/>
    </xf>
    <xf numFmtId="0" fontId="10" fillId="3" borderId="4" applyAlignment="1" pivotButton="0" quotePrefix="0" xfId="0">
      <alignment horizontal="center" vertical="center"/>
    </xf>
    <xf numFmtId="0" fontId="4" fillId="3" borderId="4" applyAlignment="1" pivotButton="0" quotePrefix="0" xfId="0">
      <alignment horizontal="center" vertical="center"/>
    </xf>
    <xf numFmtId="0" fontId="11" fillId="2" borderId="5" applyAlignment="1" pivotButton="0" quotePrefix="0" xfId="0">
      <alignment horizontal="center" vertical="center"/>
    </xf>
    <xf numFmtId="0" fontId="8" fillId="2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165" fontId="47" fillId="0" borderId="0" applyAlignment="1" pivotButton="0" quotePrefix="0" xfId="0">
      <alignment vertical="center"/>
    </xf>
    <xf numFmtId="0" fontId="47" fillId="2" borderId="0" applyAlignment="1" pivotButton="0" quotePrefix="0" xfId="0">
      <alignment vertical="center"/>
    </xf>
    <xf numFmtId="0" fontId="40" fillId="2" borderId="0" applyAlignment="1" pivotButton="0" quotePrefix="0" xfId="0">
      <alignment vertical="center"/>
    </xf>
    <xf numFmtId="49" fontId="0" fillId="2" borderId="0" applyAlignment="1" pivotButton="0" quotePrefix="0" xfId="0">
      <alignment vertical="center"/>
    </xf>
    <xf numFmtId="49" fontId="8" fillId="2" borderId="0" applyAlignment="1" pivotButton="0" quotePrefix="0" xfId="0">
      <alignment vertical="center"/>
    </xf>
    <xf numFmtId="49" fontId="9" fillId="2" borderId="0" applyAlignment="1" pivotButton="0" quotePrefix="0" xfId="1">
      <alignment vertical="center"/>
    </xf>
    <xf numFmtId="49" fontId="4" fillId="5" borderId="1" applyAlignment="1" pivotButton="0" quotePrefix="0" xfId="0">
      <alignment horizontal="center" vertical="center"/>
    </xf>
    <xf numFmtId="14" fontId="0" fillId="2" borderId="0" applyAlignment="1" pivotButton="0" quotePrefix="0" xfId="0">
      <alignment vertical="center"/>
    </xf>
    <xf numFmtId="14" fontId="8" fillId="2" borderId="0" applyAlignment="1" pivotButton="0" quotePrefix="0" xfId="0">
      <alignment vertical="center"/>
    </xf>
    <xf numFmtId="14" fontId="9" fillId="2" borderId="0" applyAlignment="1" pivotButton="0" quotePrefix="0" xfId="1">
      <alignment vertical="center"/>
    </xf>
    <xf numFmtId="14" fontId="0" fillId="0" borderId="0" applyAlignment="1" pivotButton="0" quotePrefix="0" xfId="0">
      <alignment vertical="center"/>
    </xf>
    <xf numFmtId="0" fontId="35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8" fillId="0" borderId="6" applyAlignment="1" pivotButton="0" quotePrefix="0" xfId="0">
      <alignment vertical="center"/>
    </xf>
    <xf numFmtId="0" fontId="38" fillId="0" borderId="7" applyAlignment="1" pivotButton="0" quotePrefix="0" xfId="0">
      <alignment vertical="center"/>
    </xf>
    <xf numFmtId="0" fontId="15" fillId="0" borderId="7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39" fillId="0" borderId="7" applyAlignment="1" pivotButton="0" quotePrefix="0" xfId="0">
      <alignment vertical="center"/>
    </xf>
    <xf numFmtId="0" fontId="16" fillId="0" borderId="8" applyAlignment="1" pivotButton="0" quotePrefix="0" xfId="0">
      <alignment horizontal="right" vertical="center"/>
    </xf>
    <xf numFmtId="0" fontId="12" fillId="0" borderId="9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17" fillId="0" borderId="9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8" fillId="0" borderId="9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0" fontId="18" fillId="0" borderId="12" applyAlignment="1" pivotButton="0" quotePrefix="0" xfId="0">
      <alignment vertical="center"/>
    </xf>
    <xf numFmtId="164" fontId="20" fillId="0" borderId="12" applyAlignment="1" pivotButton="0" quotePrefix="0" xfId="1">
      <alignment vertical="center"/>
    </xf>
    <xf numFmtId="166" fontId="34" fillId="0" borderId="12" pivotButton="0" quotePrefix="0" xfId="1"/>
    <xf numFmtId="0" fontId="44" fillId="0" borderId="13" pivotButton="0" quotePrefix="0" xfId="0"/>
    <xf numFmtId="14" fontId="20" fillId="0" borderId="0" applyAlignment="1" pivotButton="0" quotePrefix="0" xfId="0">
      <alignment vertical="center" wrapText="1"/>
    </xf>
    <xf numFmtId="14" fontId="20" fillId="0" borderId="11" applyAlignment="1" pivotButton="0" quotePrefix="0" xfId="0">
      <alignment vertical="center"/>
    </xf>
    <xf numFmtId="14" fontId="20" fillId="0" borderId="12" applyAlignment="1" pivotButton="0" quotePrefix="0" xfId="0">
      <alignment vertical="center"/>
    </xf>
    <xf numFmtId="167" fontId="20" fillId="0" borderId="12" applyAlignment="1" pivotButton="0" quotePrefix="0" xfId="0">
      <alignment vertical="center"/>
    </xf>
    <xf numFmtId="14" fontId="20" fillId="0" borderId="12" applyAlignment="1" pivotButton="0" quotePrefix="0" xfId="0">
      <alignment vertical="center" wrapText="1"/>
    </xf>
    <xf numFmtId="14" fontId="20" fillId="0" borderId="13" applyAlignment="1" pivotButton="0" quotePrefix="0" xfId="0">
      <alignment vertical="center" wrapText="1"/>
    </xf>
    <xf numFmtId="164" fontId="20" fillId="0" borderId="0" applyAlignment="1" pivotButton="0" quotePrefix="0" xfId="1">
      <alignment vertical="center"/>
    </xf>
    <xf numFmtId="14" fontId="20" fillId="0" borderId="0" applyAlignment="1" pivotButton="0" quotePrefix="0" xfId="0">
      <alignment vertical="center"/>
    </xf>
    <xf numFmtId="167" fontId="20" fillId="0" borderId="0" applyAlignment="1" pivotButton="0" quotePrefix="0" xfId="0">
      <alignment vertical="center"/>
    </xf>
    <xf numFmtId="0" fontId="20" fillId="2" borderId="0" applyAlignment="1" pivotButton="0" quotePrefix="0" xfId="0">
      <alignment vertical="center"/>
    </xf>
    <xf numFmtId="14" fontId="20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vertical="center"/>
    </xf>
    <xf numFmtId="0" fontId="40" fillId="0" borderId="16" applyAlignment="1" pivotButton="0" quotePrefix="0" xfId="0">
      <alignment vertical="center"/>
    </xf>
    <xf numFmtId="14" fontId="43" fillId="0" borderId="16" applyAlignment="1" pivotButton="0" quotePrefix="0" xfId="0">
      <alignment vertical="center"/>
    </xf>
    <xf numFmtId="167" fontId="43" fillId="0" borderId="16" applyAlignment="1" pivotButton="0" quotePrefix="0" xfId="0">
      <alignment vertical="center"/>
    </xf>
    <xf numFmtId="14" fontId="43" fillId="0" borderId="0" applyAlignment="1" pivotButton="0" quotePrefix="0" xfId="0">
      <alignment vertical="center"/>
    </xf>
    <xf numFmtId="14" fontId="43" fillId="0" borderId="16" applyAlignment="1" pivotButton="0" quotePrefix="0" xfId="0">
      <alignment vertical="center" wrapText="1"/>
    </xf>
    <xf numFmtId="0" fontId="39" fillId="0" borderId="15" applyAlignment="1" pivotButton="0" quotePrefix="0" xfId="0">
      <alignment vertical="center"/>
    </xf>
    <xf numFmtId="0" fontId="38" fillId="0" borderId="15" applyAlignment="1" pivotButton="0" quotePrefix="0" xfId="0">
      <alignment vertical="center"/>
    </xf>
    <xf numFmtId="14" fontId="43" fillId="0" borderId="0" applyAlignment="1" pivotButton="0" quotePrefix="0" xfId="0">
      <alignment horizontal="center" vertical="center"/>
    </xf>
    <xf numFmtId="164" fontId="43" fillId="0" borderId="15" applyAlignment="1" pivotButton="0" quotePrefix="0" xfId="1">
      <alignment vertical="center"/>
    </xf>
    <xf numFmtId="164" fontId="39" fillId="0" borderId="15" applyAlignment="1" pivotButton="0" quotePrefix="0" xfId="1">
      <alignment vertical="center"/>
    </xf>
    <xf numFmtId="14" fontId="43" fillId="0" borderId="15" applyAlignment="1" pivotButton="0" quotePrefix="0" xfId="0">
      <alignment horizontal="center" vertical="center"/>
    </xf>
    <xf numFmtId="0" fontId="39" fillId="0" borderId="17" applyAlignment="1" pivotButton="0" quotePrefix="0" xfId="0">
      <alignment vertical="center"/>
    </xf>
    <xf numFmtId="0" fontId="38" fillId="0" borderId="17" applyAlignment="1" pivotButton="0" quotePrefix="0" xfId="0">
      <alignment vertical="center"/>
    </xf>
    <xf numFmtId="164" fontId="43" fillId="0" borderId="17" applyAlignment="1" pivotButton="0" quotePrefix="0" xfId="1">
      <alignment vertical="center"/>
    </xf>
    <xf numFmtId="164" fontId="39" fillId="0" borderId="17" applyAlignment="1" pivotButton="0" quotePrefix="0" xfId="1">
      <alignment vertical="center"/>
    </xf>
    <xf numFmtId="14" fontId="43" fillId="0" borderId="17" applyAlignment="1" pivotButton="0" quotePrefix="0" xfId="0">
      <alignment horizontal="center" vertical="center"/>
    </xf>
    <xf numFmtId="0" fontId="39" fillId="0" borderId="0" applyAlignment="1" pivotButton="0" quotePrefix="0" xfId="0">
      <alignment vertical="center"/>
    </xf>
    <xf numFmtId="0" fontId="38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164" fontId="38" fillId="0" borderId="0" applyAlignment="1" pivotButton="0" quotePrefix="0" xfId="1">
      <alignment horizontal="center" vertical="center"/>
    </xf>
    <xf numFmtId="0" fontId="21" fillId="0" borderId="0" applyAlignment="1" pivotButton="0" quotePrefix="0" xfId="0">
      <alignment vertical="center"/>
    </xf>
    <xf numFmtId="164" fontId="22" fillId="0" borderId="0" applyAlignment="1" pivotButton="0" quotePrefix="0" xfId="1">
      <alignment horizontal="center" vertical="center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24" fillId="0" borderId="0" applyAlignment="1" pivotButton="0" quotePrefix="0" xfId="2">
      <alignment vertical="center" shrinkToFit="1"/>
    </xf>
    <xf numFmtId="0" fontId="20" fillId="0" borderId="0" applyAlignment="1" pivotButton="0" quotePrefix="0" xfId="0">
      <alignment vertical="center" shrinkToFit="1"/>
    </xf>
    <xf numFmtId="0" fontId="25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Continuous" vertical="center"/>
    </xf>
    <xf numFmtId="0" fontId="19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vertical="center"/>
    </xf>
    <xf numFmtId="0" fontId="22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 wrapText="1"/>
    </xf>
    <xf numFmtId="0" fontId="30" fillId="0" borderId="0" applyAlignment="1" pivotButton="0" quotePrefix="0" xfId="0">
      <alignment vertical="center" wrapText="1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vertical="center" wrapText="1"/>
    </xf>
    <xf numFmtId="0" fontId="31" fillId="0" borderId="0" applyAlignment="1" pivotButton="0" quotePrefix="0" xfId="0">
      <alignment vertical="top" wrapText="1"/>
    </xf>
    <xf numFmtId="0" fontId="33" fillId="0" borderId="0" applyAlignment="1" pivotButton="0" quotePrefix="0" xfId="0">
      <alignment vertical="center"/>
    </xf>
    <xf numFmtId="0" fontId="35" fillId="2" borderId="0" applyAlignment="1" pivotButton="0" quotePrefix="0" xfId="0">
      <alignment vertical="center"/>
    </xf>
    <xf numFmtId="164" fontId="11" fillId="2" borderId="1" applyAlignment="1" pivotButton="0" quotePrefix="0" xfId="1">
      <alignment vertical="center"/>
    </xf>
    <xf numFmtId="168" fontId="11" fillId="2" borderId="1" applyAlignment="1" pivotButton="0" quotePrefix="0" xfId="0">
      <alignment vertical="center"/>
    </xf>
    <xf numFmtId="49" fontId="35" fillId="0" borderId="0" applyAlignment="1" pivotButton="0" quotePrefix="0" xfId="0">
      <alignment vertical="center"/>
    </xf>
    <xf numFmtId="14" fontId="35" fillId="0" borderId="0" applyAlignment="1" pivotButton="0" quotePrefix="0" xfId="0">
      <alignment vertical="center"/>
    </xf>
    <xf numFmtId="0" fontId="35" fillId="0" borderId="0" applyAlignment="1" pivotButton="0" quotePrefix="0" xfId="0">
      <alignment horizontal="center" vertical="center"/>
    </xf>
    <xf numFmtId="164" fontId="11" fillId="2" borderId="0" applyAlignment="1" pivotButton="0" quotePrefix="0" xfId="1">
      <alignment horizontal="center" vertical="center"/>
    </xf>
    <xf numFmtId="0" fontId="11" fillId="2" borderId="0" applyAlignment="1" pivotButton="0" quotePrefix="0" xfId="0">
      <alignment horizontal="center" vertical="center"/>
    </xf>
    <xf numFmtId="164" fontId="11" fillId="2" borderId="0" applyAlignment="1" pivotButton="0" quotePrefix="0" xfId="1">
      <alignment horizontal="left" vertical="center"/>
    </xf>
    <xf numFmtId="169" fontId="11" fillId="2" borderId="0" applyAlignment="1" pivotButton="0" quotePrefix="0" xfId="1">
      <alignment horizontal="center" vertical="center"/>
    </xf>
    <xf numFmtId="170" fontId="0" fillId="2" borderId="0" applyAlignment="1" pivotButton="0" quotePrefix="0" xfId="1">
      <alignment horizontal="right" vertical="center"/>
    </xf>
    <xf numFmtId="170" fontId="8" fillId="2" borderId="0" applyAlignment="1" pivotButton="0" quotePrefix="0" xfId="1">
      <alignment horizontal="right" vertical="center"/>
    </xf>
    <xf numFmtId="170" fontId="9" fillId="2" borderId="0" applyAlignment="1" pivotButton="0" quotePrefix="0" xfId="1">
      <alignment horizontal="right" vertical="center"/>
    </xf>
    <xf numFmtId="170" fontId="35" fillId="0" borderId="0" applyAlignment="1" pivotButton="0" quotePrefix="0" xfId="1">
      <alignment horizontal="right" vertical="center"/>
    </xf>
    <xf numFmtId="14" fontId="4" fillId="5" borderId="1" applyAlignment="1" pivotButton="0" quotePrefix="0" xfId="0">
      <alignment horizontal="center" vertical="center"/>
    </xf>
    <xf numFmtId="170" fontId="4" fillId="5" borderId="1" applyAlignment="1" pivotButton="0" quotePrefix="0" xfId="1">
      <alignment horizontal="center" vertical="center"/>
    </xf>
    <xf numFmtId="170" fontId="4" fillId="5" borderId="1" applyAlignment="1" pivotButton="0" quotePrefix="0" xfId="1">
      <alignment horizontal="center" vertical="center" wrapText="1"/>
    </xf>
    <xf numFmtId="0" fontId="49" fillId="0" borderId="0" applyAlignment="1" pivotButton="0" quotePrefix="0" xfId="0">
      <alignment horizontal="center" vertical="center"/>
    </xf>
    <xf numFmtId="49" fontId="11" fillId="0" borderId="0" applyAlignment="1" pivotButton="0" quotePrefix="0" xfId="0">
      <alignment horizontal="center" vertical="center"/>
    </xf>
    <xf numFmtId="14" fontId="11" fillId="0" borderId="0" applyAlignment="1" pivotButton="0" quotePrefix="0" xfId="0">
      <alignment horizontal="center" vertical="center"/>
    </xf>
    <xf numFmtId="170" fontId="11" fillId="0" borderId="0" applyAlignment="1" pivotButton="0" quotePrefix="0" xfId="1">
      <alignment horizontal="right" vertical="center"/>
    </xf>
    <xf numFmtId="170" fontId="35" fillId="0" borderId="0" applyAlignment="1" pivotButton="0" quotePrefix="0" xfId="1">
      <alignment horizontal="right" vertical="center"/>
    </xf>
    <xf numFmtId="0" fontId="31" fillId="0" borderId="0" applyAlignment="1" pivotButton="0" quotePrefix="0" xfId="0">
      <alignment horizontal="left" vertical="center" wrapText="1"/>
    </xf>
    <xf numFmtId="0" fontId="41" fillId="0" borderId="20" applyAlignment="1" pivotButton="0" quotePrefix="0" xfId="0">
      <alignment horizontal="center" vertical="center"/>
    </xf>
    <xf numFmtId="0" fontId="41" fillId="0" borderId="21" applyAlignment="1" pivotButton="0" quotePrefix="0" xfId="0">
      <alignment horizontal="center" vertical="center"/>
    </xf>
    <xf numFmtId="0" fontId="41" fillId="0" borderId="22" applyAlignment="1" pivotButton="0" quotePrefix="0" xfId="0">
      <alignment horizontal="center" vertical="center"/>
    </xf>
    <xf numFmtId="171" fontId="41" fillId="0" borderId="24" applyAlignment="1" pivotButton="0" quotePrefix="0" xfId="0">
      <alignment horizontal="center" vertical="center"/>
    </xf>
    <xf numFmtId="171" fontId="41" fillId="0" borderId="25" applyAlignment="1" pivotButton="0" quotePrefix="0" xfId="0">
      <alignment horizontal="center" vertical="center"/>
    </xf>
    <xf numFmtId="0" fontId="41" fillId="0" borderId="24" applyAlignment="1" pivotButton="0" quotePrefix="0" xfId="0">
      <alignment horizontal="center" vertical="center"/>
    </xf>
    <xf numFmtId="0" fontId="41" fillId="0" borderId="23" applyAlignment="1" pivotButton="0" quotePrefix="0" xfId="0">
      <alignment horizontal="center" vertical="center"/>
    </xf>
    <xf numFmtId="0" fontId="36" fillId="0" borderId="14" applyAlignment="1" pivotButton="0" quotePrefix="0" xfId="0">
      <alignment horizontal="center" vertical="center"/>
    </xf>
    <xf numFmtId="0" fontId="36" fillId="0" borderId="0" applyAlignment="1" pivotButton="0" quotePrefix="0" xfId="0">
      <alignment horizontal="center" vertical="center"/>
    </xf>
    <xf numFmtId="164" fontId="43" fillId="0" borderId="15" applyAlignment="1" pivotButton="0" quotePrefix="0" xfId="1">
      <alignment horizontal="center" vertical="center"/>
    </xf>
    <xf numFmtId="164" fontId="40" fillId="0" borderId="26" applyAlignment="1" pivotButton="0" quotePrefix="0" xfId="1">
      <alignment horizontal="center" vertical="center"/>
    </xf>
    <xf numFmtId="164" fontId="39" fillId="0" borderId="15" applyAlignment="1" pivotButton="0" quotePrefix="0" xfId="1">
      <alignment horizontal="center" vertical="center"/>
    </xf>
    <xf numFmtId="164" fontId="39" fillId="0" borderId="27" applyAlignment="1" pivotButton="0" quotePrefix="0" xfId="1">
      <alignment horizontal="center" vertical="center"/>
    </xf>
    <xf numFmtId="164" fontId="39" fillId="0" borderId="30" applyAlignment="1" pivotButton="0" quotePrefix="0" xfId="1">
      <alignment horizontal="center" vertical="center"/>
    </xf>
    <xf numFmtId="164" fontId="43" fillId="0" borderId="27" applyAlignment="1" pivotButton="0" quotePrefix="0" xfId="1">
      <alignment horizontal="center" vertical="center"/>
    </xf>
    <xf numFmtId="164" fontId="43" fillId="0" borderId="30" applyAlignment="1" pivotButton="0" quotePrefix="0" xfId="1">
      <alignment horizontal="center" vertical="center"/>
    </xf>
    <xf numFmtId="164" fontId="43" fillId="0" borderId="17" applyAlignment="1" pivotButton="0" quotePrefix="0" xfId="1">
      <alignment horizontal="center" vertical="center"/>
    </xf>
    <xf numFmtId="164" fontId="43" fillId="0" borderId="28" applyAlignment="1" pivotButton="0" quotePrefix="0" xfId="1">
      <alignment horizontal="center" vertical="center"/>
    </xf>
    <xf numFmtId="164" fontId="43" fillId="0" borderId="31" applyAlignment="1" pivotButton="0" quotePrefix="0" xfId="1">
      <alignment horizontal="center" vertical="center"/>
    </xf>
    <xf numFmtId="164" fontId="40" fillId="0" borderId="32" applyAlignment="1" pivotButton="0" quotePrefix="0" xfId="1">
      <alignment horizontal="center" vertical="center"/>
    </xf>
    <xf numFmtId="164" fontId="40" fillId="0" borderId="29" applyAlignment="1" pivotButton="0" quotePrefix="0" xfId="1">
      <alignment horizontal="center" vertical="center"/>
    </xf>
    <xf numFmtId="0" fontId="48" fillId="0" borderId="0" applyAlignment="1" pivotButton="0" quotePrefix="0" xfId="0">
      <alignment horizontal="right" vertical="center"/>
    </xf>
    <xf numFmtId="172" fontId="48" fillId="0" borderId="0" applyAlignment="1" pivotButton="0" quotePrefix="0" xfId="0">
      <alignment horizontal="left" vertical="center"/>
    </xf>
    <xf numFmtId="173" fontId="46" fillId="0" borderId="0" applyAlignment="1" pivotButton="0" quotePrefix="0" xfId="1">
      <alignment horizontal="right"/>
    </xf>
    <xf numFmtId="173" fontId="46" fillId="0" borderId="10" applyAlignment="1" pivotButton="0" quotePrefix="0" xfId="1">
      <alignment horizontal="right"/>
    </xf>
    <xf numFmtId="174" fontId="45" fillId="0" borderId="0" applyAlignment="1" pivotButton="0" quotePrefix="0" xfId="0">
      <alignment horizontal="right"/>
    </xf>
    <xf numFmtId="174" fontId="45" fillId="0" borderId="10" applyAlignment="1" pivotButton="0" quotePrefix="0" xfId="0">
      <alignment horizontal="right"/>
    </xf>
    <xf numFmtId="14" fontId="42" fillId="0" borderId="16" applyAlignment="1" pivotButton="0" quotePrefix="0" xfId="0">
      <alignment horizontal="center" vertical="center" wrapText="1"/>
    </xf>
    <xf numFmtId="14" fontId="42" fillId="0" borderId="18" applyAlignment="1" pivotButton="0" quotePrefix="0" xfId="0">
      <alignment horizontal="center" vertical="center" wrapText="1"/>
    </xf>
    <xf numFmtId="167" fontId="42" fillId="0" borderId="19" applyAlignment="1" pivotButton="0" quotePrefix="0" xfId="0">
      <alignment horizontal="center" vertical="center"/>
    </xf>
    <xf numFmtId="167" fontId="42" fillId="0" borderId="18" applyAlignment="1" pivotButton="0" quotePrefix="0" xfId="0">
      <alignment horizontal="center" vertical="center"/>
    </xf>
    <xf numFmtId="0" fontId="50" fillId="6" borderId="0" applyAlignment="1" pivotButton="0" quotePrefix="0" xfId="0">
      <alignment horizontal="center" vertical="center"/>
    </xf>
    <xf numFmtId="0" fontId="51" fillId="6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6" fillId="4" borderId="2" applyAlignment="1" pivotButton="0" quotePrefix="0" xfId="0">
      <alignment horizontal="center" vertical="center" wrapText="1"/>
    </xf>
    <xf numFmtId="0" fontId="6" fillId="4" borderId="3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0" fillId="0" borderId="0" pivotButton="0" quotePrefix="0" xfId="0"/>
    <xf numFmtId="172" fontId="48" fillId="0" borderId="0" applyAlignment="1" pivotButton="0" quotePrefix="0" xfId="0">
      <alignment horizontal="left" vertical="center"/>
    </xf>
    <xf numFmtId="173" fontId="46" fillId="0" borderId="10" applyAlignment="1" pivotButton="0" quotePrefix="0" xfId="1">
      <alignment horizontal="right"/>
    </xf>
    <xf numFmtId="0" fontId="0" fillId="0" borderId="10" pivotButton="0" quotePrefix="0" xfId="0"/>
    <xf numFmtId="174" fontId="45" fillId="0" borderId="10" applyAlignment="1" pivotButton="0" quotePrefix="0" xfId="0">
      <alignment horizontal="right"/>
    </xf>
    <xf numFmtId="164" fontId="20" fillId="0" borderId="12" applyAlignment="1" pivotButton="0" quotePrefix="0" xfId="1">
      <alignment vertical="center"/>
    </xf>
    <xf numFmtId="166" fontId="34" fillId="0" borderId="12" pivotButton="0" quotePrefix="0" xfId="1"/>
    <xf numFmtId="167" fontId="20" fillId="0" borderId="12" applyAlignment="1" pivotButton="0" quotePrefix="0" xfId="0">
      <alignment vertical="center"/>
    </xf>
    <xf numFmtId="164" fontId="20" fillId="0" borderId="0" applyAlignment="1" pivotButton="0" quotePrefix="0" xfId="1">
      <alignment vertical="center"/>
    </xf>
    <xf numFmtId="167" fontId="20" fillId="0" borderId="0" applyAlignment="1" pivotButton="0" quotePrefix="0" xfId="0">
      <alignment vertical="center"/>
    </xf>
    <xf numFmtId="167" fontId="43" fillId="0" borderId="16" applyAlignment="1" pivotButton="0" quotePrefix="0" xfId="0">
      <alignment vertical="center"/>
    </xf>
    <xf numFmtId="167" fontId="42" fillId="0" borderId="34" applyAlignment="1" pivotButton="0" quotePrefix="0" xfId="0">
      <alignment horizontal="center" vertical="center"/>
    </xf>
    <xf numFmtId="0" fontId="0" fillId="0" borderId="18" pivotButton="0" quotePrefix="0" xfId="0"/>
    <xf numFmtId="164" fontId="39" fillId="0" borderId="37" applyAlignment="1" pivotButton="0" quotePrefix="0" xfId="1">
      <alignment horizontal="center" vertical="center"/>
    </xf>
    <xf numFmtId="0" fontId="0" fillId="0" borderId="27" pivotButton="0" quotePrefix="0" xfId="0"/>
    <xf numFmtId="164" fontId="39" fillId="0" borderId="27" applyAlignment="1" pivotButton="0" quotePrefix="0" xfId="1">
      <alignment horizontal="center" vertical="center"/>
    </xf>
    <xf numFmtId="164" fontId="43" fillId="0" borderId="15" applyAlignment="1" pivotButton="0" quotePrefix="0" xfId="1">
      <alignment horizontal="center" vertical="center"/>
    </xf>
    <xf numFmtId="0" fontId="0" fillId="0" borderId="15" pivotButton="0" quotePrefix="0" xfId="0"/>
    <xf numFmtId="164" fontId="43" fillId="0" borderId="37" applyAlignment="1" pivotButton="0" quotePrefix="0" xfId="1">
      <alignment horizontal="center" vertical="center"/>
    </xf>
    <xf numFmtId="164" fontId="43" fillId="0" borderId="27" applyAlignment="1" pivotButton="0" quotePrefix="0" xfId="1">
      <alignment horizontal="center" vertical="center"/>
    </xf>
    <xf numFmtId="164" fontId="43" fillId="0" borderId="15" applyAlignment="1" pivotButton="0" quotePrefix="0" xfId="1">
      <alignment vertical="center"/>
    </xf>
    <xf numFmtId="164" fontId="39" fillId="0" borderId="15" applyAlignment="1" pivotButton="0" quotePrefix="0" xfId="1">
      <alignment vertical="center"/>
    </xf>
    <xf numFmtId="164" fontId="43" fillId="0" borderId="38" applyAlignment="1" pivotButton="0" quotePrefix="0" xfId="1">
      <alignment horizontal="center" vertical="center"/>
    </xf>
    <xf numFmtId="0" fontId="0" fillId="0" borderId="28" pivotButton="0" quotePrefix="0" xfId="0"/>
    <xf numFmtId="164" fontId="43" fillId="0" borderId="28" applyAlignment="1" pivotButton="0" quotePrefix="0" xfId="1">
      <alignment horizontal="center" vertical="center"/>
    </xf>
    <xf numFmtId="164" fontId="43" fillId="0" borderId="17" applyAlignment="1" pivotButton="0" quotePrefix="0" xfId="1">
      <alignment vertical="center"/>
    </xf>
    <xf numFmtId="164" fontId="39" fillId="0" borderId="17" applyAlignment="1" pivotButton="0" quotePrefix="0" xfId="1">
      <alignment vertical="center"/>
    </xf>
    <xf numFmtId="164" fontId="40" fillId="0" borderId="39" applyAlignment="1" pivotButton="0" quotePrefix="0" xfId="1">
      <alignment horizontal="center" vertical="center"/>
    </xf>
    <xf numFmtId="0" fontId="0" fillId="0" borderId="29" pivotButton="0" quotePrefix="0" xfId="0"/>
    <xf numFmtId="164" fontId="40" fillId="0" borderId="26" applyAlignment="1" pivotButton="0" quotePrefix="0" xfId="1">
      <alignment horizontal="center" vertical="center"/>
    </xf>
    <xf numFmtId="0" fontId="0" fillId="0" borderId="26" pivotButton="0" quotePrefix="0" xfId="0"/>
    <xf numFmtId="164" fontId="38" fillId="0" borderId="0" applyAlignment="1" pivotButton="0" quotePrefix="0" xfId="1">
      <alignment horizontal="center" vertical="center"/>
    </xf>
    <xf numFmtId="0" fontId="0" fillId="0" borderId="40" pivotButton="0" quotePrefix="0" xfId="0"/>
    <xf numFmtId="0" fontId="0" fillId="0" borderId="20" pivotButton="0" quotePrefix="0" xfId="0"/>
    <xf numFmtId="0" fontId="0" fillId="0" borderId="41" pivotButton="0" quotePrefix="0" xfId="0"/>
    <xf numFmtId="0" fontId="0" fillId="0" borderId="23" pivotButton="0" quotePrefix="0" xfId="0"/>
    <xf numFmtId="171" fontId="41" fillId="0" borderId="24" applyAlignment="1" pivotButton="0" quotePrefix="0" xfId="0">
      <alignment horizontal="center" vertical="center"/>
    </xf>
    <xf numFmtId="164" fontId="22" fillId="0" borderId="0" applyAlignment="1" pivotButton="0" quotePrefix="0" xfId="1">
      <alignment horizontal="center" vertical="center"/>
    </xf>
    <xf numFmtId="0" fontId="0" fillId="0" borderId="14" pivotButton="0" quotePrefix="0" xfId="0"/>
    <xf numFmtId="0" fontId="0" fillId="0" borderId="3" pivotButton="0" quotePrefix="0" xfId="0"/>
    <xf numFmtId="0" fontId="7" fillId="0" borderId="1" applyAlignment="1" pivotButton="0" quotePrefix="0" xfId="0">
      <alignment horizontal="center" vertical="center" wrapText="1"/>
    </xf>
    <xf numFmtId="170" fontId="35" fillId="0" borderId="0" applyAlignment="1" pivotButton="0" quotePrefix="0" xfId="1">
      <alignment horizontal="right" vertical="center"/>
    </xf>
    <xf numFmtId="170" fontId="0" fillId="2" borderId="0" applyAlignment="1" pivotButton="0" quotePrefix="0" xfId="1">
      <alignment horizontal="right" vertical="center"/>
    </xf>
    <xf numFmtId="165" fontId="47" fillId="0" borderId="0" applyAlignment="1" pivotButton="0" quotePrefix="0" xfId="0">
      <alignment vertical="center"/>
    </xf>
    <xf numFmtId="170" fontId="8" fillId="2" borderId="0" applyAlignment="1" pivotButton="0" quotePrefix="0" xfId="1">
      <alignment horizontal="right" vertical="center"/>
    </xf>
    <xf numFmtId="164" fontId="11" fillId="2" borderId="0" applyAlignment="1" pivotButton="0" quotePrefix="0" xfId="1">
      <alignment horizontal="center" vertical="center"/>
    </xf>
    <xf numFmtId="164" fontId="9" fillId="2" borderId="0" applyAlignment="1" pivotButton="0" quotePrefix="0" xfId="1">
      <alignment vertical="center"/>
    </xf>
    <xf numFmtId="170" fontId="9" fillId="2" borderId="0" applyAlignment="1" pivotButton="0" quotePrefix="0" xfId="1">
      <alignment horizontal="right" vertical="center"/>
    </xf>
    <xf numFmtId="169" fontId="11" fillId="2" borderId="0" applyAlignment="1" pivotButton="0" quotePrefix="0" xfId="1">
      <alignment horizontal="center" vertical="center"/>
    </xf>
    <xf numFmtId="164" fontId="11" fillId="2" borderId="0" applyAlignment="1" pivotButton="0" quotePrefix="0" xfId="1">
      <alignment horizontal="left" vertical="center"/>
    </xf>
    <xf numFmtId="170" fontId="4" fillId="5" borderId="1" applyAlignment="1" pivotButton="0" quotePrefix="0" xfId="1">
      <alignment horizontal="center" vertical="center"/>
    </xf>
    <xf numFmtId="170" fontId="4" fillId="5" borderId="1" applyAlignment="1" pivotButton="0" quotePrefix="0" xfId="1">
      <alignment horizontal="center" vertical="center" wrapText="1"/>
    </xf>
    <xf numFmtId="0" fontId="52" fillId="0" borderId="44" applyAlignment="1" pivotButton="0" quotePrefix="0" xfId="0">
      <alignment horizontal="center" vertical="center"/>
    </xf>
    <xf numFmtId="49" fontId="52" fillId="0" borderId="44" applyAlignment="1" pivotButton="0" quotePrefix="0" xfId="0">
      <alignment horizontal="center" vertical="center"/>
    </xf>
    <xf numFmtId="14" fontId="52" fillId="0" borderId="44" applyAlignment="1" pivotButton="0" quotePrefix="0" xfId="0">
      <alignment horizontal="center" vertical="center"/>
    </xf>
    <xf numFmtId="3" fontId="52" fillId="0" borderId="44" applyAlignment="1" pivotButton="0" quotePrefix="0" xfId="1">
      <alignment horizontal="right" vertical="center"/>
    </xf>
    <xf numFmtId="170" fontId="11" fillId="0" borderId="44" applyAlignment="1" pivotButton="0" quotePrefix="0" xfId="1">
      <alignment horizontal="right" vertical="center"/>
    </xf>
    <xf numFmtId="49" fontId="11" fillId="0" borderId="44" applyAlignment="1" pivotButton="0" quotePrefix="0" xfId="0">
      <alignment horizontal="center" vertical="center"/>
    </xf>
    <xf numFmtId="164" fontId="11" fillId="2" borderId="1" applyAlignment="1" pivotButton="0" quotePrefix="0" xfId="1">
      <alignment vertical="center"/>
    </xf>
    <xf numFmtId="168" fontId="11" fillId="2" borderId="1" applyAlignment="1" pivotButton="0" quotePrefix="0" xfId="0">
      <alignment vertical="center"/>
    </xf>
    <xf numFmtId="170" fontId="35" fillId="0" borderId="44" applyAlignment="1" pivotButton="0" quotePrefix="0" xfId="1">
      <alignment horizontal="right" vertical="center"/>
    </xf>
    <xf numFmtId="0" fontId="0" fillId="0" borderId="44" pivotButton="0" quotePrefix="0" xfId="0"/>
    <xf numFmtId="3" fontId="52" fillId="0" borderId="44" applyAlignment="1" pivotButton="0" quotePrefix="0" xfId="0">
      <alignment horizontal="right" vertical="center"/>
    </xf>
    <xf numFmtId="3" fontId="52" fillId="0" borderId="44" pivotButton="0" quotePrefix="0" xfId="0"/>
  </cellXfs>
  <cellStyles count="3">
    <cellStyle name="표준" xfId="0" builtinId="0"/>
    <cellStyle name="쉼표 [0]" xfId="1" builtinId="6"/>
    <cellStyle name="하이퍼링크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653415</colOff>
      <row>0</row>
      <rowOff>65314</rowOff>
    </from>
    <to>
      <col>2</col>
      <colOff>550001</colOff>
      <row>2</row>
      <rowOff>171117</rowOff>
    </to>
    <pic>
      <nvPicPr>
        <cNvPr id="2" name="그림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53415" y="65314"/>
          <a:ext cx="1218928" cy="548852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B66"/>
  <sheetViews>
    <sheetView showGridLines="0" view="pageBreakPreview" zoomScale="70" zoomScaleNormal="115" zoomScaleSheetLayoutView="70" zoomScalePageLayoutView="70" workbookViewId="0">
      <selection activeCell="L10" sqref="L10:P11"/>
    </sheetView>
  </sheetViews>
  <sheetFormatPr baseColWidth="10" defaultColWidth="8" defaultRowHeight="17"/>
  <cols>
    <col width="8.6640625" customWidth="1" style="166" min="1" max="8"/>
    <col width="2.1640625" customWidth="1" style="166" min="9" max="9"/>
    <col width="8.6640625" customWidth="1" style="166" min="10" max="15"/>
    <col width="10.33203125" customWidth="1" style="166" min="16" max="16"/>
    <col width="8.6640625" customWidth="1" style="166" min="17" max="17"/>
    <col width="13.1640625" customWidth="1" style="166" min="26" max="35"/>
  </cols>
  <sheetData>
    <row r="1">
      <c r="M1" s="149" t="inlineStr">
        <is>
          <t>청구서 작성일자 :</t>
        </is>
      </c>
      <c r="O1" s="167" t="n">
        <v>45337</v>
      </c>
      <c r="Q1" s="22" t="n"/>
    </row>
    <row r="4" ht="21" customHeight="1" s="166">
      <c r="B4" s="159" t="inlineStr">
        <is>
          <t>SK케미칼</t>
        </is>
      </c>
      <c r="L4" s="23" t="inlineStr">
        <is>
          <t>사업자등록번호</t>
        </is>
      </c>
      <c r="M4" s="23" t="n"/>
      <c r="N4" s="24" t="inlineStr">
        <is>
          <t>113-81-32864</t>
        </is>
      </c>
      <c r="O4" s="24" t="n"/>
      <c r="P4" s="24" t="n"/>
      <c r="Q4" s="24" t="n"/>
    </row>
    <row r="5" ht="21" customHeight="1" s="166">
      <c r="L5" s="23" t="inlineStr">
        <is>
          <t>상호(법인명)</t>
        </is>
      </c>
      <c r="M5" s="23" t="n"/>
      <c r="N5" s="24" t="inlineStr">
        <is>
          <t>에스케이렌터카 주식회사</t>
        </is>
      </c>
      <c r="O5" s="24" t="n"/>
      <c r="P5" s="24" t="n"/>
      <c r="Q5" s="24" t="n"/>
    </row>
    <row r="6" ht="28" customHeight="1" s="166">
      <c r="B6" s="160" t="inlineStr">
        <is>
          <t>2월 이용대금 청구서</t>
        </is>
      </c>
      <c r="L6" s="23" t="inlineStr">
        <is>
          <t>대표자</t>
        </is>
      </c>
      <c r="M6" s="23" t="n"/>
      <c r="N6" s="24" t="inlineStr">
        <is>
          <t>황일문</t>
        </is>
      </c>
      <c r="O6" s="24" t="n"/>
      <c r="P6" s="24" t="n"/>
      <c r="Q6" s="24" t="n"/>
    </row>
    <row r="7" ht="9" customHeight="1" s="166"/>
    <row r="8" ht="19.5" customHeight="1" s="166" thickBot="1">
      <c r="D8" s="25" t="n"/>
      <c r="E8" s="25" t="n"/>
      <c r="F8" s="25" t="n"/>
    </row>
    <row r="9" ht="27" customHeight="1" s="166" thickTop="1">
      <c r="B9" s="26" t="inlineStr">
        <is>
          <t xml:space="preserve">  총 청구금액</t>
        </is>
      </c>
      <c r="C9" s="27" t="n"/>
      <c r="D9" s="28" t="n"/>
      <c r="E9" s="28" t="n"/>
      <c r="F9" s="28" t="n"/>
      <c r="G9" s="29" t="n"/>
      <c r="H9" s="30" t="n"/>
      <c r="J9" s="26" t="inlineStr">
        <is>
          <t xml:space="preserve">  납부기한</t>
        </is>
      </c>
      <c r="K9" s="31" t="n"/>
      <c r="L9" s="29" t="n"/>
      <c r="M9" s="29" t="n"/>
      <c r="N9" s="29" t="n"/>
      <c r="O9" s="29" t="n"/>
      <c r="P9" s="32" t="n"/>
    </row>
    <row r="10" ht="18.5" customHeight="1" s="166">
      <c r="B10" s="33" t="n"/>
      <c r="C10" s="34" t="n"/>
      <c r="D10" s="168">
        <f>SUM(E20+G20+M20)</f>
        <v/>
      </c>
      <c r="H10" s="169" t="n"/>
      <c r="J10" s="33" t="n"/>
      <c r="L10" s="170">
        <f>EOMONTH((O1+30),0)</f>
        <v/>
      </c>
      <c r="P10" s="169" t="n"/>
    </row>
    <row r="11" ht="25.25" customHeight="1" s="166">
      <c r="B11" s="35" t="n"/>
      <c r="C11" s="36" t="n"/>
      <c r="H11" s="169" t="n"/>
      <c r="I11" s="36" t="n"/>
      <c r="J11" s="37" t="n"/>
      <c r="K11" s="36" t="n"/>
      <c r="P11" s="169" t="n"/>
      <c r="Q11" s="38" t="n"/>
      <c r="R11" s="38" t="n"/>
    </row>
    <row r="12" ht="15.5" customHeight="1" s="166" thickBot="1">
      <c r="B12" s="39" t="n"/>
      <c r="C12" s="40" t="n"/>
      <c r="D12" s="40" t="n"/>
      <c r="E12" s="171" t="n"/>
      <c r="F12" s="172" t="n"/>
      <c r="G12" s="172" t="n"/>
      <c r="H12" s="43" t="n"/>
      <c r="I12" s="44" t="n"/>
      <c r="J12" s="45" t="n"/>
      <c r="K12" s="46" t="n"/>
      <c r="L12" s="173" t="n"/>
      <c r="M12" s="173" t="n"/>
      <c r="N12" s="48" t="n"/>
      <c r="O12" s="48" t="n"/>
      <c r="P12" s="49" t="n"/>
      <c r="Q12" s="38" t="n"/>
      <c r="R12" s="38" t="n"/>
    </row>
    <row r="13" ht="21" customHeight="1" s="166" thickTop="1">
      <c r="C13" s="36" t="n"/>
      <c r="D13" s="36" t="n"/>
      <c r="E13" s="174" t="n"/>
      <c r="F13" s="174" t="n"/>
      <c r="G13" s="174" t="n"/>
      <c r="H13" s="51" t="n"/>
      <c r="I13" s="51" t="n"/>
      <c r="J13" s="51" t="n"/>
      <c r="K13" s="51" t="n"/>
      <c r="L13" s="175" t="n"/>
      <c r="M13" s="175" t="n"/>
      <c r="N13" s="44" t="n"/>
      <c r="O13" s="44" t="n"/>
      <c r="P13" s="44" t="n"/>
      <c r="Q13" s="36" t="n"/>
      <c r="R13" s="53" t="n"/>
      <c r="S13" s="53" t="n"/>
      <c r="T13" s="53" t="n"/>
      <c r="U13" s="53" t="n"/>
    </row>
    <row r="14" ht="21" customHeight="1" s="166">
      <c r="C14" s="36" t="n"/>
      <c r="D14" s="36" t="n"/>
      <c r="E14" s="174" t="n"/>
      <c r="F14" s="174" t="n"/>
      <c r="G14" s="174" t="n"/>
      <c r="H14" s="54" t="n"/>
      <c r="I14" s="54" t="n"/>
      <c r="J14" s="54" t="n"/>
      <c r="K14" s="54" t="n"/>
      <c r="L14" s="175" t="n"/>
      <c r="M14" s="175" t="n"/>
      <c r="N14" s="44" t="n"/>
      <c r="O14" s="44" t="n"/>
      <c r="P14" s="44" t="n"/>
      <c r="Q14" s="36" t="n"/>
      <c r="R14" s="53" t="n"/>
      <c r="S14" s="53" t="n"/>
      <c r="T14" s="53" t="n"/>
      <c r="U14" s="53" t="n"/>
    </row>
    <row r="15" ht="45.5" customHeight="1" s="166">
      <c r="A15" s="55" t="n"/>
      <c r="B15" s="56" t="inlineStr">
        <is>
          <t>이용대금 요약</t>
        </is>
      </c>
      <c r="C15" s="57" t="n"/>
      <c r="D15" s="176" t="n"/>
      <c r="E15" s="177" t="inlineStr">
        <is>
          <t>차량운행관리</t>
        </is>
      </c>
      <c r="F15" s="178" t="n"/>
      <c r="G15" s="156" t="inlineStr">
        <is>
          <t>카셰어링프리미엄</t>
        </is>
      </c>
      <c r="H15" s="178" t="n"/>
      <c r="I15" s="59" t="n"/>
      <c r="J15" s="56" t="inlineStr">
        <is>
          <t>이전비</t>
        </is>
      </c>
      <c r="K15" s="57" t="n"/>
      <c r="L15" s="176" t="n"/>
      <c r="M15" s="176" t="n"/>
      <c r="N15" s="60" t="n"/>
      <c r="O15" s="60" t="n"/>
      <c r="P15" s="60" t="n"/>
      <c r="Q15" s="36" t="n"/>
      <c r="R15" s="53" t="n"/>
      <c r="S15" s="53" t="n"/>
      <c r="T15" s="53" t="n"/>
      <c r="U15" s="53" t="n"/>
    </row>
    <row r="16" ht="45.5" customHeight="1" s="166">
      <c r="B16" s="61" t="inlineStr">
        <is>
          <t xml:space="preserve"> 공급가액</t>
        </is>
      </c>
      <c r="C16" s="62" t="n"/>
      <c r="D16" s="62" t="n"/>
      <c r="E16" s="179">
        <f>ROUND(DSUM(이용료!D5:$I$1048576,6,이용료!$O$2:$O$3),0)</f>
        <v/>
      </c>
      <c r="F16" s="180" t="n"/>
      <c r="G16" s="181">
        <f>ROUND(DSUM(이용료!$D$5:$I$1048576,6,이용료!$P$2:$P$3),0)</f>
        <v/>
      </c>
      <c r="H16" s="180" t="n"/>
      <c r="I16" s="63" t="n"/>
      <c r="J16" s="61" t="inlineStr">
        <is>
          <t xml:space="preserve"> 공급가액</t>
        </is>
      </c>
      <c r="K16" s="62" t="n"/>
      <c r="L16" s="62" t="n"/>
      <c r="M16" s="182">
        <f>ROUND(SUM(이용료!L5:L1048576),0)</f>
        <v/>
      </c>
      <c r="N16" s="183" t="n"/>
      <c r="O16" s="183" t="n"/>
      <c r="P16" s="183" t="n"/>
      <c r="Q16" s="36" t="n"/>
      <c r="R16" s="53" t="n"/>
      <c r="S16" s="53" t="n"/>
      <c r="T16" s="53" t="n"/>
      <c r="U16" s="53" t="n"/>
    </row>
    <row r="17" ht="45.5" customHeight="1" s="166">
      <c r="B17" s="61" t="inlineStr">
        <is>
          <t xml:space="preserve"> 부가가치세</t>
        </is>
      </c>
      <c r="C17" s="62" t="n"/>
      <c r="D17" s="62" t="n"/>
      <c r="E17" s="184">
        <f>ROUND(E16*0.1,0)</f>
        <v/>
      </c>
      <c r="F17" s="180" t="n"/>
      <c r="G17" s="185">
        <f>ROUND(G16*0.1,0)</f>
        <v/>
      </c>
      <c r="H17" s="180" t="n"/>
      <c r="I17" s="63" t="n"/>
      <c r="J17" s="61" t="inlineStr">
        <is>
          <t xml:space="preserve"> 부가가치세</t>
        </is>
      </c>
      <c r="K17" s="62" t="n"/>
      <c r="L17" s="62" t="n"/>
      <c r="M17" s="182">
        <f>ROUND((M16*0.1),0)</f>
        <v/>
      </c>
      <c r="N17" s="183" t="n"/>
      <c r="O17" s="183" t="n"/>
      <c r="P17" s="183" t="n"/>
      <c r="Q17" s="36" t="n"/>
      <c r="R17" s="53" t="n"/>
      <c r="S17" s="53" t="n"/>
      <c r="T17" s="53" t="n"/>
      <c r="U17" s="53" t="n"/>
    </row>
    <row r="18" ht="45.5" customHeight="1" s="166">
      <c r="B18" s="61" t="n"/>
      <c r="C18" s="62" t="n"/>
      <c r="D18" s="62" t="n"/>
      <c r="E18" s="184" t="n"/>
      <c r="F18" s="180" t="n"/>
      <c r="G18" s="185" t="n"/>
      <c r="H18" s="180" t="n"/>
      <c r="I18" s="63" t="n"/>
      <c r="J18" s="61" t="n"/>
      <c r="K18" s="62" t="n"/>
      <c r="L18" s="62" t="n"/>
      <c r="M18" s="186" t="n"/>
      <c r="N18" s="187" t="n"/>
      <c r="O18" s="186" t="n"/>
      <c r="P18" s="66" t="n"/>
      <c r="Q18" s="36" t="n"/>
      <c r="R18" s="53" t="n"/>
      <c r="S18" s="53" t="n"/>
      <c r="T18" s="53" t="n"/>
      <c r="U18" s="53" t="n"/>
    </row>
    <row r="19" ht="45.5" customHeight="1" s="166" thickBot="1">
      <c r="B19" s="67" t="n"/>
      <c r="C19" s="68" t="n"/>
      <c r="D19" s="68" t="n"/>
      <c r="E19" s="188" t="n"/>
      <c r="F19" s="189" t="n"/>
      <c r="G19" s="190" t="n"/>
      <c r="H19" s="189" t="n"/>
      <c r="I19" s="63" t="n"/>
      <c r="J19" s="67" t="n"/>
      <c r="K19" s="68" t="n"/>
      <c r="L19" s="68" t="n"/>
      <c r="M19" s="191" t="n"/>
      <c r="N19" s="192" t="n"/>
      <c r="O19" s="191" t="n"/>
      <c r="P19" s="71" t="n"/>
      <c r="Q19" s="36" t="n"/>
      <c r="R19" s="53" t="n"/>
      <c r="S19" s="53" t="n"/>
      <c r="T19" s="53" t="n"/>
      <c r="U19" s="53" t="n"/>
    </row>
    <row r="20" ht="45.5" customHeight="1" s="166">
      <c r="B20" s="72" t="inlineStr">
        <is>
          <t xml:space="preserve"> 합계</t>
        </is>
      </c>
      <c r="C20" s="73" t="n"/>
      <c r="D20" s="73" t="n"/>
      <c r="E20" s="193">
        <f>ROUND(SUM(E16:F19),0)</f>
        <v/>
      </c>
      <c r="F20" s="194" t="n"/>
      <c r="G20" s="193">
        <f>ROUND(SUM(G16:H19),0)</f>
        <v/>
      </c>
      <c r="H20" s="194" t="n"/>
      <c r="I20" s="63" t="n"/>
      <c r="J20" s="72" t="inlineStr">
        <is>
          <t xml:space="preserve"> 합계</t>
        </is>
      </c>
      <c r="K20" s="73" t="n"/>
      <c r="L20" s="73" t="n"/>
      <c r="M20" s="195">
        <f>ROUND(SUM(M16:P19),0)</f>
        <v/>
      </c>
      <c r="N20" s="196" t="n"/>
      <c r="O20" s="196" t="n"/>
      <c r="P20" s="196" t="n"/>
      <c r="Q20" s="36" t="n"/>
      <c r="R20" s="53" t="n"/>
      <c r="S20" s="53" t="n"/>
      <c r="T20" s="53" t="n"/>
      <c r="U20" s="53" t="n"/>
    </row>
    <row r="21" ht="45.5" customHeight="1" s="166" thickBot="1">
      <c r="B21" s="74" t="inlineStr">
        <is>
          <t>입금계좌정보</t>
        </is>
      </c>
      <c r="C21" s="73" t="n"/>
      <c r="D21" s="72" t="n"/>
      <c r="E21" s="197" t="n"/>
      <c r="F21" s="73" t="n"/>
      <c r="G21" s="73" t="n"/>
      <c r="H21" s="73" t="n"/>
      <c r="I21" s="73" t="n"/>
      <c r="J21" s="73" t="n"/>
      <c r="K21" s="73" t="n"/>
      <c r="L21" s="73" t="n"/>
      <c r="M21" s="73" t="n"/>
      <c r="N21" s="73" t="n"/>
      <c r="O21" s="73" t="n"/>
      <c r="P21" s="73" t="n"/>
    </row>
    <row r="22" ht="45.5" customHeight="1" s="166" thickBot="1">
      <c r="B22" s="128" t="inlineStr">
        <is>
          <t>예금주</t>
        </is>
      </c>
      <c r="C22" s="198" t="n"/>
      <c r="D22" s="198" t="n"/>
      <c r="E22" s="199" t="n"/>
      <c r="F22" s="129" t="inlineStr">
        <is>
          <t>은행명</t>
        </is>
      </c>
      <c r="G22" s="198" t="n"/>
      <c r="H22" s="199" t="n"/>
      <c r="I22" s="129" t="inlineStr">
        <is>
          <t>계좌번호</t>
        </is>
      </c>
      <c r="J22" s="198" t="n"/>
      <c r="K22" s="198" t="n"/>
      <c r="L22" s="198" t="n"/>
      <c r="M22" s="198" t="n"/>
      <c r="N22" s="198" t="n"/>
      <c r="O22" s="198" t="n"/>
      <c r="P22" s="199" t="n"/>
    </row>
    <row r="23" ht="45.5" customHeight="1" s="166">
      <c r="B23" s="134" t="inlineStr">
        <is>
          <t>에스케이렌터카 주식회사</t>
        </is>
      </c>
      <c r="C23" s="200" t="n"/>
      <c r="D23" s="200" t="n"/>
      <c r="E23" s="201" t="n"/>
      <c r="F23" s="133" t="inlineStr">
        <is>
          <t>하나은행</t>
        </is>
      </c>
      <c r="G23" s="200" t="n"/>
      <c r="H23" s="201" t="n"/>
      <c r="I23" s="202" t="n">
        <v>11992914317337</v>
      </c>
      <c r="J23" s="200" t="n"/>
      <c r="K23" s="200" t="n"/>
      <c r="L23" s="200" t="n"/>
      <c r="M23" s="200" t="n"/>
      <c r="N23" s="200" t="n"/>
      <c r="O23" s="200" t="n"/>
      <c r="P23" s="201" t="n"/>
    </row>
    <row r="24" ht="28.25" customHeight="1" s="166">
      <c r="C24" s="36" t="n"/>
      <c r="D24" s="76" t="n"/>
      <c r="E24" s="203" t="n"/>
      <c r="F24" s="76" t="n"/>
      <c r="G24" s="76" t="n"/>
      <c r="H24" s="78" t="n"/>
      <c r="I24" s="78" t="n"/>
      <c r="J24" s="78" t="n"/>
      <c r="K24" s="78" t="n"/>
      <c r="L24" s="76" t="n"/>
      <c r="M24" s="76" t="n"/>
      <c r="N24" s="76" t="n"/>
    </row>
    <row r="25" ht="69" customHeight="1" s="166"/>
    <row r="26" ht="21" customHeight="1" s="166">
      <c r="C26" s="79" t="inlineStr">
        <is>
          <t>    </t>
        </is>
      </c>
    </row>
    <row r="27" ht="15.75" customHeight="1" s="166">
      <c r="C27" s="36" t="n"/>
      <c r="D27" s="36" t="n"/>
      <c r="E27" s="36" t="n"/>
      <c r="F27" s="36" t="n"/>
      <c r="G27" s="36" t="n"/>
      <c r="H27" s="80" t="n"/>
      <c r="I27" s="80" t="n"/>
      <c r="J27" s="36" t="n"/>
      <c r="K27" s="36" t="n"/>
      <c r="L27" s="36" t="n"/>
      <c r="M27" s="38" t="n"/>
      <c r="N27" s="38" t="n"/>
      <c r="O27" s="81" t="n"/>
      <c r="P27" s="81" t="n"/>
      <c r="Q27" s="36" t="n"/>
      <c r="R27" s="53" t="n"/>
      <c r="S27" s="53" t="n"/>
      <c r="T27" s="53" t="n"/>
      <c r="U27" s="53" t="n"/>
    </row>
    <row r="28" ht="24.75" customHeight="1" s="166">
      <c r="C28" s="34" t="n"/>
      <c r="D28" s="36" t="n"/>
      <c r="E28" s="36" t="n"/>
      <c r="F28" s="36" t="n"/>
      <c r="G28" s="36" t="n"/>
      <c r="H28" s="80" t="n"/>
      <c r="I28" s="80" t="n"/>
      <c r="J28" s="36" t="n"/>
      <c r="K28" s="36" t="n"/>
      <c r="L28" s="36" t="n"/>
      <c r="O28" s="81" t="n"/>
      <c r="P28" s="81" t="n"/>
      <c r="Q28" s="36" t="n"/>
      <c r="R28" s="53" t="n"/>
      <c r="S28" s="53" t="n"/>
      <c r="T28" s="53" t="n"/>
      <c r="U28" s="53" t="n"/>
    </row>
    <row r="29" ht="22" customHeight="1" s="166">
      <c r="C29" s="36" t="n"/>
      <c r="D29" s="36" t="n"/>
      <c r="E29" s="78" t="n"/>
      <c r="F29" s="82" t="n"/>
      <c r="G29" s="82" t="n"/>
      <c r="H29" s="82" t="n"/>
      <c r="I29" s="82" t="n"/>
      <c r="J29" s="36" t="n"/>
      <c r="K29" s="36" t="n"/>
      <c r="L29" s="36" t="n"/>
      <c r="M29" s="78" t="n"/>
      <c r="N29" s="82" t="n"/>
      <c r="O29" s="82" t="n"/>
      <c r="P29" s="82" t="n"/>
    </row>
    <row r="30" ht="22" customHeight="1" s="166">
      <c r="C30" s="36" t="n"/>
      <c r="D30" s="36" t="n"/>
      <c r="E30" s="78" t="n"/>
      <c r="F30" s="82" t="n"/>
      <c r="G30" s="82" t="n"/>
      <c r="H30" s="82" t="n"/>
      <c r="I30" s="82" t="n"/>
      <c r="J30" s="36" t="n"/>
      <c r="K30" s="36" t="n"/>
      <c r="L30" s="36" t="n"/>
      <c r="M30" s="78" t="n"/>
      <c r="N30" s="82" t="n"/>
      <c r="O30" s="82" t="n"/>
      <c r="P30" s="82" t="n"/>
    </row>
    <row r="31" ht="22" customHeight="1" s="166">
      <c r="C31" s="36" t="n"/>
      <c r="D31" s="36" t="n"/>
      <c r="E31" s="82" t="n"/>
      <c r="F31" s="82" t="n"/>
      <c r="G31" s="82" t="n"/>
      <c r="H31" s="82" t="n"/>
      <c r="I31" s="82" t="n"/>
      <c r="J31" s="82" t="n"/>
      <c r="K31" s="82" t="n"/>
      <c r="L31" s="82" t="n"/>
      <c r="M31" s="82" t="n"/>
      <c r="N31" s="82" t="n"/>
      <c r="O31" s="82" t="n"/>
      <c r="P31" s="82" t="n"/>
    </row>
    <row r="32" ht="22" customHeight="1" s="166">
      <c r="C32" s="36" t="n"/>
      <c r="D32" s="36" t="n"/>
      <c r="E32" s="78" t="n"/>
      <c r="F32" s="82" t="n"/>
      <c r="G32" s="83" t="n"/>
      <c r="H32" s="84" t="n"/>
      <c r="I32" s="84" t="n"/>
      <c r="J32" s="85" t="n"/>
      <c r="K32" s="85" t="n"/>
      <c r="L32" s="85" t="n"/>
      <c r="M32" s="83" t="n"/>
      <c r="N32" s="78" t="n"/>
      <c r="O32" s="82" t="n"/>
      <c r="P32" s="82" t="n"/>
    </row>
    <row r="33" ht="22" customHeight="1" s="166">
      <c r="C33" s="36" t="n"/>
      <c r="D33" s="36" t="n"/>
      <c r="E33" s="86" t="n"/>
      <c r="F33" s="76" t="n"/>
      <c r="G33" s="76" t="n"/>
      <c r="H33" s="76" t="n"/>
      <c r="I33" s="76" t="n"/>
      <c r="J33" s="76" t="n"/>
      <c r="K33" s="76" t="n"/>
      <c r="L33" s="76" t="n"/>
      <c r="M33" s="76" t="n"/>
      <c r="N33" s="76" t="n"/>
      <c r="O33" s="76" t="n"/>
      <c r="P33" s="76" t="n"/>
    </row>
    <row r="34" ht="22" customHeight="1" s="166">
      <c r="C34" s="81" t="n"/>
      <c r="D34" s="81" t="n"/>
      <c r="E34" s="36" t="n"/>
      <c r="F34" s="36" t="n"/>
      <c r="G34" s="82" t="n"/>
      <c r="H34" s="82" t="n"/>
      <c r="I34" s="82" t="n"/>
      <c r="J34" s="82" t="n"/>
      <c r="K34" s="82" t="n"/>
      <c r="L34" s="82" t="n"/>
      <c r="M34" s="83" t="n"/>
      <c r="N34" s="78" t="n"/>
      <c r="O34" s="82" t="n"/>
      <c r="P34" s="82" t="n"/>
    </row>
    <row r="35" ht="22" customHeight="1" s="166">
      <c r="C35" s="81" t="n"/>
      <c r="D35" s="81" t="n"/>
      <c r="E35" s="36" t="n"/>
      <c r="F35" s="36" t="n"/>
      <c r="G35" s="82" t="n"/>
      <c r="H35" s="82" t="n"/>
      <c r="I35" s="82" t="n"/>
      <c r="J35" s="82" t="n"/>
      <c r="K35" s="82" t="n"/>
      <c r="L35" s="82" t="n"/>
      <c r="M35" s="82" t="n"/>
      <c r="N35" s="82" t="n"/>
      <c r="O35" s="82" t="n"/>
      <c r="P35" s="82" t="n"/>
    </row>
    <row r="36" ht="22" customHeight="1" s="166">
      <c r="C36" s="36" t="n"/>
      <c r="D36" s="36" t="n"/>
      <c r="E36" s="76" t="n"/>
      <c r="F36" s="76" t="n"/>
      <c r="G36" s="76" t="n"/>
      <c r="H36" s="76" t="n"/>
      <c r="I36" s="76" t="n"/>
      <c r="J36" s="76" t="n"/>
      <c r="K36" s="76" t="n"/>
      <c r="L36" s="76" t="n"/>
      <c r="M36" s="76" t="n"/>
      <c r="N36" s="76" t="n"/>
      <c r="O36" s="76" t="n"/>
      <c r="P36" s="76" t="n"/>
    </row>
    <row r="37" ht="21" customHeight="1" s="166">
      <c r="C37" s="76" t="n"/>
      <c r="D37" s="76" t="n"/>
      <c r="E37" s="76" t="n"/>
      <c r="F37" s="76" t="n"/>
      <c r="G37" s="76" t="n"/>
      <c r="H37" s="76" t="n"/>
      <c r="I37" s="76" t="n"/>
      <c r="J37" s="76" t="n"/>
      <c r="K37" s="76" t="n"/>
      <c r="L37" s="76" t="n"/>
      <c r="M37" s="76" t="n"/>
      <c r="N37" s="76" t="n"/>
      <c r="O37" s="76" t="n"/>
      <c r="P37" s="76" t="n"/>
    </row>
    <row r="38" ht="24" customHeight="1" s="166"/>
    <row r="39" ht="24" customHeight="1" s="166"/>
    <row r="40" ht="25.25" customHeight="1" s="166">
      <c r="B40" s="135" t="inlineStr">
        <is>
          <t xml:space="preserve">상호명 : 에스케이렌터카 주식회사    사업자번호 : 113-81-32864    대표자 : 황일문
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</row>
    <row r="41" ht="25.25" customFormat="1" customHeight="1" s="89">
      <c r="B41" s="136" t="inlineStr">
        <is>
          <t>소재지 : 서울특별시 구로구 서부샛길 822(구로동)    고객지원 : 1800-2023</t>
        </is>
      </c>
      <c r="Q41" s="87" t="n"/>
      <c r="R41" s="88" t="n"/>
      <c r="S41" s="88" t="n"/>
      <c r="T41" s="88" t="n"/>
    </row>
    <row r="43">
      <c r="E43" s="90" t="n"/>
      <c r="F43" s="91" t="n"/>
      <c r="G43" s="92" t="n"/>
      <c r="H43" s="80" t="n"/>
      <c r="I43" s="80" t="n"/>
      <c r="J43" s="93" t="n"/>
      <c r="K43" s="93" t="n"/>
      <c r="L43" s="93" t="n"/>
      <c r="M43" s="94" t="n"/>
    </row>
    <row r="44">
      <c r="F44" s="91" t="n"/>
      <c r="G44" s="95" t="n"/>
      <c r="H44" s="95" t="n"/>
      <c r="I44" s="95" t="n"/>
      <c r="J44" s="95" t="n"/>
      <c r="K44" s="95" t="n"/>
      <c r="M44" s="96" t="n"/>
    </row>
    <row r="45" ht="18.75" customHeight="1" s="166"/>
    <row r="46" ht="24" customHeight="1" s="166">
      <c r="C46" s="97" t="n"/>
    </row>
    <row r="47" ht="159.75" customHeight="1" s="166">
      <c r="C47" s="98" t="n"/>
      <c r="D47" s="98" t="n"/>
      <c r="E47" s="98" t="n"/>
      <c r="F47" s="98" t="n"/>
      <c r="G47" s="98" t="n"/>
      <c r="H47" s="98" t="n"/>
      <c r="I47" s="98" t="n"/>
      <c r="J47" s="98" t="n"/>
      <c r="K47" s="98" t="n"/>
      <c r="L47" s="98" t="n"/>
      <c r="M47" s="98" t="n"/>
      <c r="N47" s="98" t="n"/>
      <c r="O47" s="98" t="n"/>
      <c r="P47" s="98" t="n"/>
      <c r="T47" s="99" t="n"/>
    </row>
    <row r="48" ht="15" customHeight="1" s="166">
      <c r="C48" s="100" t="n"/>
      <c r="D48" s="101" t="n"/>
      <c r="E48" s="101" t="n"/>
      <c r="F48" s="101" t="n"/>
      <c r="G48" s="101" t="n"/>
      <c r="H48" s="101" t="n"/>
      <c r="I48" s="101" t="n"/>
      <c r="J48" s="101" t="n"/>
      <c r="K48" s="101" t="n"/>
      <c r="L48" s="101" t="n"/>
      <c r="M48" s="101" t="n"/>
    </row>
    <row r="49" ht="25.5" customFormat="1" customHeight="1" s="89">
      <c r="C49" s="102" t="n"/>
      <c r="D49" s="102" t="n"/>
      <c r="E49" s="102" t="n"/>
      <c r="F49" s="102" t="n"/>
      <c r="G49" s="102" t="n"/>
      <c r="H49" s="102" t="n"/>
      <c r="I49" s="102" t="n"/>
      <c r="J49" s="102" t="n"/>
      <c r="K49" s="102" t="n"/>
      <c r="L49" s="102" t="n"/>
      <c r="M49" s="102" t="n"/>
      <c r="N49" s="102" t="n"/>
      <c r="O49" s="102" t="n"/>
      <c r="P49" s="102" t="n"/>
    </row>
    <row r="50" ht="42" customFormat="1" customHeight="1" s="89">
      <c r="C50" s="102" t="n"/>
      <c r="D50" s="102" t="n"/>
      <c r="E50" s="102" t="n"/>
      <c r="F50" s="102" t="n"/>
      <c r="G50" s="102" t="n"/>
      <c r="H50" s="102" t="n"/>
      <c r="I50" s="102" t="n"/>
      <c r="J50" s="102" t="n"/>
      <c r="K50" s="102" t="n"/>
      <c r="L50" s="102" t="n"/>
      <c r="M50" s="102" t="n"/>
      <c r="N50" s="102" t="n"/>
      <c r="O50" s="102" t="n"/>
      <c r="P50" s="102" t="n"/>
    </row>
    <row r="51" ht="36" customHeight="1" s="166">
      <c r="C51" s="103" t="n"/>
      <c r="D51" s="103" t="n"/>
      <c r="E51" s="103" t="n"/>
      <c r="F51" s="103" t="n"/>
      <c r="G51" s="103" t="n"/>
      <c r="H51" s="103" t="n"/>
      <c r="I51" s="103" t="n"/>
      <c r="J51" s="103" t="n"/>
      <c r="K51" s="103" t="n"/>
      <c r="L51" s="103" t="n"/>
      <c r="M51" s="103" t="n"/>
      <c r="N51" s="103" t="n"/>
      <c r="O51" s="103" t="n"/>
      <c r="P51" s="103" t="n"/>
      <c r="Q51" s="104" t="inlineStr">
        <is>
          <t>BASIC 차량관리서비스</t>
        </is>
      </c>
    </row>
    <row r="52" ht="26.25" customHeight="1" s="166">
      <c r="C52" s="127" t="n"/>
    </row>
    <row r="53" ht="15" customHeight="1" s="166">
      <c r="C53" s="100" t="n"/>
      <c r="D53" s="101" t="n"/>
      <c r="E53" s="101" t="n"/>
      <c r="F53" s="101" t="n"/>
      <c r="G53" s="101" t="n"/>
      <c r="H53" s="101" t="n"/>
      <c r="I53" s="101" t="n"/>
      <c r="J53" s="101" t="n"/>
      <c r="K53" s="101" t="n"/>
      <c r="L53" s="101" t="n"/>
      <c r="M53" s="101" t="n"/>
    </row>
    <row r="54" ht="15" customHeight="1" s="166">
      <c r="C54" s="100" t="n"/>
      <c r="D54" s="101" t="n"/>
      <c r="E54" s="101" t="n"/>
      <c r="F54" s="101" t="n"/>
      <c r="G54" s="101" t="n"/>
      <c r="H54" s="101" t="n"/>
      <c r="I54" s="101" t="n"/>
      <c r="J54" s="101" t="n"/>
      <c r="K54" s="101" t="n"/>
      <c r="L54" s="101" t="n"/>
      <c r="M54" s="101" t="n"/>
    </row>
    <row r="55" ht="24.75" customHeight="1" s="166">
      <c r="C55" s="127" t="n"/>
    </row>
    <row r="56" ht="15" customHeight="1" s="166">
      <c r="C56" s="100" t="n"/>
      <c r="D56" s="101" t="n"/>
      <c r="E56" s="101" t="n"/>
      <c r="F56" s="101" t="n"/>
      <c r="G56" s="101" t="n"/>
      <c r="H56" s="101" t="n"/>
      <c r="I56" s="101" t="n"/>
      <c r="J56" s="101" t="n"/>
      <c r="K56" s="101" t="n"/>
      <c r="L56" s="101" t="n"/>
      <c r="M56" s="101" t="n"/>
    </row>
    <row r="57" ht="15" customHeight="1" s="166">
      <c r="C57" s="100" t="n"/>
      <c r="D57" s="101" t="n"/>
      <c r="E57" s="101" t="n"/>
      <c r="F57" s="101" t="n"/>
      <c r="G57" s="101" t="n"/>
      <c r="H57" s="101" t="n"/>
      <c r="I57" s="101" t="n"/>
      <c r="J57" s="101" t="n"/>
      <c r="K57" s="101" t="n"/>
      <c r="L57" s="101" t="n"/>
      <c r="M57" s="101" t="n"/>
    </row>
    <row r="58" ht="15" customHeight="1" s="166">
      <c r="C58" s="100" t="n"/>
      <c r="M58" s="101" t="n"/>
    </row>
    <row r="59" ht="15" customHeight="1" s="166">
      <c r="C59" s="100" t="n"/>
      <c r="M59" s="101" t="n"/>
      <c r="AB59" s="0" t="inlineStr">
        <is>
          <t> </t>
        </is>
      </c>
    </row>
    <row r="60" ht="15" customHeight="1" s="166">
      <c r="C60" s="100" t="n"/>
      <c r="M60" s="101" t="n"/>
    </row>
    <row r="61" ht="15" customHeight="1" s="166">
      <c r="C61" s="100" t="n"/>
      <c r="M61" s="101" t="n"/>
    </row>
    <row r="62" ht="15" customHeight="1" s="166">
      <c r="C62" s="100" t="n"/>
      <c r="D62" s="101" t="n"/>
      <c r="E62" s="101" t="n"/>
      <c r="F62" s="101" t="n"/>
      <c r="G62" s="101" t="n"/>
      <c r="H62" s="101" t="n"/>
      <c r="I62" s="101" t="n"/>
      <c r="J62" s="101" t="n"/>
      <c r="K62" s="101" t="n"/>
      <c r="L62" s="101" t="n"/>
      <c r="M62" s="101" t="n"/>
    </row>
    <row r="63" ht="15" customHeight="1" s="166">
      <c r="C63" s="100" t="n"/>
      <c r="D63" s="101" t="n"/>
      <c r="E63" s="101" t="n"/>
      <c r="F63" s="101" t="n"/>
      <c r="G63" s="101" t="n"/>
      <c r="H63" s="101" t="n"/>
      <c r="I63" s="101" t="n"/>
      <c r="J63" s="101" t="n"/>
      <c r="K63" s="101" t="n"/>
      <c r="L63" s="101" t="n"/>
      <c r="M63" s="101" t="n"/>
    </row>
    <row r="64" ht="15" customHeight="1" s="166">
      <c r="C64" s="100" t="n"/>
      <c r="D64" s="101" t="n"/>
      <c r="E64" s="101" t="n"/>
      <c r="F64" s="101" t="n"/>
      <c r="G64" s="101" t="n"/>
      <c r="H64" s="101" t="n"/>
      <c r="I64" s="101" t="n"/>
      <c r="J64" s="101" t="n"/>
      <c r="K64" s="101" t="n"/>
      <c r="L64" s="101" t="n"/>
      <c r="M64" s="101" t="n"/>
    </row>
    <row r="65" ht="15" customHeight="1" s="166">
      <c r="C65" s="100" t="n"/>
      <c r="D65" s="101" t="n"/>
      <c r="E65" s="101" t="n"/>
      <c r="F65" s="101" t="n"/>
      <c r="G65" s="101" t="n"/>
      <c r="H65" s="101" t="n"/>
      <c r="I65" s="101" t="n"/>
      <c r="J65" s="101" t="n"/>
      <c r="K65" s="101" t="n"/>
      <c r="L65" s="101" t="n"/>
      <c r="M65" s="101" t="n"/>
    </row>
    <row r="66">
      <c r="C66" s="100" t="n"/>
    </row>
  </sheetData>
  <mergeCells count="31">
    <mergeCell ref="M17:P17"/>
    <mergeCell ref="B6:H6"/>
    <mergeCell ref="L10:P11"/>
    <mergeCell ref="M1:N1"/>
    <mergeCell ref="E17:F17"/>
    <mergeCell ref="G17:H17"/>
    <mergeCell ref="F23:H23"/>
    <mergeCell ref="E20:F20"/>
    <mergeCell ref="F22:H22"/>
    <mergeCell ref="E19:F19"/>
    <mergeCell ref="G19:H19"/>
    <mergeCell ref="O1:P1"/>
    <mergeCell ref="I22:P22"/>
    <mergeCell ref="C55:P55"/>
    <mergeCell ref="B40:P40"/>
    <mergeCell ref="G18:H18"/>
    <mergeCell ref="D10:H11"/>
    <mergeCell ref="B22:E22"/>
    <mergeCell ref="E15:F15"/>
    <mergeCell ref="G15:H15"/>
    <mergeCell ref="M20:P20"/>
    <mergeCell ref="B41:P41"/>
    <mergeCell ref="I23:P23"/>
    <mergeCell ref="C52:P52"/>
    <mergeCell ref="B23:E23"/>
    <mergeCell ref="G20:H20"/>
    <mergeCell ref="E16:F16"/>
    <mergeCell ref="G16:H16"/>
    <mergeCell ref="M16:P16"/>
    <mergeCell ref="B4:H5"/>
    <mergeCell ref="E18:F18"/>
  </mergeCells>
  <printOptions horizontalCentered="1" verticalCentered="1"/>
  <pageMargins left="0.2362204724409449" right="0.2362204724409449" top="0" bottom="0" header="0" footer="0"/>
  <pageSetup orientation="portrait" paperSize="9" scale="6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4:G12"/>
  <sheetViews>
    <sheetView zoomScale="115" zoomScaleNormal="115" workbookViewId="0">
      <selection activeCell="V6" sqref="V6"/>
    </sheetView>
  </sheetViews>
  <sheetFormatPr baseColWidth="10" defaultColWidth="9" defaultRowHeight="17"/>
  <cols>
    <col width="3.6640625" customWidth="1" style="1" min="1" max="1"/>
    <col width="10.6640625" customWidth="1" style="1" min="2" max="2"/>
    <col width="20.6640625" customWidth="1" style="1" min="3" max="3"/>
    <col width="12.6640625" customWidth="1" style="1" min="4" max="6"/>
    <col width="9" customWidth="1" style="1" min="7" max="16384"/>
  </cols>
  <sheetData>
    <row r="4" ht="23" customHeight="1" s="166">
      <c r="B4" s="161" t="inlineStr">
        <is>
          <t>(고객사명) 스마트링크 청구내역서</t>
        </is>
      </c>
      <c r="G4" s="11" t="n"/>
    </row>
    <row r="6">
      <c r="E6" s="2" t="inlineStr">
        <is>
          <t>총납부금액</t>
        </is>
      </c>
      <c r="F6" s="3">
        <f>ROUND(SUM(F8:F1048576),0)</f>
        <v/>
      </c>
    </row>
    <row r="8" ht="15.75" customHeight="1" s="166">
      <c r="B8" s="4" t="inlineStr">
        <is>
          <t>구분</t>
        </is>
      </c>
      <c r="C8" s="205" t="n"/>
      <c r="D8" s="4" t="inlineStr">
        <is>
          <t>공급가</t>
        </is>
      </c>
      <c r="E8" s="4" t="inlineStr">
        <is>
          <t>세액</t>
        </is>
      </c>
      <c r="F8" s="4" t="inlineStr">
        <is>
          <t>총액</t>
        </is>
      </c>
    </row>
    <row r="9" ht="20.25" customHeight="1" s="166">
      <c r="B9" s="206" t="inlineStr">
        <is>
          <t>단말기서비스이용료(차량운행)</t>
        </is>
      </c>
      <c r="C9" s="205" t="n"/>
      <c r="D9" s="5">
        <f>DSUM(이용료!D5:I1048576,6,이용료!$O$2:$O$3)</f>
        <v/>
      </c>
      <c r="E9" s="5">
        <f>DSUM(이용료!D5:J1048576,7,이용료!$O$2:$O$3)</f>
        <v/>
      </c>
      <c r="F9" s="5">
        <f>DSUM(이용료!D5:K1048576,8,이용료!$O$2:$O$3)</f>
        <v/>
      </c>
    </row>
    <row r="10" ht="20.25" customHeight="1" s="166">
      <c r="B10" s="206" t="inlineStr">
        <is>
          <t>단말기서비스이용료(카셰어링)</t>
        </is>
      </c>
      <c r="C10" s="205" t="n"/>
      <c r="D10" s="5">
        <f>DSUM(이용료!D5:I1048576,6,이용료!$P$2:$P$3)</f>
        <v/>
      </c>
      <c r="E10" s="5">
        <f>DSUM(이용료!D5:J1048576,7,이용료!$P$2:$P$3)</f>
        <v/>
      </c>
      <c r="F10" s="5">
        <f>DSUM(이용료!D5:K1048576,8,이용료!$P$2:$P$3)</f>
        <v/>
      </c>
    </row>
    <row r="11" ht="20.25" customHeight="1" s="166">
      <c r="B11" s="206" t="inlineStr">
        <is>
          <t>주유통합과금</t>
        </is>
      </c>
      <c r="C11" s="205" t="n"/>
      <c r="D11" s="5">
        <f>ROUND((F11/1.1),0)</f>
        <v/>
      </c>
      <c r="E11" s="5">
        <f>F11-D11</f>
        <v/>
      </c>
      <c r="F11" s="5">
        <f>#REF!</f>
        <v/>
      </c>
    </row>
    <row r="12" ht="20.25" customHeight="1" s="166">
      <c r="B12" s="206" t="inlineStr">
        <is>
          <t>하이패스통합과금</t>
        </is>
      </c>
      <c r="C12" s="205" t="n"/>
      <c r="D12" s="5">
        <f>ROUND((F12/1.1),0)</f>
        <v/>
      </c>
      <c r="E12" s="5">
        <f>F12-D12</f>
        <v/>
      </c>
      <c r="F12" s="5">
        <f>#REF!</f>
        <v/>
      </c>
    </row>
  </sheetData>
  <mergeCells count="6">
    <mergeCell ref="B4:F4"/>
    <mergeCell ref="B11:C11"/>
    <mergeCell ref="B10:C10"/>
    <mergeCell ref="B9:C9"/>
    <mergeCell ref="B8:C8"/>
    <mergeCell ref="B12:C1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P13"/>
  <sheetViews>
    <sheetView tabSelected="1" workbookViewId="0">
      <pane ySplit="5" topLeftCell="A6" activePane="bottomLeft" state="frozen"/>
      <selection activeCell="W41" sqref="W41"/>
      <selection pane="bottomLeft" activeCell="C8" sqref="C8"/>
    </sheetView>
  </sheetViews>
  <sheetFormatPr baseColWidth="10" defaultColWidth="9" defaultRowHeight="17"/>
  <cols>
    <col width="4" customWidth="1" style="105" min="1" max="1"/>
    <col width="12.6640625" customWidth="1" style="24" min="2" max="3"/>
    <col width="13.6640625" customWidth="1" style="24" min="4" max="4"/>
    <col width="8.6640625" customWidth="1" style="24" min="5" max="5"/>
    <col width="7.5" bestFit="1" customWidth="1" style="108" min="6" max="6"/>
    <col width="10.6640625" customWidth="1" style="109" min="7" max="8"/>
    <col width="11.1640625" customWidth="1" style="207" min="9" max="11"/>
    <col width="13.6640625" customWidth="1" style="207" min="12" max="12"/>
    <col width="23.6640625" customWidth="1" style="110" min="13" max="13"/>
    <col width="9" customWidth="1" style="105" min="14" max="14"/>
    <col hidden="1" width="9" customWidth="1" style="105" min="15" max="15"/>
    <col hidden="1" width="8.6640625" customWidth="1" style="105" min="16" max="16"/>
    <col width="9" customWidth="1" style="105" min="17" max="16384"/>
  </cols>
  <sheetData>
    <row r="1" customFormat="1" s="1">
      <c r="F1" s="15" t="n"/>
      <c r="G1" s="19" t="n"/>
      <c r="H1" s="19" t="n"/>
      <c r="I1" s="208" t="n"/>
      <c r="J1" s="208" t="n"/>
      <c r="K1" s="208" t="n"/>
      <c r="L1" s="208" t="n"/>
      <c r="O1" s="1" t="inlineStr">
        <is>
          <t>숨김 처리할 부분</t>
        </is>
      </c>
    </row>
    <row r="2" ht="20" customFormat="1" customHeight="1" s="1">
      <c r="B2" s="209" t="inlineStr">
        <is>
          <t>2024년 2월</t>
        </is>
      </c>
      <c r="C2" s="13" t="inlineStr">
        <is>
          <t>스마트링크 이용료 상세내역서</t>
        </is>
      </c>
      <c r="D2" s="14" t="n"/>
      <c r="E2" s="14" t="n"/>
      <c r="F2" s="16" t="n"/>
      <c r="G2" s="20" t="n"/>
      <c r="H2" s="20" t="n"/>
      <c r="I2" s="210" t="n"/>
      <c r="J2" s="210" t="n"/>
      <c r="K2" s="210" t="n"/>
      <c r="L2" s="210" t="n"/>
      <c r="M2" s="10" t="n"/>
      <c r="O2" s="7" t="inlineStr">
        <is>
          <t>서비스구분</t>
        </is>
      </c>
      <c r="P2" s="7" t="inlineStr">
        <is>
          <t>서비스구분</t>
        </is>
      </c>
    </row>
    <row r="3" customFormat="1" s="1">
      <c r="B3" s="211" t="n"/>
      <c r="C3" s="211" t="n"/>
      <c r="D3" s="212" t="n"/>
      <c r="E3" s="212" t="n"/>
      <c r="F3" s="17" t="n"/>
      <c r="G3" s="21" t="n"/>
      <c r="H3" s="21" t="n"/>
      <c r="I3" s="213" t="n"/>
      <c r="J3" s="213" t="n"/>
      <c r="K3" s="213" t="n"/>
      <c r="L3" s="213" t="n"/>
      <c r="O3" s="9" t="inlineStr">
        <is>
          <t>차량운행관리</t>
        </is>
      </c>
      <c r="P3" s="9" t="inlineStr">
        <is>
          <t>카셰어링프리미엄</t>
        </is>
      </c>
    </row>
    <row r="4" customFormat="1" s="1">
      <c r="B4" s="214" t="inlineStr">
        <is>
          <t>846-81-00915</t>
        </is>
      </c>
      <c r="C4" s="215" t="inlineStr">
        <is>
          <t>SK케미칼</t>
        </is>
      </c>
      <c r="D4" s="212" t="n"/>
      <c r="E4" s="212" t="n"/>
      <c r="F4" s="17" t="n"/>
      <c r="G4" s="21" t="n"/>
      <c r="H4" s="21" t="n"/>
      <c r="I4" s="213" t="n"/>
      <c r="J4" s="213" t="n"/>
      <c r="K4" s="213" t="n"/>
      <c r="L4" s="213" t="n"/>
      <c r="O4" s="112" t="n"/>
      <c r="P4" s="112" t="n"/>
    </row>
    <row r="5" customFormat="1" s="1">
      <c r="B5" s="18" t="inlineStr">
        <is>
          <t>차량번호</t>
        </is>
      </c>
      <c r="C5" s="18" t="inlineStr">
        <is>
          <t>차종</t>
        </is>
      </c>
      <c r="D5" s="18" t="inlineStr">
        <is>
          <t>서비스구분</t>
        </is>
      </c>
      <c r="E5" s="18" t="inlineStr">
        <is>
          <t>단말기상태</t>
        </is>
      </c>
      <c r="F5" s="18" t="inlineStr">
        <is>
          <t>계약기간</t>
        </is>
      </c>
      <c r="G5" s="119" t="inlineStr">
        <is>
          <t>이용 시작</t>
        </is>
      </c>
      <c r="H5" s="119" t="inlineStr">
        <is>
          <t>이용 종료</t>
        </is>
      </c>
      <c r="I5" s="216" t="inlineStr">
        <is>
          <t>공급가액</t>
        </is>
      </c>
      <c r="J5" s="216" t="inlineStr">
        <is>
          <t>부가가치세</t>
        </is>
      </c>
      <c r="K5" s="216" t="inlineStr">
        <is>
          <t>합계</t>
        </is>
      </c>
      <c r="L5" s="217" t="inlineStr">
        <is>
          <t>이전비(vat별도)</t>
        </is>
      </c>
      <c r="M5" s="18" t="inlineStr">
        <is>
          <t>비고</t>
        </is>
      </c>
      <c r="O5" s="8" t="inlineStr">
        <is>
          <t>단가</t>
        </is>
      </c>
      <c r="P5" s="8" t="inlineStr">
        <is>
          <t>사용일수</t>
        </is>
      </c>
    </row>
    <row r="6">
      <c r="B6" s="218" t="inlineStr">
        <is>
          <t>101하2642</t>
        </is>
      </c>
      <c r="C6" s="218" t="inlineStr">
        <is>
          <t>투싼</t>
        </is>
      </c>
      <c r="D6" s="219" t="inlineStr">
        <is>
          <t>카셰어링프리미엄</t>
        </is>
      </c>
      <c r="E6" s="219" t="inlineStr">
        <is>
          <t>이용</t>
        </is>
      </c>
      <c r="F6" s="219" t="inlineStr">
        <is>
          <t>-</t>
        </is>
      </c>
      <c r="G6" s="220" t="inlineStr">
        <is>
          <t>2024-02-01</t>
        </is>
      </c>
      <c r="H6" s="220" t="inlineStr">
        <is>
          <t>2024-02-29</t>
        </is>
      </c>
      <c r="I6" s="221" t="n">
        <v>30000</v>
      </c>
      <c r="J6" s="221">
        <f>round(I6*0.1,0)</f>
        <v/>
      </c>
      <c r="K6" s="221">
        <f>I6+J6</f>
        <v/>
      </c>
      <c r="L6" s="222" t="n"/>
      <c r="M6" s="223" t="n"/>
      <c r="O6" s="224" t="n">
        <v>30000</v>
      </c>
      <c r="P6" s="225">
        <f>IF(DATEDIF(G6,H6,"D")=0,0,DATEDIF(G6,H6,"D")+1)</f>
        <v/>
      </c>
    </row>
    <row r="7">
      <c r="B7" s="218" t="inlineStr">
        <is>
          <t>15허8354</t>
        </is>
      </c>
      <c r="C7" s="218" t="inlineStr">
        <is>
          <t>아반떼</t>
        </is>
      </c>
      <c r="D7" s="219" t="inlineStr">
        <is>
          <t>카셰어링프리미엄</t>
        </is>
      </c>
      <c r="E7" s="219" t="inlineStr">
        <is>
          <t>이용</t>
        </is>
      </c>
      <c r="F7" s="218" t="inlineStr">
        <is>
          <t>-</t>
        </is>
      </c>
      <c r="G7" s="220" t="inlineStr">
        <is>
          <t>2024-02-01</t>
        </is>
      </c>
      <c r="H7" s="220" t="inlineStr">
        <is>
          <t>2024-02-29</t>
        </is>
      </c>
      <c r="I7" s="221" t="n">
        <v>30000</v>
      </c>
      <c r="J7" s="221">
        <f>round(I7*0.1,0)</f>
        <v/>
      </c>
      <c r="K7" s="221">
        <f>I7+J7</f>
        <v/>
      </c>
      <c r="L7" s="226" t="n"/>
      <c r="M7" s="227" t="n"/>
      <c r="O7" s="224" t="n">
        <v>30000</v>
      </c>
      <c r="P7" s="225">
        <f>IF(DATEDIF(G7,H7,"D")=0,0,DATEDIF(G7,H7,"D")+1)</f>
        <v/>
      </c>
    </row>
    <row r="8">
      <c r="B8" s="218" t="inlineStr">
        <is>
          <t>15허8367</t>
        </is>
      </c>
      <c r="C8" s="218" t="inlineStr">
        <is>
          <t>투싼</t>
        </is>
      </c>
      <c r="D8" s="218" t="inlineStr">
        <is>
          <t>카셰어링프리미엄</t>
        </is>
      </c>
      <c r="E8" s="218" t="inlineStr">
        <is>
          <t>이용</t>
        </is>
      </c>
      <c r="F8" s="218" t="inlineStr">
        <is>
          <t>-</t>
        </is>
      </c>
      <c r="G8" s="218" t="inlineStr">
        <is>
          <t>2024-02-01</t>
        </is>
      </c>
      <c r="H8" s="218" t="inlineStr">
        <is>
          <t>2024-02-29</t>
        </is>
      </c>
      <c r="I8" s="228" t="n">
        <v>30000</v>
      </c>
      <c r="J8" s="229">
        <f>round(I8*0.1,0)</f>
        <v/>
      </c>
      <c r="K8" s="229">
        <f>I8+J8</f>
        <v/>
      </c>
      <c r="L8" s="227" t="n"/>
      <c r="M8" s="227" t="n"/>
    </row>
    <row r="9">
      <c r="B9" s="218" t="inlineStr">
        <is>
          <t>15허8369</t>
        </is>
      </c>
      <c r="C9" s="218" t="inlineStr">
        <is>
          <t>아반떼</t>
        </is>
      </c>
      <c r="D9" s="218" t="inlineStr">
        <is>
          <t>카셰어링프리미엄</t>
        </is>
      </c>
      <c r="E9" s="218" t="inlineStr">
        <is>
          <t>이용</t>
        </is>
      </c>
      <c r="F9" s="218" t="inlineStr">
        <is>
          <t>-</t>
        </is>
      </c>
      <c r="G9" s="218" t="inlineStr">
        <is>
          <t>2024-02-01</t>
        </is>
      </c>
      <c r="H9" s="218" t="inlineStr">
        <is>
          <t>2024-02-29</t>
        </is>
      </c>
      <c r="I9" s="228" t="n">
        <v>30000</v>
      </c>
      <c r="J9" s="229">
        <f>round(I9*0.1,0)</f>
        <v/>
      </c>
      <c r="K9" s="229">
        <f>I9+J9</f>
        <v/>
      </c>
      <c r="L9" s="227" t="n"/>
      <c r="M9" s="227" t="n"/>
    </row>
    <row r="10">
      <c r="B10" s="218" t="inlineStr">
        <is>
          <t>49호2152</t>
        </is>
      </c>
      <c r="C10" s="218" t="inlineStr">
        <is>
          <t>투싼</t>
        </is>
      </c>
      <c r="D10" s="218" t="inlineStr">
        <is>
          <t>카셰어링프리미엄</t>
        </is>
      </c>
      <c r="E10" s="218" t="inlineStr">
        <is>
          <t>이용</t>
        </is>
      </c>
      <c r="F10" s="218" t="inlineStr">
        <is>
          <t>-</t>
        </is>
      </c>
      <c r="G10" s="218" t="inlineStr">
        <is>
          <t>2024-02-01</t>
        </is>
      </c>
      <c r="H10" s="218" t="inlineStr">
        <is>
          <t>2024-02-29</t>
        </is>
      </c>
      <c r="I10" s="228" t="n">
        <v>30000</v>
      </c>
      <c r="J10" s="229">
        <f>round(I10*0.1,0)</f>
        <v/>
      </c>
      <c r="K10" s="229">
        <f>I10+J10</f>
        <v/>
      </c>
      <c r="L10" s="227" t="n"/>
      <c r="M10" s="227" t="n"/>
    </row>
    <row r="11">
      <c r="B11" s="218" t="inlineStr">
        <is>
          <t>49호2153</t>
        </is>
      </c>
      <c r="C11" s="218" t="inlineStr">
        <is>
          <t>아반떼</t>
        </is>
      </c>
      <c r="D11" s="218" t="inlineStr">
        <is>
          <t>카셰어링프리미엄</t>
        </is>
      </c>
      <c r="E11" s="218" t="inlineStr">
        <is>
          <t>이용</t>
        </is>
      </c>
      <c r="F11" s="218" t="inlineStr">
        <is>
          <t>-</t>
        </is>
      </c>
      <c r="G11" s="218" t="inlineStr">
        <is>
          <t>2024-02-01</t>
        </is>
      </c>
      <c r="H11" s="218" t="inlineStr">
        <is>
          <t>2024-02-29</t>
        </is>
      </c>
      <c r="I11" s="228" t="n">
        <v>30000</v>
      </c>
      <c r="J11" s="229">
        <f>round(I11*0.1,0)</f>
        <v/>
      </c>
      <c r="K11" s="229">
        <f>I11+J11</f>
        <v/>
      </c>
      <c r="L11" s="227" t="n"/>
      <c r="M11" s="227" t="n"/>
    </row>
    <row r="12">
      <c r="B12" s="218" t="inlineStr">
        <is>
          <t>101하7108</t>
        </is>
      </c>
      <c r="C12" s="218" t="inlineStr">
        <is>
          <t>스포티지</t>
        </is>
      </c>
      <c r="D12" s="218" t="inlineStr">
        <is>
          <t>카셰어링프리미엄</t>
        </is>
      </c>
      <c r="E12" s="218" t="inlineStr">
        <is>
          <t>이용</t>
        </is>
      </c>
      <c r="F12" s="218" t="inlineStr">
        <is>
          <t>-</t>
        </is>
      </c>
      <c r="G12" s="218" t="inlineStr">
        <is>
          <t>2024-02-01</t>
        </is>
      </c>
      <c r="H12" s="218" t="inlineStr">
        <is>
          <t>2024-02-29</t>
        </is>
      </c>
      <c r="I12" s="228" t="n">
        <v>35000</v>
      </c>
      <c r="J12" s="229">
        <f>round(I12*0.1,0)</f>
        <v/>
      </c>
      <c r="K12" s="229">
        <f>I12+J12</f>
        <v/>
      </c>
      <c r="L12" s="227" t="n"/>
      <c r="M12" s="227" t="n"/>
    </row>
    <row r="13">
      <c r="B13" s="218" t="inlineStr">
        <is>
          <t>101하7109</t>
        </is>
      </c>
      <c r="C13" s="218" t="inlineStr">
        <is>
          <t>스포티지</t>
        </is>
      </c>
      <c r="D13" s="218" t="inlineStr">
        <is>
          <t>카셰어링프리미엄</t>
        </is>
      </c>
      <c r="E13" s="218" t="inlineStr">
        <is>
          <t>이용</t>
        </is>
      </c>
      <c r="F13" s="218" t="inlineStr">
        <is>
          <t>-</t>
        </is>
      </c>
      <c r="G13" s="218" t="inlineStr">
        <is>
          <t>2024-02-01</t>
        </is>
      </c>
      <c r="H13" s="218" t="inlineStr">
        <is>
          <t>2024-02-29</t>
        </is>
      </c>
      <c r="I13" s="228" t="n">
        <v>35000</v>
      </c>
      <c r="J13" s="229">
        <f>round(I13*0.1,0)</f>
        <v/>
      </c>
      <c r="K13" s="229">
        <f>I13+J13</f>
        <v/>
      </c>
      <c r="L13" s="227" t="n"/>
      <c r="M13" s="227" t="n"/>
    </row>
  </sheetData>
  <conditionalFormatting sqref="B6:B7">
    <cfRule type="duplicateValues" priority="1" dxfId="0"/>
    <cfRule type="duplicateValues" priority="2" dxfId="0"/>
  </conditionalFormatting>
  <dataValidations count="2">
    <dataValidation sqref="E6:E1048576" showDropDown="0" showInputMessage="1" showErrorMessage="1" allowBlank="0" type="list">
      <formula1>"이용,반납,A/S"</formula1>
    </dataValidation>
    <dataValidation sqref="D6:D1048576" showDropDown="0" showInputMessage="1" showErrorMessage="1" allowBlank="0" type="list">
      <formula1>"차량운행관리,카셰어링프리미엄,카셰어링베이직,차량관리베이직"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이진빈(LEE JINBEEN)/마케팅팀/SKR</dc:creator>
  <dcterms:created xsi:type="dcterms:W3CDTF">2023-06-29T04:26:09Z</dcterms:created>
  <dcterms:modified xsi:type="dcterms:W3CDTF">2024-03-27T13:45:28Z</dcterms:modified>
  <cp:lastModifiedBy>원석 오</cp:lastModifiedBy>
  <cp:lastPrinted>2023-12-08T04:36:15Z</cp:lastPrinted>
</cp:coreProperties>
</file>