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100" windowWidth="10520" windowHeight="4680" activeTab="1"/>
  </bookViews>
  <sheets>
    <sheet name="Training Features" sheetId="8" r:id="rId1"/>
    <sheet name="Evaluation Ground Truths" sheetId="5" r:id="rId2"/>
    <sheet name="Evaluation Classification" sheetId="12" r:id="rId3"/>
    <sheet name="Performance" sheetId="7" r:id="rId4"/>
    <sheet name="ROC" sheetId="1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3" l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N16" i="12"/>
  <c r="I16" i="7"/>
  <c r="N17" i="12"/>
  <c r="I17" i="7"/>
  <c r="N18" i="12"/>
  <c r="I18" i="7"/>
  <c r="N19" i="12"/>
  <c r="I19" i="7"/>
  <c r="N20" i="12"/>
  <c r="I20" i="7"/>
  <c r="N21" i="12"/>
  <c r="I21" i="7"/>
  <c r="N22" i="12"/>
  <c r="I22" i="7"/>
  <c r="N23" i="12"/>
  <c r="I23" i="7"/>
  <c r="N24" i="12"/>
  <c r="I24" i="7"/>
  <c r="N25" i="12"/>
  <c r="I25" i="7"/>
  <c r="N26" i="12"/>
  <c r="I26" i="7"/>
  <c r="N27" i="12"/>
  <c r="I27" i="7"/>
  <c r="N28" i="12"/>
  <c r="I28" i="7"/>
  <c r="N29" i="12"/>
  <c r="I29" i="7"/>
  <c r="N30" i="12"/>
  <c r="I30" i="7"/>
  <c r="N31" i="12"/>
  <c r="I31" i="7"/>
  <c r="N32" i="12"/>
  <c r="I32" i="7"/>
  <c r="N33" i="12"/>
  <c r="I33" i="7"/>
  <c r="N34" i="12"/>
  <c r="I34" i="7"/>
  <c r="N35" i="12"/>
  <c r="I35" i="7"/>
  <c r="N36" i="12"/>
  <c r="I36" i="7"/>
  <c r="N37" i="12"/>
  <c r="I37" i="7"/>
  <c r="N38" i="12"/>
  <c r="I38" i="7"/>
  <c r="N39" i="12"/>
  <c r="I39" i="7"/>
  <c r="N40" i="12"/>
  <c r="I40" i="7"/>
  <c r="N41" i="12"/>
  <c r="I41" i="7"/>
  <c r="N42" i="12"/>
  <c r="I42" i="7"/>
  <c r="N43" i="12"/>
  <c r="I43" i="7"/>
  <c r="N44" i="12"/>
  <c r="I44" i="7"/>
  <c r="N45" i="12"/>
  <c r="I45" i="7"/>
  <c r="N46" i="12"/>
  <c r="I46" i="7"/>
  <c r="N47" i="12"/>
  <c r="I47" i="7"/>
  <c r="N48" i="12"/>
  <c r="I48" i="7"/>
  <c r="N49" i="12"/>
  <c r="I49" i="7"/>
  <c r="N50" i="12"/>
  <c r="I50" i="7"/>
  <c r="N51" i="12"/>
  <c r="I51" i="7"/>
  <c r="N52" i="12"/>
  <c r="I52" i="7"/>
  <c r="N53" i="12"/>
  <c r="I53" i="7"/>
  <c r="N54" i="12"/>
  <c r="I54" i="7"/>
  <c r="N55" i="12"/>
  <c r="I55" i="7"/>
  <c r="N56" i="12"/>
  <c r="I56" i="7"/>
  <c r="N57" i="12"/>
  <c r="I57" i="7"/>
  <c r="N58" i="12"/>
  <c r="I58" i="7"/>
  <c r="N59" i="12"/>
  <c r="I59" i="7"/>
  <c r="N60" i="12"/>
  <c r="I60" i="7"/>
  <c r="N61" i="12"/>
  <c r="I61" i="7"/>
  <c r="N62" i="12"/>
  <c r="I62" i="7"/>
  <c r="N63" i="12"/>
  <c r="I63" i="7"/>
  <c r="N64" i="12"/>
  <c r="I64" i="7"/>
  <c r="N65" i="12"/>
  <c r="I65" i="7"/>
  <c r="N66" i="12"/>
  <c r="I66" i="7"/>
  <c r="N67" i="12"/>
  <c r="I67" i="7"/>
  <c r="N68" i="12"/>
  <c r="I68" i="7"/>
  <c r="N69" i="12"/>
  <c r="I69" i="7"/>
  <c r="N70" i="12"/>
  <c r="I70" i="7"/>
  <c r="N71" i="12"/>
  <c r="I71" i="7"/>
  <c r="N72" i="12"/>
  <c r="I72" i="7"/>
  <c r="N73" i="12"/>
  <c r="I73" i="7"/>
  <c r="N74" i="12"/>
  <c r="I74" i="7"/>
  <c r="N75" i="12"/>
  <c r="I75" i="7"/>
  <c r="N76" i="12"/>
  <c r="I76" i="7"/>
  <c r="N77" i="12"/>
  <c r="I77" i="7"/>
  <c r="N78" i="12"/>
  <c r="I78" i="7"/>
  <c r="N79" i="12"/>
  <c r="I79" i="7"/>
  <c r="N80" i="12"/>
  <c r="I80" i="7"/>
  <c r="N81" i="12"/>
  <c r="I81" i="7"/>
  <c r="N82" i="12"/>
  <c r="I82" i="7"/>
  <c r="N83" i="12"/>
  <c r="I83" i="7"/>
  <c r="N84" i="12"/>
  <c r="I84" i="7"/>
  <c r="N85" i="12"/>
  <c r="I85" i="7"/>
  <c r="N86" i="12"/>
  <c r="I86" i="7"/>
  <c r="N87" i="12"/>
  <c r="I87" i="7"/>
  <c r="N88" i="12"/>
  <c r="I88" i="7"/>
  <c r="N89" i="12"/>
  <c r="I89" i="7"/>
  <c r="N90" i="12"/>
  <c r="I90" i="7"/>
  <c r="N91" i="12"/>
  <c r="I91" i="7"/>
  <c r="N92" i="12"/>
  <c r="I92" i="7"/>
  <c r="N93" i="12"/>
  <c r="I93" i="7"/>
  <c r="N94" i="12"/>
  <c r="I94" i="7"/>
  <c r="N95" i="12"/>
  <c r="I95" i="7"/>
  <c r="N96" i="12"/>
  <c r="I96" i="7"/>
  <c r="N97" i="12"/>
  <c r="I97" i="7"/>
  <c r="N98" i="12"/>
  <c r="I98" i="7"/>
  <c r="N99" i="12"/>
  <c r="I99" i="7"/>
  <c r="N100" i="12"/>
  <c r="I100" i="7"/>
  <c r="N101" i="12"/>
  <c r="I101" i="7"/>
  <c r="N102" i="12"/>
  <c r="I102" i="7"/>
  <c r="N103" i="12"/>
  <c r="I103" i="7"/>
  <c r="N104" i="12"/>
  <c r="I104" i="7"/>
  <c r="N105" i="12"/>
  <c r="I105" i="7"/>
  <c r="N106" i="12"/>
  <c r="I106" i="7"/>
  <c r="N107" i="12"/>
  <c r="I107" i="7"/>
  <c r="N108" i="12"/>
  <c r="I108" i="7"/>
  <c r="N109" i="12"/>
  <c r="I109" i="7"/>
  <c r="N110" i="12"/>
  <c r="I110" i="7"/>
  <c r="N111" i="12"/>
  <c r="I111" i="7"/>
  <c r="N112" i="12"/>
  <c r="I112" i="7"/>
  <c r="N113" i="12"/>
  <c r="I113" i="7"/>
  <c r="N114" i="12"/>
  <c r="I114" i="7"/>
  <c r="N115" i="12"/>
  <c r="I115" i="7"/>
  <c r="N116" i="12"/>
  <c r="I116" i="7"/>
  <c r="N117" i="12"/>
  <c r="I117" i="7"/>
  <c r="N118" i="12"/>
  <c r="I118" i="7"/>
  <c r="N119" i="12"/>
  <c r="I119" i="7"/>
  <c r="N6" i="12"/>
  <c r="I6" i="7"/>
  <c r="N7" i="12"/>
  <c r="I7" i="7"/>
  <c r="N8" i="12"/>
  <c r="I8" i="7"/>
  <c r="N9" i="12"/>
  <c r="I9" i="7"/>
  <c r="N10" i="12"/>
  <c r="I10" i="7"/>
  <c r="N11" i="12"/>
  <c r="I11" i="7"/>
  <c r="N12" i="12"/>
  <c r="I12" i="7"/>
  <c r="N13" i="12"/>
  <c r="I13" i="7"/>
  <c r="N14" i="12"/>
  <c r="I14" i="7"/>
  <c r="N15" i="12"/>
  <c r="I15" i="7"/>
  <c r="N4" i="12"/>
  <c r="I4" i="7"/>
  <c r="N5" i="12"/>
  <c r="I5" i="7"/>
  <c r="N3" i="12"/>
  <c r="I3" i="7"/>
  <c r="K3" i="7"/>
  <c r="L3" i="12"/>
  <c r="M3" i="12"/>
  <c r="B3" i="7"/>
  <c r="M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L13" i="12"/>
  <c r="M13" i="12"/>
  <c r="L4" i="12"/>
  <c r="M4" i="12"/>
  <c r="L5" i="12"/>
  <c r="M5" i="12"/>
  <c r="L6" i="12"/>
  <c r="M6" i="12"/>
  <c r="L7" i="12"/>
  <c r="M7" i="12"/>
  <c r="L8" i="12"/>
  <c r="M8" i="12"/>
  <c r="L9" i="12"/>
  <c r="M9" i="12"/>
  <c r="L10" i="12"/>
  <c r="M10" i="12"/>
  <c r="L11" i="12"/>
  <c r="M11" i="12"/>
  <c r="L12" i="12"/>
  <c r="M12" i="12"/>
  <c r="L14" i="12"/>
  <c r="M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L22" i="12"/>
  <c r="M22" i="12"/>
  <c r="L23" i="12"/>
  <c r="M23" i="12"/>
  <c r="L24" i="12"/>
  <c r="M24" i="12"/>
  <c r="L25" i="12"/>
  <c r="M25" i="12"/>
  <c r="L26" i="12"/>
  <c r="M26" i="12"/>
  <c r="L27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L43" i="12"/>
  <c r="M43" i="12"/>
  <c r="L44" i="12"/>
  <c r="M44" i="12"/>
  <c r="L45" i="12"/>
  <c r="M45" i="12"/>
  <c r="L46" i="12"/>
  <c r="M46" i="12"/>
  <c r="L47" i="12"/>
  <c r="M47" i="12"/>
  <c r="L48" i="12"/>
  <c r="M48" i="12"/>
  <c r="L49" i="12"/>
  <c r="M49" i="12"/>
  <c r="L50" i="12"/>
  <c r="M50" i="12"/>
  <c r="L51" i="12"/>
  <c r="M51" i="12"/>
  <c r="L52" i="12"/>
  <c r="M52" i="12"/>
  <c r="L53" i="12"/>
  <c r="M53" i="12"/>
  <c r="L54" i="12"/>
  <c r="M54" i="12"/>
  <c r="L55" i="12"/>
  <c r="M55" i="12"/>
  <c r="L56" i="12"/>
  <c r="M56" i="12"/>
  <c r="L57" i="12"/>
  <c r="M57" i="12"/>
  <c r="L58" i="12"/>
  <c r="M58" i="12"/>
  <c r="L59" i="12"/>
  <c r="M59" i="12"/>
  <c r="L60" i="12"/>
  <c r="M60" i="12"/>
  <c r="L61" i="12"/>
  <c r="M61" i="12"/>
  <c r="L62" i="12"/>
  <c r="M62" i="12"/>
  <c r="L63" i="12"/>
  <c r="M63" i="12"/>
  <c r="L64" i="12"/>
  <c r="M64" i="12"/>
  <c r="L65" i="12"/>
  <c r="M65" i="12"/>
  <c r="L66" i="12"/>
  <c r="M66" i="12"/>
  <c r="L67" i="12"/>
  <c r="M67" i="12"/>
  <c r="L68" i="12"/>
  <c r="M68" i="12"/>
  <c r="L69" i="12"/>
  <c r="M69" i="12"/>
  <c r="L70" i="12"/>
  <c r="M70" i="12"/>
  <c r="L71" i="12"/>
  <c r="M71" i="12"/>
  <c r="L72" i="12"/>
  <c r="M72" i="12"/>
  <c r="L73" i="12"/>
  <c r="M73" i="12"/>
  <c r="L74" i="12"/>
  <c r="M74" i="12"/>
  <c r="L75" i="12"/>
  <c r="M75" i="12"/>
  <c r="L76" i="12"/>
  <c r="M76" i="12"/>
  <c r="L77" i="12"/>
  <c r="M77" i="12"/>
  <c r="L78" i="12"/>
  <c r="M78" i="12"/>
  <c r="L79" i="12"/>
  <c r="M79" i="12"/>
  <c r="L80" i="12"/>
  <c r="M80" i="12"/>
  <c r="L81" i="12"/>
  <c r="M81" i="12"/>
  <c r="L82" i="12"/>
  <c r="M82" i="12"/>
  <c r="L83" i="12"/>
  <c r="M83" i="12"/>
  <c r="L84" i="12"/>
  <c r="M84" i="12"/>
  <c r="L85" i="12"/>
  <c r="M85" i="12"/>
  <c r="L86" i="12"/>
  <c r="M86" i="12"/>
  <c r="L87" i="12"/>
  <c r="M87" i="12"/>
  <c r="L88" i="12"/>
  <c r="M88" i="12"/>
  <c r="L89" i="12"/>
  <c r="M89" i="12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M97" i="12"/>
  <c r="L98" i="12"/>
  <c r="M98" i="12"/>
  <c r="L99" i="12"/>
  <c r="M99" i="12"/>
  <c r="L100" i="12"/>
  <c r="M100" i="12"/>
  <c r="L101" i="12"/>
  <c r="M101" i="12"/>
  <c r="L102" i="12"/>
  <c r="M102" i="12"/>
  <c r="L103" i="12"/>
  <c r="M103" i="12"/>
  <c r="L104" i="12"/>
  <c r="M104" i="12"/>
  <c r="L105" i="12"/>
  <c r="M105" i="12"/>
  <c r="L106" i="12"/>
  <c r="M106" i="12"/>
  <c r="L107" i="12"/>
  <c r="M107" i="12"/>
  <c r="L108" i="12"/>
  <c r="M108" i="12"/>
  <c r="L109" i="12"/>
  <c r="M109" i="12"/>
  <c r="L110" i="12"/>
  <c r="M110" i="12"/>
  <c r="L111" i="12"/>
  <c r="M111" i="12"/>
  <c r="L112" i="12"/>
  <c r="M112" i="12"/>
  <c r="L113" i="12"/>
  <c r="M113" i="12"/>
  <c r="L114" i="12"/>
  <c r="M114" i="12"/>
  <c r="L115" i="12"/>
  <c r="M115" i="12"/>
  <c r="L116" i="12"/>
  <c r="M116" i="12"/>
  <c r="L117" i="12"/>
  <c r="M117" i="12"/>
  <c r="L118" i="12"/>
  <c r="M118" i="12"/>
  <c r="L119" i="12"/>
  <c r="M119" i="12"/>
  <c r="T4" i="7"/>
  <c r="R5" i="8"/>
  <c r="R4" i="8"/>
  <c r="M109" i="7"/>
  <c r="K109" i="7"/>
  <c r="M67" i="7"/>
  <c r="K67" i="7"/>
  <c r="M48" i="7"/>
  <c r="K48" i="7"/>
  <c r="M47" i="7"/>
  <c r="K47" i="7"/>
  <c r="M65" i="7"/>
  <c r="K65" i="7"/>
  <c r="K71" i="7"/>
  <c r="M71" i="7"/>
  <c r="K105" i="7"/>
  <c r="M105" i="7"/>
  <c r="K111" i="7"/>
  <c r="M111" i="7"/>
  <c r="M101" i="7"/>
  <c r="K101" i="7"/>
  <c r="M82" i="7"/>
  <c r="K82" i="7"/>
  <c r="K44" i="7"/>
  <c r="M44" i="7"/>
  <c r="M27" i="7"/>
  <c r="K27" i="7"/>
  <c r="K95" i="7"/>
  <c r="M95" i="7"/>
  <c r="M7" i="7"/>
  <c r="K7" i="7"/>
  <c r="M61" i="7"/>
  <c r="K61" i="7"/>
  <c r="M60" i="7"/>
  <c r="K60" i="7"/>
  <c r="M97" i="7"/>
  <c r="K97" i="7"/>
  <c r="K33" i="7"/>
  <c r="M33" i="7"/>
  <c r="M91" i="7"/>
  <c r="K91" i="7"/>
  <c r="M102" i="7"/>
  <c r="K102" i="7"/>
  <c r="K17" i="7"/>
  <c r="M17" i="7"/>
  <c r="K43" i="7"/>
  <c r="M43" i="7"/>
  <c r="K24" i="7"/>
  <c r="M24" i="7"/>
  <c r="M81" i="7"/>
  <c r="K81" i="7"/>
  <c r="M23" i="7"/>
  <c r="K23" i="7"/>
  <c r="K50" i="7"/>
  <c r="M50" i="7"/>
  <c r="K96" i="7"/>
  <c r="M96" i="7"/>
  <c r="K34" i="7"/>
  <c r="M34" i="7"/>
  <c r="K63" i="7"/>
  <c r="M63" i="7"/>
  <c r="M9" i="7"/>
  <c r="K9" i="7"/>
  <c r="M93" i="7"/>
  <c r="K93" i="7"/>
  <c r="M52" i="7"/>
  <c r="K52" i="7"/>
  <c r="M115" i="7"/>
  <c r="K115" i="7"/>
  <c r="M14" i="7"/>
  <c r="K14" i="7"/>
  <c r="K59" i="7"/>
  <c r="M59" i="7"/>
  <c r="M15" i="7"/>
  <c r="K15" i="7"/>
  <c r="M22" i="7"/>
  <c r="K22" i="7"/>
  <c r="K79" i="7"/>
  <c r="M79" i="7"/>
  <c r="K87" i="7"/>
  <c r="M87" i="7"/>
  <c r="K10" i="7"/>
  <c r="M10" i="7"/>
  <c r="K103" i="7"/>
  <c r="M103" i="7"/>
  <c r="K112" i="7"/>
  <c r="M112" i="7"/>
  <c r="K8" i="7"/>
  <c r="M8" i="7"/>
  <c r="K117" i="7"/>
  <c r="M117" i="7"/>
  <c r="K25" i="7"/>
  <c r="M25" i="7"/>
  <c r="K98" i="7"/>
  <c r="M98" i="7"/>
  <c r="M45" i="7"/>
  <c r="K45" i="7"/>
  <c r="K66" i="7"/>
  <c r="M66" i="7"/>
  <c r="K110" i="7"/>
  <c r="M110" i="7"/>
  <c r="M108" i="7"/>
  <c r="K108" i="7"/>
  <c r="M89" i="7"/>
  <c r="K89" i="7"/>
  <c r="M19" i="7"/>
  <c r="K19" i="7"/>
  <c r="K74" i="7"/>
  <c r="M74" i="7"/>
  <c r="M37" i="7"/>
  <c r="K37" i="7"/>
  <c r="M70" i="7"/>
  <c r="K70" i="7"/>
  <c r="M28" i="7"/>
  <c r="K28" i="7"/>
  <c r="K75" i="7"/>
  <c r="M75" i="7"/>
  <c r="M76" i="7"/>
  <c r="K76" i="7"/>
  <c r="K73" i="7"/>
  <c r="M73" i="7"/>
  <c r="K106" i="7"/>
  <c r="M106" i="7"/>
  <c r="K54" i="7"/>
  <c r="M54" i="7"/>
  <c r="M57" i="7"/>
  <c r="K57" i="7"/>
  <c r="K18" i="7"/>
  <c r="M18" i="7"/>
  <c r="K62" i="7"/>
  <c r="M62" i="7"/>
  <c r="M104" i="7"/>
  <c r="K104" i="7"/>
  <c r="M90" i="7"/>
  <c r="K90" i="7"/>
  <c r="M100" i="7"/>
  <c r="K100" i="7"/>
  <c r="M36" i="7"/>
  <c r="K36" i="7"/>
  <c r="K64" i="7"/>
  <c r="M64" i="7"/>
  <c r="M84" i="7"/>
  <c r="K84" i="7"/>
  <c r="K58" i="7"/>
  <c r="M58" i="7"/>
  <c r="M6" i="7"/>
  <c r="K6" i="7"/>
  <c r="M118" i="7"/>
  <c r="K118" i="7"/>
  <c r="M35" i="7"/>
  <c r="K35" i="7"/>
  <c r="K55" i="7"/>
  <c r="M55" i="7"/>
  <c r="M39" i="7"/>
  <c r="K39" i="7"/>
  <c r="M72" i="7"/>
  <c r="K72" i="7"/>
  <c r="M69" i="7"/>
  <c r="K69" i="7"/>
  <c r="M30" i="7"/>
  <c r="K30" i="7"/>
  <c r="M116" i="7"/>
  <c r="K116" i="7"/>
  <c r="K12" i="7"/>
  <c r="M12" i="7"/>
  <c r="M53" i="7"/>
  <c r="K53" i="7"/>
  <c r="H90" i="7"/>
  <c r="N90" i="7"/>
  <c r="K94" i="7"/>
  <c r="M94" i="7"/>
  <c r="H97" i="7"/>
  <c r="L97" i="7"/>
  <c r="K92" i="7"/>
  <c r="M92" i="7"/>
  <c r="K49" i="7"/>
  <c r="M49" i="7"/>
  <c r="H91" i="7"/>
  <c r="L91" i="7"/>
  <c r="M78" i="7"/>
  <c r="K78" i="7"/>
  <c r="H36" i="7"/>
  <c r="N36" i="7"/>
  <c r="K32" i="7"/>
  <c r="M32" i="7"/>
  <c r="H79" i="7"/>
  <c r="L79" i="7"/>
  <c r="H92" i="7"/>
  <c r="N92" i="7"/>
  <c r="K68" i="7"/>
  <c r="M68" i="7"/>
  <c r="H69" i="7"/>
  <c r="L69" i="7"/>
  <c r="H52" i="7"/>
  <c r="K88" i="7"/>
  <c r="M88" i="7"/>
  <c r="K26" i="7"/>
  <c r="M26" i="7"/>
  <c r="K80" i="7"/>
  <c r="M80" i="7"/>
  <c r="M20" i="7"/>
  <c r="K20" i="7"/>
  <c r="M41" i="7"/>
  <c r="K41" i="7"/>
  <c r="K114" i="7"/>
  <c r="M114" i="7"/>
  <c r="M5" i="7"/>
  <c r="K5" i="7"/>
  <c r="M85" i="7"/>
  <c r="H85" i="7"/>
  <c r="L85" i="7"/>
  <c r="K85" i="7"/>
  <c r="M29" i="7"/>
  <c r="H29" i="7"/>
  <c r="L29" i="7"/>
  <c r="K29" i="7"/>
  <c r="M40" i="7"/>
  <c r="K40" i="7"/>
  <c r="K21" i="7"/>
  <c r="M21" i="7"/>
  <c r="M107" i="7"/>
  <c r="K107" i="7"/>
  <c r="M113" i="7"/>
  <c r="K113" i="7"/>
  <c r="M56" i="7"/>
  <c r="K56" i="7"/>
  <c r="M16" i="7"/>
  <c r="K16" i="7"/>
  <c r="K13" i="7"/>
  <c r="M13" i="7"/>
  <c r="H112" i="7"/>
  <c r="N112" i="7"/>
  <c r="H14" i="7"/>
  <c r="N14" i="7"/>
  <c r="M31" i="7"/>
  <c r="H31" i="7"/>
  <c r="K31" i="7"/>
  <c r="H41" i="7"/>
  <c r="N41" i="7"/>
  <c r="H45" i="7"/>
  <c r="L45" i="7"/>
  <c r="H62" i="7"/>
  <c r="N62" i="7"/>
  <c r="H80" i="7"/>
  <c r="N80" i="7"/>
  <c r="H65" i="7"/>
  <c r="L65" i="7"/>
  <c r="K38" i="7"/>
  <c r="M38" i="7"/>
  <c r="H108" i="7"/>
  <c r="N108" i="7"/>
  <c r="H101" i="7"/>
  <c r="N101" i="7"/>
  <c r="H47" i="7"/>
  <c r="N47" i="7"/>
  <c r="H18" i="7"/>
  <c r="N18" i="7"/>
  <c r="H50" i="7"/>
  <c r="N50" i="7"/>
  <c r="H67" i="7"/>
  <c r="L67" i="7"/>
  <c r="H6" i="7"/>
  <c r="L6" i="7"/>
  <c r="M42" i="7"/>
  <c r="K42" i="7"/>
  <c r="K51" i="7"/>
  <c r="M51" i="7"/>
  <c r="H22" i="7"/>
  <c r="L22" i="7"/>
  <c r="M77" i="7"/>
  <c r="K77" i="7"/>
  <c r="H118" i="7"/>
  <c r="L118" i="7"/>
  <c r="M4" i="7"/>
  <c r="K4" i="7"/>
  <c r="H4" i="7"/>
  <c r="N4" i="7"/>
  <c r="M83" i="7"/>
  <c r="K83" i="7"/>
  <c r="H83" i="7"/>
  <c r="N83" i="7"/>
  <c r="H12" i="7"/>
  <c r="N12" i="7"/>
  <c r="K86" i="7"/>
  <c r="M86" i="7"/>
  <c r="H57" i="7"/>
  <c r="L57" i="7"/>
  <c r="H68" i="7"/>
  <c r="N68" i="7"/>
  <c r="H42" i="7"/>
  <c r="L42" i="7"/>
  <c r="H39" i="7"/>
  <c r="N39" i="7"/>
  <c r="H110" i="7"/>
  <c r="N110" i="7"/>
  <c r="H113" i="7"/>
  <c r="N113" i="7"/>
  <c r="H28" i="7"/>
  <c r="L28" i="7"/>
  <c r="H117" i="7"/>
  <c r="N117" i="7"/>
  <c r="H63" i="7"/>
  <c r="L63" i="7"/>
  <c r="H53" i="7"/>
  <c r="L53" i="7"/>
  <c r="H60" i="7"/>
  <c r="N60" i="7"/>
  <c r="H104" i="7"/>
  <c r="N104" i="7"/>
  <c r="H15" i="7"/>
  <c r="L15" i="7"/>
  <c r="K119" i="7"/>
  <c r="M119" i="7"/>
  <c r="K46" i="7"/>
  <c r="M46" i="7"/>
  <c r="M11" i="7"/>
  <c r="K11" i="7"/>
  <c r="H11" i="7"/>
  <c r="N11" i="7"/>
  <c r="H25" i="7"/>
  <c r="N25" i="7"/>
  <c r="H35" i="7"/>
  <c r="L35" i="7"/>
  <c r="H59" i="7"/>
  <c r="N59" i="7"/>
  <c r="M99" i="7"/>
  <c r="K99" i="7"/>
  <c r="H73" i="7"/>
  <c r="N73" i="7"/>
  <c r="H87" i="7"/>
  <c r="N87" i="7"/>
  <c r="H9" i="7"/>
  <c r="L9" i="7"/>
  <c r="H70" i="7"/>
  <c r="N70" i="7"/>
  <c r="H27" i="7"/>
  <c r="L27" i="7"/>
  <c r="H75" i="7"/>
  <c r="L75" i="7"/>
  <c r="H81" i="7"/>
  <c r="H114" i="7"/>
  <c r="N114" i="7"/>
  <c r="H23" i="7"/>
  <c r="H96" i="7"/>
  <c r="N96" i="7"/>
  <c r="H5" i="7"/>
  <c r="H74" i="7"/>
  <c r="N74" i="7"/>
  <c r="H98" i="7"/>
  <c r="H82" i="7"/>
  <c r="N82" i="7"/>
  <c r="H51" i="7"/>
  <c r="H24" i="7"/>
  <c r="N24" i="7"/>
  <c r="H21" i="7"/>
  <c r="H43" i="7"/>
  <c r="N43" i="7"/>
  <c r="H33" i="7"/>
  <c r="H119" i="7"/>
  <c r="N119" i="7"/>
  <c r="H13" i="7"/>
  <c r="H26" i="7"/>
  <c r="N26" i="7"/>
  <c r="H56" i="7"/>
  <c r="H71" i="7"/>
  <c r="N71" i="7"/>
  <c r="H10" i="7"/>
  <c r="H116" i="7"/>
  <c r="N116" i="7"/>
  <c r="H37" i="7"/>
  <c r="H106" i="7"/>
  <c r="N106" i="7"/>
  <c r="H72" i="7"/>
  <c r="H48" i="7"/>
  <c r="N48" i="7"/>
  <c r="H95" i="7"/>
  <c r="H66" i="7"/>
  <c r="N66" i="7"/>
  <c r="H58" i="7"/>
  <c r="H46" i="7"/>
  <c r="N46" i="7"/>
  <c r="H77" i="7"/>
  <c r="H30" i="7"/>
  <c r="N30" i="7"/>
  <c r="H54" i="7"/>
  <c r="H93" i="7"/>
  <c r="L93" i="7"/>
  <c r="H38" i="7"/>
  <c r="N38" i="7"/>
  <c r="H89" i="7"/>
  <c r="L89" i="7"/>
  <c r="H105" i="7"/>
  <c r="L105" i="7"/>
  <c r="H61" i="7"/>
  <c r="L61" i="7"/>
  <c r="H111" i="7"/>
  <c r="N111" i="7"/>
  <c r="H40" i="7"/>
  <c r="L40" i="7"/>
  <c r="H55" i="7"/>
  <c r="N55" i="7"/>
  <c r="H7" i="7"/>
  <c r="L7" i="7"/>
  <c r="H44" i="7"/>
  <c r="N44" i="7"/>
  <c r="H86" i="7"/>
  <c r="L86" i="7"/>
  <c r="H8" i="7"/>
  <c r="L8" i="7"/>
  <c r="H32" i="7"/>
  <c r="L32" i="7"/>
  <c r="H88" i="7"/>
  <c r="N88" i="7"/>
  <c r="H19" i="7"/>
  <c r="L19" i="7"/>
  <c r="H34" i="7"/>
  <c r="N34" i="7"/>
  <c r="H20" i="7"/>
  <c r="L20" i="7"/>
  <c r="H103" i="7"/>
  <c r="L103" i="7"/>
  <c r="H49" i="7"/>
  <c r="L49" i="7"/>
  <c r="H102" i="7"/>
  <c r="L102" i="7"/>
  <c r="H94" i="7"/>
  <c r="L94" i="7"/>
  <c r="H100" i="7"/>
  <c r="N100" i="7"/>
  <c r="H84" i="7"/>
  <c r="L84" i="7"/>
  <c r="H99" i="7"/>
  <c r="N99" i="7"/>
  <c r="H109" i="7"/>
  <c r="L109" i="7"/>
  <c r="H3" i="7"/>
  <c r="H107" i="7"/>
  <c r="N107" i="7"/>
  <c r="H16" i="7"/>
  <c r="L16" i="7"/>
  <c r="H17" i="7"/>
  <c r="N17" i="7"/>
  <c r="H76" i="7"/>
  <c r="L76" i="7"/>
  <c r="H115" i="7"/>
  <c r="N115" i="7"/>
  <c r="H78" i="7"/>
  <c r="L78" i="7"/>
  <c r="H64" i="7"/>
  <c r="L64" i="7"/>
  <c r="N63" i="7"/>
  <c r="N3" i="7"/>
  <c r="L3" i="7"/>
  <c r="L11" i="7"/>
  <c r="L55" i="7"/>
  <c r="L46" i="7"/>
  <c r="L107" i="7"/>
  <c r="L99" i="7"/>
  <c r="L43" i="7"/>
  <c r="L68" i="7"/>
  <c r="L112" i="7"/>
  <c r="L101" i="7"/>
  <c r="L87" i="7"/>
  <c r="N28" i="7"/>
  <c r="N67" i="7"/>
  <c r="N65" i="7"/>
  <c r="L17" i="7"/>
  <c r="L66" i="7"/>
  <c r="L25" i="7"/>
  <c r="N6" i="7"/>
  <c r="L108" i="7"/>
  <c r="N97" i="7"/>
  <c r="L88" i="7"/>
  <c r="L24" i="7"/>
  <c r="L117" i="7"/>
  <c r="N42" i="7"/>
  <c r="L14" i="7"/>
  <c r="N103" i="7"/>
  <c r="N86" i="7"/>
  <c r="N22" i="7"/>
  <c r="L90" i="7"/>
  <c r="L34" i="7"/>
  <c r="L71" i="7"/>
  <c r="L114" i="7"/>
  <c r="N85" i="7"/>
  <c r="L100" i="7"/>
  <c r="L111" i="7"/>
  <c r="L116" i="7"/>
  <c r="L96" i="7"/>
  <c r="L62" i="7"/>
  <c r="N69" i="7"/>
  <c r="L92" i="7"/>
  <c r="N64" i="7"/>
  <c r="N49" i="7"/>
  <c r="L60" i="7"/>
  <c r="L83" i="7"/>
  <c r="L4" i="7"/>
  <c r="N93" i="7"/>
  <c r="N29" i="7"/>
  <c r="N118" i="7"/>
  <c r="N8" i="7"/>
  <c r="N105" i="7"/>
  <c r="M120" i="7"/>
  <c r="L115" i="7"/>
  <c r="L44" i="7"/>
  <c r="L38" i="7"/>
  <c r="L30" i="7"/>
  <c r="L106" i="7"/>
  <c r="L119" i="7"/>
  <c r="L74" i="7"/>
  <c r="L70" i="7"/>
  <c r="L59" i="7"/>
  <c r="N32" i="7"/>
  <c r="N16" i="7"/>
  <c r="L104" i="7"/>
  <c r="N53" i="7"/>
  <c r="L110" i="7"/>
  <c r="N57" i="7"/>
  <c r="L12" i="7"/>
  <c r="L50" i="7"/>
  <c r="L41" i="7"/>
  <c r="N91" i="7"/>
  <c r="N102" i="7"/>
  <c r="L48" i="7"/>
  <c r="L26" i="7"/>
  <c r="L82" i="7"/>
  <c r="N75" i="7"/>
  <c r="K120" i="7"/>
  <c r="N20" i="7"/>
  <c r="N15" i="7"/>
  <c r="L113" i="7"/>
  <c r="L80" i="7"/>
  <c r="N45" i="7"/>
  <c r="N79" i="7"/>
  <c r="L36" i="7"/>
  <c r="N56" i="7"/>
  <c r="L56" i="7"/>
  <c r="N51" i="7"/>
  <c r="L51" i="7"/>
  <c r="L81" i="7"/>
  <c r="N81" i="7"/>
  <c r="N10" i="7"/>
  <c r="L10" i="7"/>
  <c r="N23" i="7"/>
  <c r="L23" i="7"/>
  <c r="N31" i="7"/>
  <c r="L31" i="7"/>
  <c r="N77" i="7"/>
  <c r="L77" i="7"/>
  <c r="N37" i="7"/>
  <c r="L37" i="7"/>
  <c r="L33" i="7"/>
  <c r="N33" i="7"/>
  <c r="N5" i="7"/>
  <c r="L5" i="7"/>
  <c r="N78" i="7"/>
  <c r="N76" i="7"/>
  <c r="N61" i="7"/>
  <c r="N9" i="7"/>
  <c r="N89" i="7"/>
  <c r="L39" i="7"/>
  <c r="L47" i="7"/>
  <c r="N27" i="7"/>
  <c r="L52" i="7"/>
  <c r="N52" i="7"/>
  <c r="N95" i="7"/>
  <c r="L95" i="7"/>
  <c r="N19" i="7"/>
  <c r="N58" i="7"/>
  <c r="L58" i="7"/>
  <c r="L21" i="7"/>
  <c r="N21" i="7"/>
  <c r="N7" i="7"/>
  <c r="N35" i="7"/>
  <c r="N54" i="7"/>
  <c r="L54" i="7"/>
  <c r="N72" i="7"/>
  <c r="L72" i="7"/>
  <c r="L13" i="7"/>
  <c r="N13" i="7"/>
  <c r="L98" i="7"/>
  <c r="N98" i="7"/>
  <c r="L73" i="7"/>
  <c r="N109" i="7"/>
  <c r="N84" i="7"/>
  <c r="N94" i="7"/>
  <c r="N40" i="7"/>
  <c r="L18" i="7"/>
  <c r="N120" i="7"/>
  <c r="Q5" i="7"/>
  <c r="L120" i="7"/>
  <c r="Q6" i="7"/>
  <c r="Q4" i="7"/>
</calcChain>
</file>

<file path=xl/sharedStrings.xml><?xml version="1.0" encoding="utf-8"?>
<sst xmlns="http://schemas.openxmlformats.org/spreadsheetml/2006/main" count="752" uniqueCount="384">
  <si>
    <t>Normal</t>
  </si>
  <si>
    <t>Murmur</t>
  </si>
  <si>
    <t>101_1305030823364_A.aiff</t>
  </si>
  <si>
    <t>101_1305030823364_D.aiff</t>
  </si>
  <si>
    <t>101_1305030823364_F.aiff</t>
  </si>
  <si>
    <t>103_1305031931979_A.aiff</t>
  </si>
  <si>
    <t>103_1305031931979_C.aiff</t>
  </si>
  <si>
    <t>105_1305033453095_B.aiff</t>
  </si>
  <si>
    <t>105_1305033453095_D.aiff</t>
  </si>
  <si>
    <t>106_1306776721273_B.aiff</t>
  </si>
  <si>
    <t>106_1306776721273_D.aiff</t>
  </si>
  <si>
    <t>107_1305654946865_B.aiff</t>
  </si>
  <si>
    <t>107_1305654946865_D.aiff</t>
  </si>
  <si>
    <t>108_1305654420093_C.aiff</t>
  </si>
  <si>
    <t>109_1305653646620_B.aiff</t>
  </si>
  <si>
    <t>109_1305653646620_D.aiff</t>
  </si>
  <si>
    <t>109_1305653972028_B.aiff</t>
  </si>
  <si>
    <t>109_1305653972028_D.aiff</t>
  </si>
  <si>
    <t>110_1305655332337_D.aiff</t>
  </si>
  <si>
    <t>112_1306243000964_C.aiff</t>
  </si>
  <si>
    <t>113_1306244002866_C.aiff</t>
  </si>
  <si>
    <t>115_1306259437619_D.aiff</t>
  </si>
  <si>
    <t>116_1306258689913_B.aiff</t>
  </si>
  <si>
    <t>117_1306262456650_B1.aiff</t>
  </si>
  <si>
    <t>118_1306262335509_A.aiff</t>
  </si>
  <si>
    <t>118_1306262335509_A1.aiff</t>
  </si>
  <si>
    <t>118_1306262335509_C2.aiff</t>
  </si>
  <si>
    <t>121_1306263877235_B.aiff</t>
  </si>
  <si>
    <t>122_1306325762831_A.aiff</t>
  </si>
  <si>
    <t>122_1306325762831_B.aiff</t>
  </si>
  <si>
    <t>123_1306331925797_A.aiff</t>
  </si>
  <si>
    <t>123_1306331925797_D.aiff</t>
  </si>
  <si>
    <t>125_1306332456645_B2.aiff</t>
  </si>
  <si>
    <t>126_1306777102824_C1.aiff</t>
  </si>
  <si>
    <t>126_1306777102824_D1.aiff</t>
  </si>
  <si>
    <t>127_1306764300147_D.aiff</t>
  </si>
  <si>
    <t>128_1306344005749_C.aiff</t>
  </si>
  <si>
    <t>129_1306344506305_B.aiff</t>
  </si>
  <si>
    <t>130_1306347376079_A.aiff</t>
  </si>
  <si>
    <t>132_1306758754432_A.aiff</t>
  </si>
  <si>
    <t>132_1306758754432_B.aiff</t>
  </si>
  <si>
    <t>132_1306758754432_D.aiff</t>
  </si>
  <si>
    <t>134_1306428161797_A.aiff</t>
  </si>
  <si>
    <t>134_1306428161797_B.aiff</t>
  </si>
  <si>
    <t>135_1306428972976_D.aiff</t>
  </si>
  <si>
    <t>136_1306429977501_A.aiff</t>
  </si>
  <si>
    <t>136_1306429977501_D.aiff</t>
  </si>
  <si>
    <t>137_1306764999211_A.aiff</t>
  </si>
  <si>
    <t>137_1306764999211_B1.aiff</t>
  </si>
  <si>
    <t>137_1306764999211_D2.aiff</t>
  </si>
  <si>
    <t>138_1306762146980_C.aiff</t>
  </si>
  <si>
    <t>139_1306519274653_B.aiff</t>
  </si>
  <si>
    <t>139_1306519274653_C.aiff</t>
  </si>
  <si>
    <t>141_1306520154450_A.aiff</t>
  </si>
  <si>
    <t>141_1306520154450_D.aiff</t>
  </si>
  <si>
    <t>142_1306763049574_C.aiff</t>
  </si>
  <si>
    <t>143_1306763822290_D.aiff</t>
  </si>
  <si>
    <t>144_1306522408528_A.aiff</t>
  </si>
  <si>
    <t>145_1307987561278_A.aiff</t>
  </si>
  <si>
    <t>145_1307987561278_D.aiff</t>
  </si>
  <si>
    <t>146_1306778707532_C.aiff</t>
  </si>
  <si>
    <t>146_1306778707532_D31.aiff</t>
  </si>
  <si>
    <t>147_1306523973811_D.aiff</t>
  </si>
  <si>
    <t>148_1306768801551_A.aiff</t>
  </si>
  <si>
    <t>148_1306768801551_C.aiff</t>
  </si>
  <si>
    <t>148_1306768801551_D.aiff</t>
  </si>
  <si>
    <t>149_1306776016110_C.aiff</t>
  </si>
  <si>
    <t>150_1306776340746_D.aiff</t>
  </si>
  <si>
    <t>151_1306779785624_A1.aiff</t>
  </si>
  <si>
    <t>152_1306779561195_B.aiff</t>
  </si>
  <si>
    <t>152_1306779561195_C.aiff</t>
  </si>
  <si>
    <t>152_1306779561195_D1.aiff</t>
  </si>
  <si>
    <t>153_1306848820671_D.aiff</t>
  </si>
  <si>
    <t>154_1306935608852_A.aiff</t>
  </si>
  <si>
    <t>154_1306935608852_A2.aiff</t>
  </si>
  <si>
    <t>154_1306935608852_D.aiff</t>
  </si>
  <si>
    <t>154_1306935608852_D1.aiff</t>
  </si>
  <si>
    <t>155_1306935902813_B.aiff</t>
  </si>
  <si>
    <t>155_1306935902813_B2.aiff</t>
  </si>
  <si>
    <t>155_1306935902813_D.aiff</t>
  </si>
  <si>
    <t>156_1306936373241_C.aiff</t>
  </si>
  <si>
    <t>156_1306936373241_D.aiff</t>
  </si>
  <si>
    <t>157_1306937583792_C.aiff</t>
  </si>
  <si>
    <t>159_1307018640315_A.aiff</t>
  </si>
  <si>
    <t>159_1307018640315_B.aiff</t>
  </si>
  <si>
    <t>159_1307018640315_C.aiff</t>
  </si>
  <si>
    <t>160_1307100683334_C.aiff</t>
  </si>
  <si>
    <t>161_1307101199321_D.aiff</t>
  </si>
  <si>
    <t>162_1307101835989_C.aiff</t>
  </si>
  <si>
    <t>163_1307104470471_B.aiff</t>
  </si>
  <si>
    <t>163_1307104470471_B1.aiff</t>
  </si>
  <si>
    <t>163_1307104470471_D.aiff</t>
  </si>
  <si>
    <t>164_1307106095995_D.aiff</t>
  </si>
  <si>
    <t>165_1307109069581_B.aiff</t>
  </si>
  <si>
    <t>167_1307111318050_C1.aiff</t>
  </si>
  <si>
    <t>167_1307111318050_D.aiff</t>
  </si>
  <si>
    <t>169_1307970398039_B.aiff</t>
  </si>
  <si>
    <t>169_1307970398039_C1.aiff</t>
  </si>
  <si>
    <t>170_1307970562729_D.aiff</t>
  </si>
  <si>
    <t>171_1307971016233_C.aiff</t>
  </si>
  <si>
    <t>172_1307971284351_C.aiff</t>
  </si>
  <si>
    <t>172_1307971284351_D.aiff</t>
  </si>
  <si>
    <t>173_1307973611151_D.aiff</t>
  </si>
  <si>
    <t>174_1307987737137_C.aiff</t>
  </si>
  <si>
    <t>175_1307987962616_C.aiff</t>
  </si>
  <si>
    <t>176_1307988171173_A1.aiff</t>
  </si>
  <si>
    <t>176_1307988171173_C.aiff</t>
  </si>
  <si>
    <t>176_1307988171173_C1.aiff</t>
  </si>
  <si>
    <t>177_1307989650056_C.aiff</t>
  </si>
  <si>
    <t>178_1307989887769_A.aiff</t>
  </si>
  <si>
    <t>179_1307990076841_D1.aiff</t>
  </si>
  <si>
    <t>180_1307990956284_B.aiff</t>
  </si>
  <si>
    <t>180_1307990956284_D.aiff</t>
  </si>
  <si>
    <t>181_1308052613891_A.aiff</t>
  </si>
  <si>
    <t>184_1308073010307_C.aiff</t>
  </si>
  <si>
    <t>186_1308073648738_C.aiff</t>
  </si>
  <si>
    <t>186_1308073648738_D1.aiff</t>
  </si>
  <si>
    <t>187_1308073994223_C.aiff</t>
  </si>
  <si>
    <t>189_1308075231945_A.aiff</t>
  </si>
  <si>
    <t>189_1308075231945_C.aiff</t>
  </si>
  <si>
    <t>191_1308077299430_C.aiff</t>
  </si>
  <si>
    <t>191_1308077299430_D.aiff</t>
  </si>
  <si>
    <t>193_1308078104592_A.aiff</t>
  </si>
  <si>
    <t>193_1308078104592_D.aiff</t>
  </si>
  <si>
    <t>194_1308139824187_C.aiff</t>
  </si>
  <si>
    <t>195_1308140095331_D.aiff</t>
  </si>
  <si>
    <t>196_1308141034858_D.aiff</t>
  </si>
  <si>
    <t>197_1308141235553_B.aiff</t>
  </si>
  <si>
    <t>200_1308144251434_C1.aiff</t>
  </si>
  <si>
    <t>201_1308144942432_B.aiff</t>
  </si>
  <si>
    <t>202_1308145175747_B.aiff</t>
  </si>
  <si>
    <t>203_1308162026258_C.aiff</t>
  </si>
  <si>
    <t>204_1308159229275_B1.aiff</t>
  </si>
  <si>
    <t>206_1308159601959_C1.aiff</t>
  </si>
  <si>
    <t>207_1308159792607_B3.aiff</t>
  </si>
  <si>
    <t>209_1308162216750_B.aiff</t>
  </si>
  <si>
    <t>209_1308162216750_C.aiff</t>
  </si>
  <si>
    <t>210_1308162935880_D.aiff</t>
  </si>
  <si>
    <t>212_1308245076477_C.aiff</t>
  </si>
  <si>
    <t>213_1308245263936_B.aiff</t>
  </si>
  <si>
    <t>214_1308245489717_A1.aiff</t>
  </si>
  <si>
    <t>215_1308245664733_D.aiff</t>
  </si>
  <si>
    <t>216_1308245839516_B1.aiff</t>
  </si>
  <si>
    <t>217_1308246111629_A.aiff</t>
  </si>
  <si>
    <t>217_1308246111629_B.aiff</t>
  </si>
  <si>
    <t>217_1308246111629_D.aiff</t>
  </si>
  <si>
    <t>220_1308250132896_A.aiff</t>
  </si>
  <si>
    <t>222_1308336218979_B.aiff</t>
  </si>
  <si>
    <t>227_1308594233667_D.aiff</t>
  </si>
  <si>
    <t>229_1308594979317_C.aiff</t>
  </si>
  <si>
    <t>231_1308748318393_B.aiff</t>
  </si>
  <si>
    <t>231_1308748318393_C.aiff</t>
  </si>
  <si>
    <t>232_1308748524018_A1.aiff</t>
  </si>
  <si>
    <t>232_1308748524018_D.aiff</t>
  </si>
  <si>
    <t>235_1308749032454_C1.aiff</t>
  </si>
  <si>
    <t>235_1308749032454_D1.aiff</t>
  </si>
  <si>
    <t>237_1308750231222_C1.aiff</t>
  </si>
  <si>
    <t>239_1309195730333_D.aiff</t>
  </si>
  <si>
    <t>240_1309196119795_D.aiff</t>
  </si>
  <si>
    <t>242_1309197394064_A.aiff</t>
  </si>
  <si>
    <t>242_1309197394064_C.aiff</t>
  </si>
  <si>
    <t>243_1309197760898_D.aiff</t>
  </si>
  <si>
    <t>245_1309198844065_A.aiff</t>
  </si>
  <si>
    <t>245_1309200438094_C.aiff</t>
  </si>
  <si>
    <t>248_1309201683806_B.aiff</t>
  </si>
  <si>
    <t>248_1309201683806_D.aiff</t>
  </si>
  <si>
    <t>254_1309350589009_B.aiff</t>
  </si>
  <si>
    <t>255_1309351210897_B.aiff</t>
  </si>
  <si>
    <t>259_1309352630271_B.aiff</t>
  </si>
  <si>
    <t>260_1309353164458_A.aiff</t>
  </si>
  <si>
    <t>262_1309355283807_B.aiff</t>
  </si>
  <si>
    <t>264_1309356143724_A.aiff</t>
  </si>
  <si>
    <t>268_1309368960960_A.aiff</t>
  </si>
  <si>
    <t>268_1309368960960_E.aiff</t>
  </si>
  <si>
    <t>270_1309369533040_D.aiff</t>
  </si>
  <si>
    <t>271_1309369876160_B.aiff</t>
  </si>
  <si>
    <t>272_1309370164386_B.aiff</t>
  </si>
  <si>
    <t>274_1311075637574_C.aiff</t>
  </si>
  <si>
    <t>278_1311163365896_C.aiff</t>
  </si>
  <si>
    <t>278_1311163365896_D.aiff</t>
  </si>
  <si>
    <t>280_1311165195344_B.aiff</t>
  </si>
  <si>
    <t>281_1311165683454_C.aiff</t>
  </si>
  <si>
    <t>282_1311166081161_D.aiff</t>
  </si>
  <si>
    <t>284_1311168471850_C.aiff</t>
  </si>
  <si>
    <t>286_1311170606028_B.aiff</t>
  </si>
  <si>
    <t>287_1311170903290_D.aiff</t>
  </si>
  <si>
    <t>288_1311164615284_B.aiff</t>
  </si>
  <si>
    <t>290_1311182875320_B.aiff</t>
  </si>
  <si>
    <t>293_1311680805936_B.aiff</t>
  </si>
  <si>
    <t>293_1311680805936_B2.aiff</t>
  </si>
  <si>
    <t>294_1311681084248_D.aiff</t>
  </si>
  <si>
    <t>296_1311682952647_A.aiff</t>
  </si>
  <si>
    <t>296_1311682952647_B.aiff</t>
  </si>
  <si>
    <t>300_1311772096120_B.aiff</t>
  </si>
  <si>
    <t>300_1311772096120_C.aiff</t>
  </si>
  <si>
    <t>300_1311772096120_D.aiff</t>
  </si>
  <si>
    <t>Extrastole</t>
  </si>
  <si>
    <t>TP</t>
  </si>
  <si>
    <t>TN</t>
  </si>
  <si>
    <t>FP</t>
  </si>
  <si>
    <t>FN</t>
  </si>
  <si>
    <t>Brightness</t>
  </si>
  <si>
    <t>Centroid</t>
  </si>
  <si>
    <t>Entropy</t>
  </si>
  <si>
    <t>Low Energy</t>
  </si>
  <si>
    <t>Skewness</t>
  </si>
  <si>
    <t>Kurtosis</t>
  </si>
  <si>
    <t>Normal Training</t>
  </si>
  <si>
    <t>Murmur Training</t>
  </si>
  <si>
    <t>Noisy?</t>
  </si>
  <si>
    <t>103_1305031931979_D2.wav</t>
  </si>
  <si>
    <t>106_1306776721273_C1.wav</t>
  </si>
  <si>
    <t>107_1305654946865_C1.wav</t>
  </si>
  <si>
    <t>109_1305653646620_C.wav</t>
  </si>
  <si>
    <t>113_1306244002866_D.wav</t>
  </si>
  <si>
    <t>115_1306259437619_C.wav</t>
  </si>
  <si>
    <t>117_1306262456650_B.wav</t>
  </si>
  <si>
    <t>125_1306332456645_B.wav</t>
  </si>
  <si>
    <t>127_1306764300147_C1.wav</t>
  </si>
  <si>
    <t>128_1306344005749_B.wav</t>
  </si>
  <si>
    <t>128_1306344005749_D1.wav</t>
  </si>
  <si>
    <t>129_1306344506305_D1.wav</t>
  </si>
  <si>
    <t>133_1306759619127_B.wav</t>
  </si>
  <si>
    <t>134_1306428161797_C.wav</t>
  </si>
  <si>
    <t>139_1306519274653_A.wav</t>
  </si>
  <si>
    <t>140_1306519735121_B.wav</t>
  </si>
  <si>
    <t>141_1306520154450_B.wav</t>
  </si>
  <si>
    <t>143_1306763822290_B.wav</t>
  </si>
  <si>
    <t>145_1307987561278_C.wav</t>
  </si>
  <si>
    <t>146_1306778707532_D2.wav</t>
  </si>
  <si>
    <t>147_1306523973811_A.wav</t>
  </si>
  <si>
    <t>149_1306776016110_C1.wav</t>
  </si>
  <si>
    <t>150_1306776340746_C.wav</t>
  </si>
  <si>
    <t>151_1306779785624_D.wav</t>
  </si>
  <si>
    <t>152_1306779561195_B1.wav</t>
  </si>
  <si>
    <t>153_1306848820671_B1.wav</t>
  </si>
  <si>
    <t>154_1306935608852_A1.wav</t>
  </si>
  <si>
    <t>154_1306935608852_B.wav</t>
  </si>
  <si>
    <t>155_1306935902813_B1.wav</t>
  </si>
  <si>
    <t>159_1307018640315_A.wav</t>
  </si>
  <si>
    <t>168_1307970069434_A2.wav</t>
  </si>
  <si>
    <t>169_1307970398039_C.wav</t>
  </si>
  <si>
    <t>170_1307970562729_C.wav</t>
  </si>
  <si>
    <t>172_1307971284351_B.wav</t>
  </si>
  <si>
    <t>173_1307973611151_C.wav</t>
  </si>
  <si>
    <t>174_1307987737137_B.wav</t>
  </si>
  <si>
    <t>175_1307987962616_B1.wav</t>
  </si>
  <si>
    <t>176_1307988171173_B.wav</t>
  </si>
  <si>
    <t>177_1307989650056_D1.wav</t>
  </si>
  <si>
    <t>178_1307989887769_D.wav</t>
  </si>
  <si>
    <t>179_1307990076841_D.wav</t>
  </si>
  <si>
    <t>180_1307990956284_C.wav</t>
  </si>
  <si>
    <t>181_1308052613891_B.wav</t>
  </si>
  <si>
    <t>184_1308073010307_D.wav</t>
  </si>
  <si>
    <t>186_1308073648738_C1.wav</t>
  </si>
  <si>
    <t>188_1308074301731_C.wav</t>
  </si>
  <si>
    <t>190_1308076920011_C1.wav</t>
  </si>
  <si>
    <t>191_1308077299430_B.wav</t>
  </si>
  <si>
    <t>194_1308139824187_A.wav</t>
  </si>
  <si>
    <t>198_1308141739338_C.wav</t>
  </si>
  <si>
    <t>202_1308145175747_C.wav</t>
  </si>
  <si>
    <t>204_1308159229275_D.wav</t>
  </si>
  <si>
    <t>209_1308162216750_A.wav</t>
  </si>
  <si>
    <t>210_1308162935880_D1.wav</t>
  </si>
  <si>
    <t>213_1308245263936_C.wav</t>
  </si>
  <si>
    <t>215_1308245664733_C.wav</t>
  </si>
  <si>
    <t>216_1308245839516_C.wav</t>
  </si>
  <si>
    <t>217_1308246111629_C1.wav</t>
  </si>
  <si>
    <t>218_1308246311449_C1.wav</t>
  </si>
  <si>
    <t>224_1308337157445_C.wav</t>
  </si>
  <si>
    <t>227_1308594233667_C.wav</t>
  </si>
  <si>
    <t>230_1308595300880_B.wav</t>
  </si>
  <si>
    <t>232_1308748524018_B1.wav</t>
  </si>
  <si>
    <t>235_1308749032454_D.wav</t>
  </si>
  <si>
    <t>237_1308750231222_C.wav</t>
  </si>
  <si>
    <t>250_1309202496494_A.wav</t>
  </si>
  <si>
    <t>256_1309351470137_A.wav</t>
  </si>
  <si>
    <t>258_1309352253234_C.wav</t>
  </si>
  <si>
    <t>260_1309353164458_C.wav</t>
  </si>
  <si>
    <t>262_1309355283807_A.wav</t>
  </si>
  <si>
    <t>270_1309369533040_C.wav</t>
  </si>
  <si>
    <t>273_1309370841191_B.wav</t>
  </si>
  <si>
    <t>274_1311075637574_B1.wav</t>
  </si>
  <si>
    <t>278_1311163365896_A.wav</t>
  </si>
  <si>
    <t>280_1311165195344_A.wav</t>
  </si>
  <si>
    <t>282_1311166081161_C.wav</t>
  </si>
  <si>
    <t>286_1311170606028_C.wav</t>
  </si>
  <si>
    <t>290_1311182875320_A.wav</t>
  </si>
  <si>
    <t>294_1311681084248_B.wav</t>
  </si>
  <si>
    <t>295_1311682673157_D.wav</t>
  </si>
  <si>
    <t>296_1311682952647_A2.wav</t>
  </si>
  <si>
    <t>299_1311770522820_C.wav</t>
  </si>
  <si>
    <t>300_1311772096120_C1.wav</t>
  </si>
  <si>
    <t>112_1306243000964_A.wav</t>
  </si>
  <si>
    <t>112_1306243000964_B.wav</t>
  </si>
  <si>
    <t>112_1306243000964_D.wav</t>
  </si>
  <si>
    <t>116_1306258689913_A.wav</t>
  </si>
  <si>
    <t>116_1306258689913_C.wav</t>
  </si>
  <si>
    <t>116_1306258689913_D.wav</t>
  </si>
  <si>
    <t>122_1306325762831_C.wav</t>
  </si>
  <si>
    <t>122_1306325762831_D.wav</t>
  </si>
  <si>
    <t>156_1306936373241_B.wav</t>
  </si>
  <si>
    <t>160_1307100683334_A.wav</t>
  </si>
  <si>
    <t>160_1307100683334_B.wav</t>
  </si>
  <si>
    <t>161_1307101199321_A.wav</t>
  </si>
  <si>
    <t>162_1307101835989_A.wav</t>
  </si>
  <si>
    <t>162_1307101835989_B.wav</t>
  </si>
  <si>
    <t>164_1307106095995_B.wav</t>
  </si>
  <si>
    <t>164_1307106095995_C.wav</t>
  </si>
  <si>
    <t>165_1307109069581_C.wav</t>
  </si>
  <si>
    <t>165_1307109069581_C2.wav</t>
  </si>
  <si>
    <t>171_1307971016233_D.wav</t>
  </si>
  <si>
    <t>171_1307971016233_D1.wav</t>
  </si>
  <si>
    <t>171_1307971016233_E.wav</t>
  </si>
  <si>
    <t>185_1308073325396_B.wav</t>
  </si>
  <si>
    <t>185_1308073325396_C.wav</t>
  </si>
  <si>
    <t>193_1308078104592_B.wav</t>
  </si>
  <si>
    <t>193_1308078104592_C.wav</t>
  </si>
  <si>
    <t>193_1308078104592_C1.wav</t>
  </si>
  <si>
    <t>195_1308140095331_A.wav</t>
  </si>
  <si>
    <t>195_1308140095331_C.wav</t>
  </si>
  <si>
    <t>195_1308140095331_C1.wav</t>
  </si>
  <si>
    <t>196_1308141034858_B.wav</t>
  </si>
  <si>
    <t>196_1308141034858_C.wav</t>
  </si>
  <si>
    <t>197_1308141235553_A.wav</t>
  </si>
  <si>
    <t>197_1308141235553_C.wav</t>
  </si>
  <si>
    <t>197_1308141235553_D.wav</t>
  </si>
  <si>
    <t>200_1308144251434_C.wav</t>
  </si>
  <si>
    <t>200_1308144251434_D.wav</t>
  </si>
  <si>
    <t>203_1308162026258_B.wav</t>
  </si>
  <si>
    <t>203_1308162026258_C1.wav</t>
  </si>
  <si>
    <t>203_1308162026258_D.wav</t>
  </si>
  <si>
    <t>204_1308159229275_B.wav</t>
  </si>
  <si>
    <t>211_1308163238707_C.wav</t>
  </si>
  <si>
    <t>223_1308337062581_D.wav</t>
  </si>
  <si>
    <t>239_1309195730333_B.wav</t>
  </si>
  <si>
    <t>239_1309195730333_C.wav</t>
  </si>
  <si>
    <t>240_1309196119795_B.wav</t>
  </si>
  <si>
    <t>240_1309196119795_C.wav</t>
  </si>
  <si>
    <t>240_1309201366049_B.wav</t>
  </si>
  <si>
    <t>242_1309197394064_B.wav</t>
  </si>
  <si>
    <t>242_1309197394064_D.wav</t>
  </si>
  <si>
    <t>244_1309198148498_B.wav</t>
  </si>
  <si>
    <t>245_1309200438094_B.wav</t>
  </si>
  <si>
    <t>248_1309201683806_A.wav</t>
  </si>
  <si>
    <t>248_1309201683806_C.wav</t>
  </si>
  <si>
    <t>254_1309350589009_A.wav</t>
  </si>
  <si>
    <t>254_1309350589009_A1.wav</t>
  </si>
  <si>
    <t>254_1309350589009_C.wav</t>
  </si>
  <si>
    <t>254_1309350589009_D.wav</t>
  </si>
  <si>
    <t>276_1311162716489_C.wav</t>
  </si>
  <si>
    <t>281_1311165683454_A.wav</t>
  </si>
  <si>
    <t>281_1311165683454_B.wav</t>
  </si>
  <si>
    <t>281_1311165683454_D.wav</t>
  </si>
  <si>
    <t>287_1311170903290_C.wav</t>
  </si>
  <si>
    <t>288_1311164615284_D.wav</t>
  </si>
  <si>
    <t>292_1311185449649_B.wav</t>
  </si>
  <si>
    <t>292_1311185449649_C.wav</t>
  </si>
  <si>
    <t>293_1311680805936_B1.wav</t>
  </si>
  <si>
    <t>Statistics</t>
  </si>
  <si>
    <t>Normal Files:</t>
  </si>
  <si>
    <t>Murmur Files:</t>
  </si>
  <si>
    <t>Ground Truth</t>
  </si>
  <si>
    <t>Statistics:</t>
  </si>
  <si>
    <t>Accuracy:</t>
  </si>
  <si>
    <t>Sensitivity:</t>
  </si>
  <si>
    <t>Specificity:</t>
  </si>
  <si>
    <t>Eval Files:</t>
  </si>
  <si>
    <t>Evaludation Classification</t>
  </si>
  <si>
    <t>Evaluation</t>
  </si>
  <si>
    <t>SVM Model:</t>
  </si>
  <si>
    <t>Boundary:</t>
  </si>
  <si>
    <t>Shift:</t>
  </si>
  <si>
    <t>Scale:</t>
  </si>
  <si>
    <t>Low Energy (Scaled)</t>
  </si>
  <si>
    <t>0: Murmur</t>
  </si>
  <si>
    <t>1: Normal</t>
  </si>
  <si>
    <t>Sensitivity</t>
  </si>
  <si>
    <t>Specificity</t>
  </si>
  <si>
    <t>True Positive Rate</t>
  </si>
  <si>
    <t>False Positive Rate</t>
  </si>
  <si>
    <t>Classification (Scaled)</t>
  </si>
  <si>
    <t>Classification (Unscaled)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</si>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</sst>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u/>
      <sz val="11"/>
      <color theme="1"/>
      <name val="宋体"/>
      <family val="2"/>
      <scheme val="minor"/>
    </font>
    <font>
      <u/>
      <sz val="11"/>
      <color theme="1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sz val="10"/>
      <name val="Verdana"/>
      <family val="2"/>
    </font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3" xfId="0" applyBorder="1"/>
    <xf numFmtId="0" fontId="0" fillId="0" borderId="11" xfId="0" applyBorder="1"/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1" applyFont="1" applyAlignment="1" applyProtection="1">
      <alignment horizontal="center"/>
      <protection locked="0"/>
    </xf>
    <xf numFmtId="0" fontId="0" fillId="0" borderId="0" xfId="0" applyFill="1" applyBorder="1" applyAlignment="1">
      <alignment horizontal="right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8" fillId="0" borderId="0" xfId="1" applyFont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4">
    <cellStyle name="Normal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xVal>
            <c:numRef>
              <c:f>ROC!$E$9:$E$17</c:f>
              <c:numCache>
                <c:formatCode>General</c:formatCode>
                <c:ptCount val="9"/>
                <c:pt idx="0">
                  <c:v>0.0</c:v>
                </c:pt>
                <c:pt idx="1">
                  <c:v>0.0116279069767442</c:v>
                </c:pt>
                <c:pt idx="2">
                  <c:v>0.0581395348837209</c:v>
                </c:pt>
                <c:pt idx="3">
                  <c:v>0.104651162790698</c:v>
                </c:pt>
                <c:pt idx="4">
                  <c:v>0.232558139534884</c:v>
                </c:pt>
                <c:pt idx="5">
                  <c:v>0.476744186046512</c:v>
                </c:pt>
                <c:pt idx="6">
                  <c:v>0.627906976744186</c:v>
                </c:pt>
                <c:pt idx="7">
                  <c:v>0.883720930232558</c:v>
                </c:pt>
                <c:pt idx="8">
                  <c:v>0.976744186046512</c:v>
                </c:pt>
              </c:numCache>
            </c:numRef>
          </c:xVal>
          <c:yVal>
            <c:numRef>
              <c:f>ROC!$D$9:$D$17</c:f>
              <c:numCache>
                <c:formatCode>General</c:formatCode>
                <c:ptCount val="9"/>
                <c:pt idx="0">
                  <c:v>0.419354838709677</c:v>
                </c:pt>
                <c:pt idx="1">
                  <c:v>0.548387096774193</c:v>
                </c:pt>
                <c:pt idx="2">
                  <c:v>0.580645161290323</c:v>
                </c:pt>
                <c:pt idx="3">
                  <c:v>0.67741935483871</c:v>
                </c:pt>
                <c:pt idx="4">
                  <c:v>0.838709677419355</c:v>
                </c:pt>
                <c:pt idx="5">
                  <c:v>0.903225806451613</c:v>
                </c:pt>
                <c:pt idx="6">
                  <c:v>0.903225806451613</c:v>
                </c:pt>
                <c:pt idx="7">
                  <c:v>0.967741935483871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00376"/>
        <c:axId val="111549400"/>
      </c:scatterChart>
      <c:valAx>
        <c:axId val="1154500376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49400"/>
        <c:crosses val="autoZero"/>
        <c:crossBetween val="midCat"/>
        <c:majorUnit val="0.1"/>
        <c:minorUnit val="0.02"/>
      </c:valAx>
      <c:valAx>
        <c:axId val="11154940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</a:t>
                </a:r>
                <a:r>
                  <a:rPr lang="en-US" baseline="0"/>
                  <a:t>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500376"/>
        <c:crosses val="autoZero"/>
        <c:crossBetween val="midCat"/>
        <c:majorUnit val="0.1"/>
        <c:minorUnit val="0.0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447676</xdr:colOff>
      <xdr:row>5</xdr:row>
      <xdr:rowOff>109537</xdr:rowOff>
    </xdr:from>
    <xdr:to>
      <xdr:col>11</xdr:col>
      <xdr:colOff>561975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B1" workbookViewId="0">
      <pane ySplit="2" topLeftCell="A3" activePane="bottomLeft" state="frozen"/>
      <selection pane="bottomLeft" activeCell="R3" sqref="R3"/>
    </sheetView>
  </sheetViews>
  <sheetFormatPr baseColWidth="10" defaultColWidth="8.83203125" defaultRowHeight="14" x14ac:dyDescent="0"/>
  <cols>
    <col min="1" max="1" width="26" bestFit="1" customWidth="1"/>
    <col min="2" max="2" width="10.33203125" bestFit="1" customWidth="1"/>
    <col min="3" max="3" width="8.6640625" bestFit="1" customWidth="1"/>
    <col min="4" max="4" width="7.83203125" bestFit="1" customWidth="1"/>
    <col min="5" max="5" width="11" bestFit="1" customWidth="1"/>
    <col min="6" max="6" width="9.6640625" bestFit="1" customWidth="1"/>
    <col min="7" max="7" width="8.1640625" bestFit="1" customWidth="1"/>
    <col min="8" max="8" width="8.1640625" customWidth="1"/>
    <col min="9" max="9" width="26" bestFit="1" customWidth="1"/>
    <col min="10" max="10" width="10.33203125" bestFit="1" customWidth="1"/>
    <col min="11" max="11" width="8.6640625" bestFit="1" customWidth="1"/>
    <col min="12" max="12" width="7.83203125" bestFit="1" customWidth="1"/>
    <col min="13" max="13" width="11" bestFit="1" customWidth="1"/>
    <col min="14" max="14" width="9.6640625" bestFit="1" customWidth="1"/>
    <col min="15" max="15" width="8.1640625" bestFit="1" customWidth="1"/>
    <col min="17" max="17" width="13.5" bestFit="1" customWidth="1"/>
  </cols>
  <sheetData>
    <row r="1" spans="1:18">
      <c r="B1" s="34" t="s">
        <v>207</v>
      </c>
      <c r="C1" s="34"/>
      <c r="D1" s="34"/>
      <c r="E1" s="34"/>
      <c r="F1" s="34"/>
      <c r="G1" s="34"/>
      <c r="H1" s="9"/>
      <c r="J1" s="34" t="s">
        <v>208</v>
      </c>
      <c r="K1" s="34"/>
      <c r="L1" s="34"/>
      <c r="M1" s="34"/>
      <c r="N1" s="34"/>
      <c r="O1" s="34"/>
    </row>
    <row r="2" spans="1:18">
      <c r="B2" s="4" t="s">
        <v>201</v>
      </c>
      <c r="C2" s="4" t="s">
        <v>202</v>
      </c>
      <c r="D2" s="4" t="s">
        <v>203</v>
      </c>
      <c r="E2" s="4" t="s">
        <v>204</v>
      </c>
      <c r="F2" s="4" t="s">
        <v>205</v>
      </c>
      <c r="G2" s="4" t="s">
        <v>206</v>
      </c>
      <c r="H2" s="5"/>
      <c r="J2" s="4" t="s">
        <v>201</v>
      </c>
      <c r="K2" s="4" t="s">
        <v>202</v>
      </c>
      <c r="L2" s="4" t="s">
        <v>203</v>
      </c>
      <c r="M2" s="4" t="s">
        <v>204</v>
      </c>
      <c r="N2" s="4" t="s">
        <v>205</v>
      </c>
      <c r="O2" s="4" t="s">
        <v>206</v>
      </c>
    </row>
    <row r="3" spans="1:18">
      <c r="A3" t="s">
        <v>210</v>
      </c>
      <c r="B3" s="17">
        <v>0.24024699999999999</v>
      </c>
      <c r="C3" s="17">
        <v>171.49946199999999</v>
      </c>
      <c r="D3" s="17">
        <v>0.81601699999999999</v>
      </c>
      <c r="E3" s="19">
        <v>0.88480000000000003</v>
      </c>
      <c r="F3" s="19">
        <v>7.5744790000000002</v>
      </c>
      <c r="G3" s="18">
        <v>10.648980999999999</v>
      </c>
      <c r="H3" s="5"/>
      <c r="I3" t="s">
        <v>293</v>
      </c>
      <c r="J3" s="19">
        <v>0.27200099999999999</v>
      </c>
      <c r="K3" s="5">
        <v>214.690234</v>
      </c>
      <c r="L3" s="19">
        <v>0.83694199999999996</v>
      </c>
      <c r="M3" s="5">
        <v>0.89710000000000001</v>
      </c>
      <c r="N3" s="19">
        <v>7.0551839999999997</v>
      </c>
      <c r="O3" s="18">
        <v>9.879372</v>
      </c>
      <c r="Q3" s="31" t="s">
        <v>359</v>
      </c>
    </row>
    <row r="4" spans="1:18">
      <c r="A4" t="s">
        <v>211</v>
      </c>
      <c r="B4" s="17">
        <v>0.26087300000000002</v>
      </c>
      <c r="C4" s="19">
        <v>213.543207</v>
      </c>
      <c r="D4" s="5">
        <v>0.81560999999999995</v>
      </c>
      <c r="E4" s="19">
        <v>0.90380000000000005</v>
      </c>
      <c r="F4" s="19">
        <v>6.9750949999999996</v>
      </c>
      <c r="G4" s="18">
        <v>9.7654069999999997</v>
      </c>
      <c r="H4" s="5"/>
      <c r="I4" t="s">
        <v>294</v>
      </c>
      <c r="J4" s="19">
        <v>0.35625200000000001</v>
      </c>
      <c r="K4" s="5">
        <v>250.195179</v>
      </c>
      <c r="L4" s="19">
        <v>0.86534500000000003</v>
      </c>
      <c r="M4" s="5">
        <v>0.90949999999999998</v>
      </c>
      <c r="N4" s="19">
        <v>8.4931319999999992</v>
      </c>
      <c r="O4" s="18">
        <v>11.778328</v>
      </c>
      <c r="Q4" s="27" t="s">
        <v>360</v>
      </c>
      <c r="R4" s="1">
        <f>COUNTA(A3:A999)</f>
        <v>83</v>
      </c>
    </row>
    <row r="5" spans="1:18">
      <c r="A5" t="s">
        <v>212</v>
      </c>
      <c r="B5" s="17">
        <v>0.36185</v>
      </c>
      <c r="C5" s="19">
        <v>265.63765000000001</v>
      </c>
      <c r="D5" s="5">
        <v>0.87054799999999999</v>
      </c>
      <c r="E5" s="19">
        <v>0.89880000000000004</v>
      </c>
      <c r="F5" s="19">
        <v>7.0892400000000002</v>
      </c>
      <c r="G5" s="18">
        <v>9.9088200000000004</v>
      </c>
      <c r="H5" s="5"/>
      <c r="I5" t="s">
        <v>295</v>
      </c>
      <c r="J5" s="19">
        <v>0.25875300000000001</v>
      </c>
      <c r="K5" s="5">
        <v>199.398402</v>
      </c>
      <c r="L5" s="19">
        <v>0.83801800000000004</v>
      </c>
      <c r="M5" s="5">
        <v>0.92830000000000001</v>
      </c>
      <c r="N5" s="19">
        <v>8.2452170000000002</v>
      </c>
      <c r="O5" s="18">
        <v>11.483271999999999</v>
      </c>
      <c r="Q5" s="3" t="s">
        <v>361</v>
      </c>
      <c r="R5" s="1">
        <f>COUNTA(I3:I999)</f>
        <v>66</v>
      </c>
    </row>
    <row r="6" spans="1:18">
      <c r="A6" t="s">
        <v>213</v>
      </c>
      <c r="B6" s="17">
        <v>0.31765599999999999</v>
      </c>
      <c r="C6" s="19">
        <v>237.77543600000001</v>
      </c>
      <c r="D6" s="5">
        <v>0.85772899999999996</v>
      </c>
      <c r="E6" s="19">
        <v>0.87109999999999999</v>
      </c>
      <c r="F6" s="19">
        <v>7.2641650000000002</v>
      </c>
      <c r="G6" s="18">
        <v>10.156105</v>
      </c>
      <c r="H6" s="5"/>
      <c r="I6" t="s">
        <v>296</v>
      </c>
      <c r="J6" s="19">
        <v>0.35116599999999998</v>
      </c>
      <c r="K6" s="5">
        <v>241.70710399999999</v>
      </c>
      <c r="L6" s="19">
        <v>0.86676399999999998</v>
      </c>
      <c r="M6" s="5">
        <v>0.83</v>
      </c>
      <c r="N6" s="19">
        <v>7.7919970000000003</v>
      </c>
      <c r="O6" s="18">
        <v>10.859958000000001</v>
      </c>
    </row>
    <row r="7" spans="1:18">
      <c r="A7" t="s">
        <v>214</v>
      </c>
      <c r="B7" s="17">
        <v>0.50222199999999995</v>
      </c>
      <c r="C7" s="19">
        <v>297.25901699999997</v>
      </c>
      <c r="D7" s="5">
        <v>0.87291799999999997</v>
      </c>
      <c r="E7" s="19">
        <v>0.87980000000000003</v>
      </c>
      <c r="F7" s="19">
        <v>6.4140889999999997</v>
      </c>
      <c r="G7" s="18">
        <v>9.0520890000000005</v>
      </c>
      <c r="H7" s="5"/>
      <c r="I7" t="s">
        <v>297</v>
      </c>
      <c r="J7" s="19">
        <v>0.42407400000000001</v>
      </c>
      <c r="K7" s="5">
        <v>308.33197100000001</v>
      </c>
      <c r="L7" s="19">
        <v>0.89884200000000003</v>
      </c>
      <c r="M7" s="5">
        <v>0.83109999999999995</v>
      </c>
      <c r="N7" s="19">
        <v>8.0924619999999994</v>
      </c>
      <c r="O7" s="18">
        <v>11.200494000000001</v>
      </c>
    </row>
    <row r="8" spans="1:18">
      <c r="A8" t="s">
        <v>215</v>
      </c>
      <c r="B8" s="17">
        <v>0.29466300000000001</v>
      </c>
      <c r="C8" s="19">
        <v>241.43015600000001</v>
      </c>
      <c r="D8" s="5">
        <v>0.84506300000000001</v>
      </c>
      <c r="E8" s="19">
        <v>0.89539999999999997</v>
      </c>
      <c r="F8" s="19">
        <v>7.4385729999999999</v>
      </c>
      <c r="G8" s="18">
        <v>10.350273</v>
      </c>
      <c r="H8" s="5"/>
      <c r="I8" t="s">
        <v>298</v>
      </c>
      <c r="J8" s="19">
        <v>0.453704</v>
      </c>
      <c r="K8" s="5">
        <v>333.292351</v>
      </c>
      <c r="L8" s="19">
        <v>0.894818</v>
      </c>
      <c r="M8" s="5">
        <v>0.8145</v>
      </c>
      <c r="N8" s="19">
        <v>6.7417199999999999</v>
      </c>
      <c r="O8" s="18">
        <v>9.3934809999999995</v>
      </c>
    </row>
    <row r="9" spans="1:18">
      <c r="A9" t="s">
        <v>216</v>
      </c>
      <c r="B9" s="17">
        <v>0.45855400000000002</v>
      </c>
      <c r="C9" s="19">
        <v>260.255787</v>
      </c>
      <c r="D9" s="5">
        <v>0.87087199999999998</v>
      </c>
      <c r="E9" s="19">
        <v>0.90039999999999998</v>
      </c>
      <c r="F9" s="19">
        <v>7.3781330000000001</v>
      </c>
      <c r="G9" s="18">
        <v>10.341670000000001</v>
      </c>
      <c r="H9" s="5"/>
      <c r="I9" t="s">
        <v>299</v>
      </c>
      <c r="J9" s="19">
        <v>0.32889099999999999</v>
      </c>
      <c r="K9" s="5">
        <v>262.46193599999998</v>
      </c>
      <c r="L9" s="19">
        <v>0.86143700000000001</v>
      </c>
      <c r="M9" s="5">
        <v>0.86160000000000003</v>
      </c>
      <c r="N9" s="19">
        <v>6.7628649999999997</v>
      </c>
      <c r="O9" s="18">
        <v>9.4488319999999995</v>
      </c>
    </row>
    <row r="10" spans="1:18">
      <c r="A10" t="s">
        <v>217</v>
      </c>
      <c r="B10" s="17">
        <v>0.40786800000000001</v>
      </c>
      <c r="C10" s="19">
        <v>272.189168</v>
      </c>
      <c r="D10" s="5">
        <v>0.86390599999999995</v>
      </c>
      <c r="E10" s="19">
        <v>0.91180000000000005</v>
      </c>
      <c r="F10" s="19">
        <v>6.5794360000000003</v>
      </c>
      <c r="G10" s="18">
        <v>9.2707610000000003</v>
      </c>
      <c r="H10" s="5"/>
      <c r="I10" t="s">
        <v>300</v>
      </c>
      <c r="J10" s="19">
        <v>0.243391</v>
      </c>
      <c r="K10" s="5">
        <v>187.87689599999999</v>
      </c>
      <c r="L10" s="19">
        <v>0.83049200000000001</v>
      </c>
      <c r="M10" s="5">
        <v>0.87050000000000005</v>
      </c>
      <c r="N10" s="19">
        <v>8.0157450000000008</v>
      </c>
      <c r="O10" s="18">
        <v>11.172502</v>
      </c>
    </row>
    <row r="11" spans="1:18">
      <c r="A11" t="s">
        <v>218</v>
      </c>
      <c r="B11" s="17">
        <v>0.34816200000000003</v>
      </c>
      <c r="C11" s="19">
        <v>246.438254</v>
      </c>
      <c r="D11" s="5">
        <v>0.860263</v>
      </c>
      <c r="E11" s="19">
        <v>0.91400000000000003</v>
      </c>
      <c r="F11" s="19">
        <v>7.5588290000000002</v>
      </c>
      <c r="G11" s="18">
        <v>10.535437999999999</v>
      </c>
      <c r="H11" s="5"/>
      <c r="I11" t="s">
        <v>301</v>
      </c>
      <c r="J11" s="19">
        <v>0.41889300000000002</v>
      </c>
      <c r="K11" s="5">
        <v>254.84367599999999</v>
      </c>
      <c r="L11" s="19">
        <v>0.86987199999999998</v>
      </c>
      <c r="M11" s="5">
        <v>0.79920000000000002</v>
      </c>
      <c r="N11" s="19">
        <v>7.9084880000000002</v>
      </c>
      <c r="O11" s="18">
        <v>11.045871999999999</v>
      </c>
    </row>
    <row r="12" spans="1:18">
      <c r="A12" t="s">
        <v>219</v>
      </c>
      <c r="B12" s="17">
        <v>0.197771</v>
      </c>
      <c r="C12" s="19">
        <v>172.61254</v>
      </c>
      <c r="D12" s="5">
        <v>0.81053399999999998</v>
      </c>
      <c r="E12" s="19">
        <v>0.90539999999999998</v>
      </c>
      <c r="F12" s="19">
        <v>7.785615</v>
      </c>
      <c r="G12" s="18">
        <v>10.874199000000001</v>
      </c>
      <c r="H12" s="5"/>
      <c r="I12" t="s">
        <v>302</v>
      </c>
      <c r="J12" s="19">
        <v>0.52349599999999996</v>
      </c>
      <c r="K12" s="5">
        <v>300.669895</v>
      </c>
      <c r="L12" s="19">
        <v>0.89621499999999998</v>
      </c>
      <c r="M12" s="5">
        <v>0.78839999999999999</v>
      </c>
      <c r="N12" s="19">
        <v>8.4050180000000001</v>
      </c>
      <c r="O12" s="18">
        <v>11.718118</v>
      </c>
    </row>
    <row r="13" spans="1:18">
      <c r="A13" t="s">
        <v>220</v>
      </c>
      <c r="B13" s="17">
        <v>0.17959</v>
      </c>
      <c r="C13" s="19">
        <v>163.52818600000001</v>
      </c>
      <c r="D13" s="5">
        <v>0.79751799999999995</v>
      </c>
      <c r="E13" s="19">
        <v>0.86970000000000003</v>
      </c>
      <c r="F13" s="19">
        <v>7.1983040000000003</v>
      </c>
      <c r="G13" s="18">
        <v>10.093112</v>
      </c>
      <c r="H13" s="5"/>
      <c r="I13" t="s">
        <v>303</v>
      </c>
      <c r="J13" s="19">
        <v>0.53866800000000004</v>
      </c>
      <c r="K13" s="5">
        <v>317.203554</v>
      </c>
      <c r="L13" s="19">
        <v>0.90834000000000004</v>
      </c>
      <c r="M13" s="5">
        <v>0.72909999999999997</v>
      </c>
      <c r="N13" s="19">
        <v>9.6491480000000003</v>
      </c>
      <c r="O13" s="18">
        <v>13.367421</v>
      </c>
    </row>
    <row r="14" spans="1:18">
      <c r="A14" t="s">
        <v>221</v>
      </c>
      <c r="B14" s="17">
        <v>0.27873700000000001</v>
      </c>
      <c r="C14" s="19">
        <v>179.92495600000001</v>
      </c>
      <c r="D14" s="5">
        <v>0.80993999999999999</v>
      </c>
      <c r="E14" s="19">
        <v>0.90010000000000001</v>
      </c>
      <c r="F14" s="19">
        <v>6.9320630000000003</v>
      </c>
      <c r="G14" s="18">
        <v>9.8093029999999999</v>
      </c>
      <c r="H14" s="5"/>
      <c r="I14" t="s">
        <v>304</v>
      </c>
      <c r="J14" s="19">
        <v>0.34558299999999997</v>
      </c>
      <c r="K14" s="5">
        <v>221.668621</v>
      </c>
      <c r="L14" s="19">
        <v>0.87012299999999998</v>
      </c>
      <c r="M14" s="5">
        <v>0.88049999999999995</v>
      </c>
      <c r="N14" s="19">
        <v>8.927206</v>
      </c>
      <c r="O14" s="18">
        <v>12.416186</v>
      </c>
    </row>
    <row r="15" spans="1:18">
      <c r="A15" t="s">
        <v>222</v>
      </c>
      <c r="B15" s="17">
        <v>0.21726699999999999</v>
      </c>
      <c r="C15" s="19">
        <v>189.53698600000001</v>
      </c>
      <c r="D15" s="5">
        <v>0.80857900000000005</v>
      </c>
      <c r="E15" s="19">
        <v>0.88290000000000002</v>
      </c>
      <c r="F15" s="19">
        <v>6.9704100000000002</v>
      </c>
      <c r="G15" s="18">
        <v>9.7813199999999991</v>
      </c>
      <c r="H15" s="5"/>
      <c r="I15" t="s">
        <v>305</v>
      </c>
      <c r="J15" s="19">
        <v>0.38601200000000002</v>
      </c>
      <c r="K15" s="5">
        <v>244.09755799999999</v>
      </c>
      <c r="L15" s="19">
        <v>0.87475599999999998</v>
      </c>
      <c r="M15" s="5">
        <v>0.8095</v>
      </c>
      <c r="N15" s="19">
        <v>8.5936280000000007</v>
      </c>
      <c r="O15" s="18">
        <v>11.969374999999999</v>
      </c>
    </row>
    <row r="16" spans="1:18">
      <c r="A16" t="s">
        <v>223</v>
      </c>
      <c r="B16" s="17">
        <v>0.29039900000000002</v>
      </c>
      <c r="C16" s="19">
        <v>242.86876899999999</v>
      </c>
      <c r="D16" s="5">
        <v>0.83488600000000002</v>
      </c>
      <c r="E16" s="19">
        <v>0.85980000000000001</v>
      </c>
      <c r="F16" s="19">
        <v>6.3713540000000002</v>
      </c>
      <c r="G16" s="18">
        <v>8.9242659999999994</v>
      </c>
      <c r="H16" s="5"/>
      <c r="I16" t="s">
        <v>306</v>
      </c>
      <c r="J16" s="19">
        <v>0.57982800000000001</v>
      </c>
      <c r="K16" s="5">
        <v>398.60171400000002</v>
      </c>
      <c r="L16" s="19">
        <v>0.91182099999999999</v>
      </c>
      <c r="M16" s="5">
        <v>0.79679999999999995</v>
      </c>
      <c r="N16" s="19">
        <v>7.0279800000000003</v>
      </c>
      <c r="O16" s="18">
        <v>9.8306920000000009</v>
      </c>
    </row>
    <row r="17" spans="1:15">
      <c r="A17" t="s">
        <v>224</v>
      </c>
      <c r="B17" s="17">
        <v>0.28490500000000002</v>
      </c>
      <c r="C17" s="19">
        <v>210.55498499999999</v>
      </c>
      <c r="D17" s="5">
        <v>0.84100799999999998</v>
      </c>
      <c r="E17" s="19">
        <v>0.9042</v>
      </c>
      <c r="F17" s="19">
        <v>7.3063940000000001</v>
      </c>
      <c r="G17" s="18">
        <v>10.241344</v>
      </c>
      <c r="H17" s="5"/>
      <c r="I17" t="s">
        <v>307</v>
      </c>
      <c r="J17" s="19">
        <v>0.47386099999999998</v>
      </c>
      <c r="K17" s="5">
        <v>293.62308200000001</v>
      </c>
      <c r="L17" s="19">
        <v>0.88999600000000001</v>
      </c>
      <c r="M17" s="5">
        <v>0.80649999999999999</v>
      </c>
      <c r="N17" s="19">
        <v>8.7195780000000003</v>
      </c>
      <c r="O17" s="18">
        <v>12.091574</v>
      </c>
    </row>
    <row r="18" spans="1:15">
      <c r="A18" t="s">
        <v>225</v>
      </c>
      <c r="B18" s="17">
        <v>0.247257</v>
      </c>
      <c r="C18" s="19">
        <v>189.90499299999999</v>
      </c>
      <c r="D18" s="5">
        <v>0.83650100000000005</v>
      </c>
      <c r="E18" s="19">
        <v>0.91539999999999999</v>
      </c>
      <c r="F18" s="19">
        <v>8.3736060000000005</v>
      </c>
      <c r="G18" s="18">
        <v>11.666693</v>
      </c>
      <c r="H18" s="5"/>
      <c r="I18" t="s">
        <v>308</v>
      </c>
      <c r="J18" s="19">
        <v>0.35375899999999999</v>
      </c>
      <c r="K18" s="5">
        <v>253.223939</v>
      </c>
      <c r="L18" s="19">
        <v>0.84827200000000003</v>
      </c>
      <c r="M18" s="5">
        <v>0.86960000000000004</v>
      </c>
      <c r="N18" s="19">
        <v>6.8909479999999999</v>
      </c>
      <c r="O18" s="18">
        <v>9.6379859999999997</v>
      </c>
    </row>
    <row r="19" spans="1:15">
      <c r="A19" t="s">
        <v>226</v>
      </c>
      <c r="B19" s="17">
        <v>0.267011</v>
      </c>
      <c r="C19" s="19">
        <v>192.82977600000001</v>
      </c>
      <c r="D19" s="5">
        <v>0.83154099999999997</v>
      </c>
      <c r="E19" s="19">
        <v>0.89929999999999999</v>
      </c>
      <c r="F19" s="19">
        <v>7.9504780000000004</v>
      </c>
      <c r="G19" s="18">
        <v>11.10998</v>
      </c>
      <c r="H19" s="5"/>
      <c r="I19" t="s">
        <v>309</v>
      </c>
      <c r="J19" s="19">
        <v>0.51347600000000004</v>
      </c>
      <c r="K19" s="5">
        <v>324.106717</v>
      </c>
      <c r="L19" s="19">
        <v>0.88832999999999995</v>
      </c>
      <c r="M19" s="5">
        <v>0.86380000000000001</v>
      </c>
      <c r="N19" s="19">
        <v>6.5780149999999997</v>
      </c>
      <c r="O19" s="18">
        <v>9.2537950000000002</v>
      </c>
    </row>
    <row r="20" spans="1:15">
      <c r="A20" t="s">
        <v>227</v>
      </c>
      <c r="B20" s="17">
        <v>0.28983300000000001</v>
      </c>
      <c r="C20" s="19">
        <v>189.55137199999999</v>
      </c>
      <c r="D20" s="5">
        <v>0.81975399999999998</v>
      </c>
      <c r="E20" s="19">
        <v>0.89859999999999995</v>
      </c>
      <c r="F20" s="19">
        <v>6.8521219999999996</v>
      </c>
      <c r="G20" s="18">
        <v>9.6664929999999991</v>
      </c>
      <c r="H20" s="5"/>
      <c r="I20" t="s">
        <v>310</v>
      </c>
      <c r="J20" s="19">
        <v>0.45782800000000001</v>
      </c>
      <c r="K20" s="5">
        <v>306.68003399999998</v>
      </c>
      <c r="L20" s="19">
        <v>0.88804499999999997</v>
      </c>
      <c r="M20" s="5">
        <v>0.85760000000000003</v>
      </c>
      <c r="N20" s="19">
        <v>7.0496930000000004</v>
      </c>
      <c r="O20" s="18">
        <v>9.8746580000000002</v>
      </c>
    </row>
    <row r="21" spans="1:15">
      <c r="A21" t="s">
        <v>228</v>
      </c>
      <c r="B21" s="17">
        <v>0.32830399999999998</v>
      </c>
      <c r="C21" s="19">
        <v>257.02208999999999</v>
      </c>
      <c r="D21" s="5">
        <v>0.86877400000000005</v>
      </c>
      <c r="E21" s="19">
        <v>0.88419999999999999</v>
      </c>
      <c r="F21" s="19">
        <v>8.0766089999999995</v>
      </c>
      <c r="G21" s="18">
        <v>11.225091000000001</v>
      </c>
      <c r="H21" s="5"/>
      <c r="I21" t="s">
        <v>311</v>
      </c>
      <c r="J21" s="19">
        <v>0.688419</v>
      </c>
      <c r="K21" s="5">
        <v>428.68375600000002</v>
      </c>
      <c r="L21" s="19">
        <v>0.91771999999999998</v>
      </c>
      <c r="M21" s="5">
        <v>0.73460000000000003</v>
      </c>
      <c r="N21" s="19">
        <v>7.5883649999999996</v>
      </c>
      <c r="O21" s="18">
        <v>10.648766</v>
      </c>
    </row>
    <row r="22" spans="1:15">
      <c r="A22" t="s">
        <v>229</v>
      </c>
      <c r="B22" s="17">
        <v>0.327926</v>
      </c>
      <c r="C22" s="19">
        <v>244.58688100000001</v>
      </c>
      <c r="D22" s="5">
        <v>0.86047899999999999</v>
      </c>
      <c r="E22" s="19">
        <v>0.88460000000000005</v>
      </c>
      <c r="F22" s="19">
        <v>8.0034179999999999</v>
      </c>
      <c r="G22" s="18">
        <v>11.10717</v>
      </c>
      <c r="H22" s="5"/>
      <c r="I22" t="s">
        <v>312</v>
      </c>
      <c r="J22" s="19">
        <v>0.70031699999999997</v>
      </c>
      <c r="K22" s="5">
        <v>397.72930100000002</v>
      </c>
      <c r="L22" s="19">
        <v>0.90714799999999995</v>
      </c>
      <c r="M22" s="5">
        <v>0.74429999999999996</v>
      </c>
      <c r="N22" s="19">
        <v>7.6063299999999998</v>
      </c>
      <c r="O22" s="18">
        <v>10.689707</v>
      </c>
    </row>
    <row r="23" spans="1:15">
      <c r="A23" t="s">
        <v>230</v>
      </c>
      <c r="B23" s="17">
        <v>0.195912</v>
      </c>
      <c r="C23" s="19">
        <v>172.84282099999999</v>
      </c>
      <c r="D23" s="5">
        <v>0.79355500000000001</v>
      </c>
      <c r="E23" s="19">
        <v>0.88019999999999998</v>
      </c>
      <c r="F23" s="19">
        <v>6.3307529999999996</v>
      </c>
      <c r="G23" s="18">
        <v>8.9268289999999997</v>
      </c>
      <c r="H23" s="5"/>
      <c r="I23" t="s">
        <v>313</v>
      </c>
      <c r="J23" s="19">
        <v>0.71330899999999997</v>
      </c>
      <c r="K23" s="5">
        <v>428.50898799999999</v>
      </c>
      <c r="L23" s="19">
        <v>0.90101900000000001</v>
      </c>
      <c r="M23" s="5">
        <v>0.75229999999999997</v>
      </c>
      <c r="N23" s="19">
        <v>6.3202990000000003</v>
      </c>
      <c r="O23" s="18">
        <v>8.9366339999999997</v>
      </c>
    </row>
    <row r="24" spans="1:15">
      <c r="A24" t="s">
        <v>231</v>
      </c>
      <c r="B24" s="17">
        <v>0.30105799999999999</v>
      </c>
      <c r="C24" s="19">
        <v>267.63905499999998</v>
      </c>
      <c r="D24" s="5">
        <v>0.86152899999999999</v>
      </c>
      <c r="E24" s="19">
        <v>0.88270000000000004</v>
      </c>
      <c r="F24" s="19">
        <v>7.5495919999999996</v>
      </c>
      <c r="G24" s="18">
        <v>10.467228</v>
      </c>
      <c r="H24" s="5"/>
      <c r="I24" t="s">
        <v>314</v>
      </c>
      <c r="J24" s="19">
        <v>0.44461299999999998</v>
      </c>
      <c r="K24" s="5">
        <v>285.41015399999998</v>
      </c>
      <c r="L24" s="19">
        <v>0.88965799999999995</v>
      </c>
      <c r="M24" s="5">
        <v>0.8145</v>
      </c>
      <c r="N24" s="19">
        <v>8.0786940000000005</v>
      </c>
      <c r="O24" s="18">
        <v>11.269428</v>
      </c>
    </row>
    <row r="25" spans="1:15">
      <c r="A25" t="s">
        <v>232</v>
      </c>
      <c r="B25" s="17">
        <v>0.233486</v>
      </c>
      <c r="C25" s="19">
        <v>187.78261900000001</v>
      </c>
      <c r="D25" s="5">
        <v>0.83304800000000001</v>
      </c>
      <c r="E25" s="19">
        <v>0.91149999999999998</v>
      </c>
      <c r="F25" s="19">
        <v>8.3065329999999999</v>
      </c>
      <c r="G25" s="18">
        <v>11.555011</v>
      </c>
      <c r="H25" s="5"/>
      <c r="I25" t="s">
        <v>315</v>
      </c>
      <c r="J25" s="19">
        <v>0.41941099999999998</v>
      </c>
      <c r="K25" s="5">
        <v>298.75266199999999</v>
      </c>
      <c r="L25" s="19">
        <v>0.89187300000000003</v>
      </c>
      <c r="M25" s="5">
        <v>0.81430000000000002</v>
      </c>
      <c r="N25" s="19">
        <v>8.0417670000000001</v>
      </c>
      <c r="O25" s="18">
        <v>11.182358000000001</v>
      </c>
    </row>
    <row r="26" spans="1:15">
      <c r="A26" t="s">
        <v>233</v>
      </c>
      <c r="B26" s="17">
        <v>0.210202</v>
      </c>
      <c r="C26" s="19">
        <v>207.19890699999999</v>
      </c>
      <c r="D26" s="5">
        <v>0.80397399999999997</v>
      </c>
      <c r="E26" s="19">
        <v>0.81930000000000003</v>
      </c>
      <c r="F26" s="19">
        <v>6.5768570000000004</v>
      </c>
      <c r="G26" s="18">
        <v>9.1829800000000006</v>
      </c>
      <c r="H26" s="5"/>
      <c r="I26" t="s">
        <v>316</v>
      </c>
      <c r="J26" s="19">
        <v>0.63533200000000001</v>
      </c>
      <c r="K26" s="5">
        <v>379.54866099999998</v>
      </c>
      <c r="L26" s="19">
        <v>0.91216900000000001</v>
      </c>
      <c r="M26" s="5">
        <v>0.7671</v>
      </c>
      <c r="N26" s="19">
        <v>8.3456709999999994</v>
      </c>
      <c r="O26" s="18">
        <v>11.628768000000001</v>
      </c>
    </row>
    <row r="27" spans="1:15">
      <c r="A27" t="s">
        <v>234</v>
      </c>
      <c r="B27" s="17">
        <v>0.27226899999999998</v>
      </c>
      <c r="C27" s="19">
        <v>203.40541300000001</v>
      </c>
      <c r="D27" s="5">
        <v>0.83707699999999996</v>
      </c>
      <c r="E27" s="19">
        <v>0.89900000000000002</v>
      </c>
      <c r="F27" s="19">
        <v>7.6122920000000001</v>
      </c>
      <c r="G27" s="18">
        <v>10.646283</v>
      </c>
      <c r="H27" s="5"/>
      <c r="I27" t="s">
        <v>317</v>
      </c>
      <c r="J27" s="19">
        <v>0.67821399999999998</v>
      </c>
      <c r="K27" s="5">
        <v>402.83196900000002</v>
      </c>
      <c r="L27" s="19">
        <v>0.91176699999999999</v>
      </c>
      <c r="M27" s="5">
        <v>0.75929999999999997</v>
      </c>
      <c r="N27" s="19">
        <v>7.6340190000000003</v>
      </c>
      <c r="O27" s="18">
        <v>10.733077</v>
      </c>
    </row>
    <row r="28" spans="1:15">
      <c r="A28" t="s">
        <v>235</v>
      </c>
      <c r="B28" s="17">
        <v>0.341858</v>
      </c>
      <c r="C28" s="19">
        <v>223.610726</v>
      </c>
      <c r="D28" s="5">
        <v>0.84889999999999999</v>
      </c>
      <c r="E28" s="19">
        <v>0.91500000000000004</v>
      </c>
      <c r="F28" s="19">
        <v>7.5706569999999997</v>
      </c>
      <c r="G28" s="18">
        <v>10.603234</v>
      </c>
      <c r="H28" s="5"/>
      <c r="I28" t="s">
        <v>318</v>
      </c>
      <c r="J28" s="19">
        <v>0.67211399999999999</v>
      </c>
      <c r="K28" s="5">
        <v>406.17067700000001</v>
      </c>
      <c r="L28" s="19">
        <v>0.91253099999999998</v>
      </c>
      <c r="M28" s="5">
        <v>0.75360000000000005</v>
      </c>
      <c r="N28" s="19">
        <v>7.6323809999999996</v>
      </c>
      <c r="O28" s="18">
        <v>10.729606</v>
      </c>
    </row>
    <row r="29" spans="1:15">
      <c r="A29" t="s">
        <v>236</v>
      </c>
      <c r="B29" s="17">
        <v>0.24540999999999999</v>
      </c>
      <c r="C29" s="19">
        <v>192.876138</v>
      </c>
      <c r="D29" s="5">
        <v>0.80663899999999999</v>
      </c>
      <c r="E29" s="19">
        <v>0.87339999999999995</v>
      </c>
      <c r="F29" s="19">
        <v>6.1167420000000003</v>
      </c>
      <c r="G29" s="18">
        <v>8.6633829999999996</v>
      </c>
      <c r="H29" s="5"/>
      <c r="I29" t="s">
        <v>319</v>
      </c>
      <c r="J29" s="19">
        <v>0.33910099999999999</v>
      </c>
      <c r="K29" s="5">
        <v>264.41872100000001</v>
      </c>
      <c r="L29" s="19">
        <v>0.84189899999999995</v>
      </c>
      <c r="M29" s="5">
        <v>0.86519999999999997</v>
      </c>
      <c r="N29" s="19">
        <v>5.9958790000000004</v>
      </c>
      <c r="O29" s="18">
        <v>8.4219550000000005</v>
      </c>
    </row>
    <row r="30" spans="1:15">
      <c r="A30" t="s">
        <v>237</v>
      </c>
      <c r="B30" s="17">
        <v>0.268571</v>
      </c>
      <c r="C30" s="19">
        <v>186.249752</v>
      </c>
      <c r="D30" s="5">
        <v>0.83245999999999998</v>
      </c>
      <c r="E30" s="19">
        <v>0.87819999999999998</v>
      </c>
      <c r="F30" s="19">
        <v>7.7061960000000003</v>
      </c>
      <c r="G30" s="18">
        <v>10.812939</v>
      </c>
      <c r="H30" s="5"/>
      <c r="I30" t="s">
        <v>320</v>
      </c>
      <c r="J30" s="19">
        <v>0.25483699999999998</v>
      </c>
      <c r="K30" s="5">
        <v>217.03745799999999</v>
      </c>
      <c r="L30" s="19">
        <v>0.81789599999999996</v>
      </c>
      <c r="M30" s="5">
        <v>0.86680000000000001</v>
      </c>
      <c r="N30" s="19">
        <v>6.6836770000000003</v>
      </c>
      <c r="O30" s="18">
        <v>9.3625550000000004</v>
      </c>
    </row>
    <row r="31" spans="1:15">
      <c r="A31" t="s">
        <v>238</v>
      </c>
      <c r="B31" s="17">
        <v>0.25458799999999998</v>
      </c>
      <c r="C31" s="19">
        <v>201.709169</v>
      </c>
      <c r="D31" s="5">
        <v>0.81740299999999999</v>
      </c>
      <c r="E31" s="19">
        <v>0.90500000000000003</v>
      </c>
      <c r="F31" s="19">
        <v>6.8484350000000003</v>
      </c>
      <c r="G31" s="18">
        <v>9.5960750000000008</v>
      </c>
      <c r="H31" s="5"/>
      <c r="I31" t="s">
        <v>321</v>
      </c>
      <c r="J31" s="19">
        <v>0.22986500000000001</v>
      </c>
      <c r="K31" s="5">
        <v>203.019195</v>
      </c>
      <c r="L31" s="19">
        <v>0.82333900000000004</v>
      </c>
      <c r="M31" s="5">
        <v>0.87909999999999999</v>
      </c>
      <c r="N31" s="19">
        <v>7.3275009999999998</v>
      </c>
      <c r="O31" s="18">
        <v>10.230180000000001</v>
      </c>
    </row>
    <row r="32" spans="1:15">
      <c r="A32" t="s">
        <v>239</v>
      </c>
      <c r="B32" s="17">
        <v>0.27986800000000001</v>
      </c>
      <c r="C32" s="19">
        <v>209.473806</v>
      </c>
      <c r="D32" s="5">
        <v>0.82190099999999999</v>
      </c>
      <c r="E32" s="19">
        <v>0.88219999999999998</v>
      </c>
      <c r="F32" s="19">
        <v>6.6211729999999998</v>
      </c>
      <c r="G32" s="18">
        <v>9.2985930000000003</v>
      </c>
      <c r="H32" s="5"/>
      <c r="I32" t="s">
        <v>322</v>
      </c>
      <c r="J32" s="19">
        <v>0.369313</v>
      </c>
      <c r="K32" s="5">
        <v>274.97235599999999</v>
      </c>
      <c r="L32" s="19">
        <v>0.88023700000000005</v>
      </c>
      <c r="M32" s="5">
        <v>0.91400000000000003</v>
      </c>
      <c r="N32" s="19">
        <v>8.5141609999999996</v>
      </c>
      <c r="O32" s="18">
        <v>11.785695</v>
      </c>
    </row>
    <row r="33" spans="1:15">
      <c r="A33" t="s">
        <v>240</v>
      </c>
      <c r="B33" s="17">
        <v>0.25677699999999998</v>
      </c>
      <c r="C33" s="19">
        <v>215.333065</v>
      </c>
      <c r="D33" s="5">
        <v>0.82997399999999999</v>
      </c>
      <c r="E33" s="19">
        <v>0.92310000000000003</v>
      </c>
      <c r="F33" s="19">
        <v>7.196968</v>
      </c>
      <c r="G33" s="18">
        <v>10.061013000000001</v>
      </c>
      <c r="H33" s="5"/>
      <c r="I33" t="s">
        <v>323</v>
      </c>
      <c r="J33" s="19">
        <v>0.30454999999999999</v>
      </c>
      <c r="K33" s="5">
        <v>236.56458499999999</v>
      </c>
      <c r="L33" s="19">
        <v>0.86576200000000003</v>
      </c>
      <c r="M33" s="5">
        <v>0.91320000000000001</v>
      </c>
      <c r="N33" s="19">
        <v>8.9967790000000001</v>
      </c>
      <c r="O33" s="18">
        <v>12.449249</v>
      </c>
    </row>
    <row r="34" spans="1:15">
      <c r="A34" t="s">
        <v>241</v>
      </c>
      <c r="B34" s="17">
        <v>0.312027</v>
      </c>
      <c r="C34" s="19">
        <v>277.71283299999999</v>
      </c>
      <c r="D34" s="5">
        <v>0.85017900000000002</v>
      </c>
      <c r="E34" s="19">
        <v>0.86819999999999997</v>
      </c>
      <c r="F34" s="19">
        <v>6.406587</v>
      </c>
      <c r="G34" s="18">
        <v>8.9498010000000008</v>
      </c>
      <c r="H34" s="5"/>
      <c r="I34" t="s">
        <v>324</v>
      </c>
      <c r="J34" s="19">
        <v>0.68404600000000004</v>
      </c>
      <c r="K34" s="5">
        <v>391.04621400000002</v>
      </c>
      <c r="L34" s="19">
        <v>0.91821799999999998</v>
      </c>
      <c r="M34" s="5">
        <v>0.74760000000000004</v>
      </c>
      <c r="N34" s="19">
        <v>9.0827819999999999</v>
      </c>
      <c r="O34" s="18">
        <v>12.626582000000001</v>
      </c>
    </row>
    <row r="35" spans="1:15">
      <c r="A35" t="s">
        <v>242</v>
      </c>
      <c r="B35" s="17">
        <v>0.267843</v>
      </c>
      <c r="C35" s="19">
        <v>207.03278800000001</v>
      </c>
      <c r="D35" s="5">
        <v>0.835816</v>
      </c>
      <c r="E35" s="19">
        <v>0.89059999999999995</v>
      </c>
      <c r="F35" s="19">
        <v>7.9149620000000001</v>
      </c>
      <c r="G35" s="18">
        <v>11.041672999999999</v>
      </c>
      <c r="H35" s="5"/>
      <c r="I35" t="s">
        <v>325</v>
      </c>
      <c r="J35" s="19">
        <v>0.54419700000000004</v>
      </c>
      <c r="K35" s="5">
        <v>302.43826999999999</v>
      </c>
      <c r="L35" s="19">
        <v>0.88835799999999998</v>
      </c>
      <c r="M35" s="5">
        <v>0.76239999999999997</v>
      </c>
      <c r="N35" s="19">
        <v>8.2297510000000003</v>
      </c>
      <c r="O35" s="18">
        <v>11.496861000000001</v>
      </c>
    </row>
    <row r="36" spans="1:15">
      <c r="A36" t="s">
        <v>243</v>
      </c>
      <c r="B36" s="17">
        <v>0.46309400000000001</v>
      </c>
      <c r="C36" s="19">
        <v>329.39358399999998</v>
      </c>
      <c r="D36" s="5">
        <v>0.89184200000000002</v>
      </c>
      <c r="E36" s="19">
        <v>0.88109999999999999</v>
      </c>
      <c r="F36" s="19">
        <v>7.1579139999999999</v>
      </c>
      <c r="G36" s="18">
        <v>10.011464</v>
      </c>
      <c r="H36" s="5"/>
      <c r="I36" t="s">
        <v>326</v>
      </c>
      <c r="J36" s="19">
        <v>0.39950600000000003</v>
      </c>
      <c r="K36" s="5">
        <v>249.450074</v>
      </c>
      <c r="L36" s="19">
        <v>0.88436599999999999</v>
      </c>
      <c r="M36" s="5">
        <v>0.76529999999999998</v>
      </c>
      <c r="N36" s="19">
        <v>9.0360099999999992</v>
      </c>
      <c r="O36" s="18">
        <v>12.552860000000001</v>
      </c>
    </row>
    <row r="37" spans="1:15">
      <c r="A37" t="s">
        <v>244</v>
      </c>
      <c r="B37" s="17">
        <v>0.321743</v>
      </c>
      <c r="C37" s="19">
        <v>240.975796</v>
      </c>
      <c r="D37" s="5">
        <v>0.84403300000000003</v>
      </c>
      <c r="E37" s="19">
        <v>0.89670000000000005</v>
      </c>
      <c r="F37" s="19">
        <v>7.1684349999999997</v>
      </c>
      <c r="G37" s="18">
        <v>10.023232</v>
      </c>
      <c r="H37" s="5"/>
      <c r="I37" t="s">
        <v>327</v>
      </c>
      <c r="J37" s="19">
        <v>0.44458199999999998</v>
      </c>
      <c r="K37" s="5">
        <v>314.72453899999999</v>
      </c>
      <c r="L37" s="19">
        <v>0.87197999999999998</v>
      </c>
      <c r="M37" s="5">
        <v>0.88490000000000002</v>
      </c>
      <c r="N37" s="19">
        <v>6.9310159999999996</v>
      </c>
      <c r="O37" s="18">
        <v>9.7037770000000005</v>
      </c>
    </row>
    <row r="38" spans="1:15">
      <c r="A38" t="s">
        <v>245</v>
      </c>
      <c r="B38" s="17">
        <v>0.24279999999999999</v>
      </c>
      <c r="C38" s="19">
        <v>206.07271499999999</v>
      </c>
      <c r="D38" s="5">
        <v>0.820102</v>
      </c>
      <c r="E38" s="19">
        <v>0.90239999999999998</v>
      </c>
      <c r="F38" s="19">
        <v>6.5924459999999998</v>
      </c>
      <c r="G38" s="18">
        <v>9.2547750000000004</v>
      </c>
      <c r="H38" s="5"/>
      <c r="I38" t="s">
        <v>328</v>
      </c>
      <c r="J38" s="19">
        <v>0.42554700000000001</v>
      </c>
      <c r="K38" s="5">
        <v>309.29128900000001</v>
      </c>
      <c r="L38" s="19">
        <v>0.88541899999999996</v>
      </c>
      <c r="M38" s="5">
        <v>0.88080000000000003</v>
      </c>
      <c r="N38" s="19">
        <v>7.6387470000000004</v>
      </c>
      <c r="O38" s="18">
        <v>10.637928</v>
      </c>
    </row>
    <row r="39" spans="1:15">
      <c r="A39" t="s">
        <v>246</v>
      </c>
      <c r="B39" s="17">
        <v>0.35720200000000002</v>
      </c>
      <c r="C39" s="19">
        <v>310.68269500000002</v>
      </c>
      <c r="D39" s="5">
        <v>0.84860899999999995</v>
      </c>
      <c r="E39" s="19">
        <v>0.88880000000000003</v>
      </c>
      <c r="F39" s="19">
        <v>5.5646409999999999</v>
      </c>
      <c r="G39" s="18">
        <v>7.8067469999999997</v>
      </c>
      <c r="H39" s="5"/>
      <c r="I39" t="s">
        <v>329</v>
      </c>
      <c r="J39" s="19">
        <v>0.43506499999999998</v>
      </c>
      <c r="K39" s="5">
        <v>249.54827399999999</v>
      </c>
      <c r="L39" s="19">
        <v>0.86509100000000005</v>
      </c>
      <c r="M39" s="5">
        <v>0.91490000000000005</v>
      </c>
      <c r="N39" s="19">
        <v>7.457147</v>
      </c>
      <c r="O39" s="18">
        <v>10.443542000000001</v>
      </c>
    </row>
    <row r="40" spans="1:15">
      <c r="A40" t="s">
        <v>247</v>
      </c>
      <c r="B40" s="17">
        <v>0.352163</v>
      </c>
      <c r="C40" s="19">
        <v>271.22048100000001</v>
      </c>
      <c r="D40" s="5">
        <v>0.85591200000000001</v>
      </c>
      <c r="E40" s="19">
        <v>0.89670000000000005</v>
      </c>
      <c r="F40" s="19">
        <v>6.50122</v>
      </c>
      <c r="G40" s="18">
        <v>9.0948890000000002</v>
      </c>
      <c r="H40" s="5"/>
      <c r="I40" t="s">
        <v>330</v>
      </c>
      <c r="J40" s="19">
        <v>0.239784</v>
      </c>
      <c r="K40" s="5">
        <v>203.899247</v>
      </c>
      <c r="L40" s="19">
        <v>0.82560999999999996</v>
      </c>
      <c r="M40" s="5">
        <v>0.90590000000000004</v>
      </c>
      <c r="N40" s="19">
        <v>7.5154889999999996</v>
      </c>
      <c r="O40" s="18">
        <v>10.47292</v>
      </c>
    </row>
    <row r="41" spans="1:15">
      <c r="A41" t="s">
        <v>248</v>
      </c>
      <c r="B41" s="17">
        <v>0.29531099999999999</v>
      </c>
      <c r="C41" s="19">
        <v>222.644216</v>
      </c>
      <c r="D41" s="5">
        <v>0.83936299999999997</v>
      </c>
      <c r="E41" s="19">
        <v>0.90859999999999996</v>
      </c>
      <c r="F41" s="19">
        <v>6.6390929999999999</v>
      </c>
      <c r="G41" s="18">
        <v>9.3280110000000001</v>
      </c>
      <c r="H41" s="5"/>
      <c r="I41" t="s">
        <v>331</v>
      </c>
      <c r="J41" s="19">
        <v>0.286354</v>
      </c>
      <c r="K41" s="5">
        <v>219.64927900000001</v>
      </c>
      <c r="L41" s="19">
        <v>0.83207600000000004</v>
      </c>
      <c r="M41" s="5">
        <v>0.88780000000000003</v>
      </c>
      <c r="N41" s="19">
        <v>6.7307499999999996</v>
      </c>
      <c r="O41" s="18">
        <v>9.4374570000000002</v>
      </c>
    </row>
    <row r="42" spans="1:15">
      <c r="A42" t="s">
        <v>249</v>
      </c>
      <c r="B42" s="17">
        <v>0.35310200000000003</v>
      </c>
      <c r="C42" s="19">
        <v>229.196145</v>
      </c>
      <c r="D42" s="5">
        <v>0.85996399999999995</v>
      </c>
      <c r="E42" s="19">
        <v>0.91720000000000002</v>
      </c>
      <c r="F42" s="19">
        <v>8.0552250000000001</v>
      </c>
      <c r="G42" s="18">
        <v>11.230468999999999</v>
      </c>
      <c r="H42" s="5"/>
      <c r="I42" t="s">
        <v>332</v>
      </c>
      <c r="J42" s="19">
        <v>0.38705600000000001</v>
      </c>
      <c r="K42" s="5">
        <v>263.716567</v>
      </c>
      <c r="L42" s="19">
        <v>0.86495599999999995</v>
      </c>
      <c r="M42" s="5">
        <v>0.89670000000000005</v>
      </c>
      <c r="N42" s="19">
        <v>7.5990859999999998</v>
      </c>
      <c r="O42" s="18">
        <v>10.567064</v>
      </c>
    </row>
    <row r="43" spans="1:15">
      <c r="A43" t="s">
        <v>250</v>
      </c>
      <c r="B43" s="17">
        <v>0.30337599999999998</v>
      </c>
      <c r="C43" s="19">
        <v>204.79059000000001</v>
      </c>
      <c r="D43" s="5">
        <v>0.8226</v>
      </c>
      <c r="E43" s="19">
        <v>0.88880000000000003</v>
      </c>
      <c r="F43" s="19">
        <v>6.984782</v>
      </c>
      <c r="G43" s="18">
        <v>9.8082860000000007</v>
      </c>
      <c r="H43" s="5"/>
      <c r="I43" t="s">
        <v>333</v>
      </c>
      <c r="J43" s="19">
        <v>0.29733700000000002</v>
      </c>
      <c r="K43" s="5">
        <v>223.78230400000001</v>
      </c>
      <c r="L43" s="19">
        <v>0.84118199999999999</v>
      </c>
      <c r="M43" s="5">
        <v>0.89590000000000003</v>
      </c>
      <c r="N43" s="19">
        <v>6.8546779999999998</v>
      </c>
      <c r="O43" s="18">
        <v>9.6003050000000005</v>
      </c>
    </row>
    <row r="44" spans="1:15">
      <c r="A44" t="s">
        <v>251</v>
      </c>
      <c r="B44" s="17">
        <v>0.309114</v>
      </c>
      <c r="C44" s="19">
        <v>266.78218700000002</v>
      </c>
      <c r="D44" s="5">
        <v>0.84611800000000004</v>
      </c>
      <c r="E44" s="19">
        <v>0.88019999999999998</v>
      </c>
      <c r="F44" s="19">
        <v>6.8279969999999999</v>
      </c>
      <c r="G44" s="18">
        <v>9.5092689999999997</v>
      </c>
      <c r="H44" s="5"/>
      <c r="I44" t="s">
        <v>334</v>
      </c>
      <c r="J44" s="19">
        <v>0.29621799999999998</v>
      </c>
      <c r="K44" s="5">
        <v>224.22276099999999</v>
      </c>
      <c r="L44" s="19">
        <v>0.83447099999999996</v>
      </c>
      <c r="M44" s="5">
        <v>0.9375</v>
      </c>
      <c r="N44" s="19">
        <v>6.9066619999999999</v>
      </c>
      <c r="O44" s="18">
        <v>9.6904880000000002</v>
      </c>
    </row>
    <row r="45" spans="1:15">
      <c r="A45" t="s">
        <v>252</v>
      </c>
      <c r="B45" s="17">
        <v>0.38273000000000001</v>
      </c>
      <c r="C45" s="19">
        <v>231.22760600000001</v>
      </c>
      <c r="D45" s="5">
        <v>0.84067800000000004</v>
      </c>
      <c r="E45" s="19">
        <v>0.89549999999999996</v>
      </c>
      <c r="F45" s="19">
        <v>6.7853370000000002</v>
      </c>
      <c r="G45" s="18">
        <v>9.543393</v>
      </c>
      <c r="H45" s="5"/>
      <c r="I45" t="s">
        <v>335</v>
      </c>
      <c r="J45" s="19">
        <v>0.53986199999999995</v>
      </c>
      <c r="K45" s="5">
        <v>334.32127200000002</v>
      </c>
      <c r="L45" s="19">
        <v>0.89935100000000001</v>
      </c>
      <c r="M45" s="5">
        <v>0.84430000000000005</v>
      </c>
      <c r="N45" s="19">
        <v>7.4229620000000001</v>
      </c>
      <c r="O45" s="18">
        <v>10.358466999999999</v>
      </c>
    </row>
    <row r="46" spans="1:15">
      <c r="A46" t="s">
        <v>253</v>
      </c>
      <c r="B46" s="17">
        <v>0.317361</v>
      </c>
      <c r="C46" s="19">
        <v>230.84763899999999</v>
      </c>
      <c r="D46" s="5">
        <v>0.86015399999999997</v>
      </c>
      <c r="E46" s="19">
        <v>0.88329999999999997</v>
      </c>
      <c r="F46" s="19">
        <v>8.187621</v>
      </c>
      <c r="G46" s="18">
        <v>11.38907</v>
      </c>
      <c r="H46" s="5"/>
      <c r="I46" t="s">
        <v>336</v>
      </c>
      <c r="J46" s="19">
        <v>0.55099500000000001</v>
      </c>
      <c r="K46" s="5">
        <v>343.82618300000001</v>
      </c>
      <c r="L46" s="19">
        <v>0.903671</v>
      </c>
      <c r="M46" s="5">
        <v>0.80220000000000002</v>
      </c>
      <c r="N46" s="19">
        <v>7.4349449999999999</v>
      </c>
      <c r="O46" s="18">
        <v>10.399292000000001</v>
      </c>
    </row>
    <row r="47" spans="1:15">
      <c r="A47" t="s">
        <v>254</v>
      </c>
      <c r="B47" s="17">
        <v>0.28891499999999998</v>
      </c>
      <c r="C47" s="19">
        <v>231.22800599999999</v>
      </c>
      <c r="D47" s="5">
        <v>0.82789500000000005</v>
      </c>
      <c r="E47" s="19">
        <v>0.87739999999999996</v>
      </c>
      <c r="F47" s="19">
        <v>6.5104199999999999</v>
      </c>
      <c r="G47" s="18">
        <v>9.1090520000000001</v>
      </c>
      <c r="H47" s="5"/>
      <c r="I47" t="s">
        <v>337</v>
      </c>
      <c r="J47" s="19">
        <v>0.35396699999999998</v>
      </c>
      <c r="K47" s="5">
        <v>221.10749899999999</v>
      </c>
      <c r="L47" s="19">
        <v>0.85059200000000001</v>
      </c>
      <c r="M47" s="5">
        <v>0.88360000000000005</v>
      </c>
      <c r="N47" s="19">
        <v>7.3882560000000002</v>
      </c>
      <c r="O47" s="18">
        <v>10.354108</v>
      </c>
    </row>
    <row r="48" spans="1:15">
      <c r="A48" t="s">
        <v>255</v>
      </c>
      <c r="B48" s="17">
        <v>0.31348399999999998</v>
      </c>
      <c r="C48" s="19">
        <v>265.46717999999998</v>
      </c>
      <c r="D48" s="5">
        <v>0.86026100000000005</v>
      </c>
      <c r="E48" s="19">
        <v>0.90710000000000002</v>
      </c>
      <c r="F48" s="19">
        <v>7.5347400000000002</v>
      </c>
      <c r="G48" s="18">
        <v>10.455526000000001</v>
      </c>
      <c r="H48" s="5"/>
      <c r="I48" t="s">
        <v>338</v>
      </c>
      <c r="J48" s="19">
        <v>0.52194600000000002</v>
      </c>
      <c r="K48" s="5">
        <v>323.96709800000002</v>
      </c>
      <c r="L48" s="19">
        <v>0.90170899999999998</v>
      </c>
      <c r="M48" s="5">
        <v>0.8619</v>
      </c>
      <c r="N48" s="19">
        <v>7.9635619999999996</v>
      </c>
      <c r="O48" s="18">
        <v>11.092957999999999</v>
      </c>
    </row>
    <row r="49" spans="1:15">
      <c r="A49" t="s">
        <v>256</v>
      </c>
      <c r="B49" s="17">
        <v>0.20583499999999999</v>
      </c>
      <c r="C49" s="19">
        <v>188.54888500000001</v>
      </c>
      <c r="D49" s="5">
        <v>0.78508299999999998</v>
      </c>
      <c r="E49" s="19">
        <v>0.90139999999999998</v>
      </c>
      <c r="F49" s="19">
        <v>6.2595280000000004</v>
      </c>
      <c r="G49" s="18">
        <v>8.8212150000000005</v>
      </c>
      <c r="H49" s="5"/>
      <c r="I49" t="s">
        <v>339</v>
      </c>
      <c r="J49" s="19">
        <v>0.61895999999999995</v>
      </c>
      <c r="K49" s="5">
        <v>372.956861</v>
      </c>
      <c r="L49" s="19">
        <v>0.908605</v>
      </c>
      <c r="M49" s="5">
        <v>0.91979999999999995</v>
      </c>
      <c r="N49" s="19">
        <v>7.4479930000000003</v>
      </c>
      <c r="O49" s="18">
        <v>10.429973</v>
      </c>
    </row>
    <row r="50" spans="1:15">
      <c r="A50" t="s">
        <v>257</v>
      </c>
      <c r="B50" s="17">
        <v>0.26482099999999997</v>
      </c>
      <c r="C50" s="19">
        <v>214.147164</v>
      </c>
      <c r="D50" s="5">
        <v>0.84809999999999997</v>
      </c>
      <c r="E50" s="19">
        <v>0.90510000000000002</v>
      </c>
      <c r="F50" s="19">
        <v>8.4602489999999992</v>
      </c>
      <c r="G50" s="18">
        <v>11.753347</v>
      </c>
      <c r="H50" s="5"/>
      <c r="I50" t="s">
        <v>340</v>
      </c>
      <c r="J50" s="19">
        <v>0.44855099999999998</v>
      </c>
      <c r="K50" s="5">
        <v>291.47336999999999</v>
      </c>
      <c r="L50" s="19">
        <v>0.88265899999999997</v>
      </c>
      <c r="M50" s="5">
        <v>0.86429999999999996</v>
      </c>
      <c r="N50" s="19">
        <v>7.5265259999999996</v>
      </c>
      <c r="O50" s="18">
        <v>10.514403</v>
      </c>
    </row>
    <row r="51" spans="1:15">
      <c r="A51" t="s">
        <v>258</v>
      </c>
      <c r="B51" s="17">
        <v>0.24971499999999999</v>
      </c>
      <c r="C51" s="19">
        <v>206.83694700000001</v>
      </c>
      <c r="D51" s="5">
        <v>0.829314</v>
      </c>
      <c r="E51" s="19">
        <v>0.90190000000000003</v>
      </c>
      <c r="F51" s="19">
        <v>7.4260840000000004</v>
      </c>
      <c r="G51" s="18">
        <v>10.379481999999999</v>
      </c>
      <c r="H51" s="5"/>
      <c r="I51" t="s">
        <v>341</v>
      </c>
      <c r="J51" s="19">
        <v>0.48047400000000001</v>
      </c>
      <c r="K51" s="5">
        <v>366.01003900000001</v>
      </c>
      <c r="L51" s="19">
        <v>0.90273599999999998</v>
      </c>
      <c r="M51" s="5">
        <v>0.86660000000000004</v>
      </c>
      <c r="N51" s="19">
        <v>6.8723020000000004</v>
      </c>
      <c r="O51" s="18">
        <v>9.570252</v>
      </c>
    </row>
    <row r="52" spans="1:15">
      <c r="A52" t="s">
        <v>259</v>
      </c>
      <c r="B52" s="17">
        <v>0.207428</v>
      </c>
      <c r="C52" s="19">
        <v>199.99426099999999</v>
      </c>
      <c r="D52" s="5">
        <v>0.836337</v>
      </c>
      <c r="E52" s="19">
        <v>0.90890000000000004</v>
      </c>
      <c r="F52" s="19">
        <v>8.194089</v>
      </c>
      <c r="G52" s="18">
        <v>11.385102</v>
      </c>
      <c r="H52" s="5"/>
      <c r="I52" t="s">
        <v>342</v>
      </c>
      <c r="J52" s="19">
        <v>0.43194900000000003</v>
      </c>
      <c r="K52" s="5">
        <v>295.96724599999999</v>
      </c>
      <c r="L52" s="19">
        <v>0.87576500000000002</v>
      </c>
      <c r="M52" s="5">
        <v>0.90400000000000003</v>
      </c>
      <c r="N52" s="19">
        <v>6.4859489999999997</v>
      </c>
      <c r="O52" s="18">
        <v>9.1001930000000009</v>
      </c>
    </row>
    <row r="53" spans="1:15">
      <c r="A53" t="s">
        <v>260</v>
      </c>
      <c r="B53" s="17">
        <v>0.36917800000000001</v>
      </c>
      <c r="C53" s="19">
        <v>245.04502400000001</v>
      </c>
      <c r="D53" s="5">
        <v>0.86212800000000001</v>
      </c>
      <c r="E53" s="19">
        <v>0.89080000000000004</v>
      </c>
      <c r="F53" s="19">
        <v>7.3575889999999999</v>
      </c>
      <c r="G53" s="18">
        <v>10.286346999999999</v>
      </c>
      <c r="H53" s="5"/>
      <c r="I53" t="s">
        <v>343</v>
      </c>
      <c r="J53" s="19">
        <v>0.68383899999999997</v>
      </c>
      <c r="K53" s="5">
        <v>416.684641</v>
      </c>
      <c r="L53" s="19">
        <v>0.90790599999999999</v>
      </c>
      <c r="M53" s="5">
        <v>0.83960000000000001</v>
      </c>
      <c r="N53" s="19">
        <v>6.1503110000000003</v>
      </c>
      <c r="O53" s="18">
        <v>8.7052010000000006</v>
      </c>
    </row>
    <row r="54" spans="1:15">
      <c r="A54" t="s">
        <v>261</v>
      </c>
      <c r="B54" s="17">
        <v>0.30492900000000001</v>
      </c>
      <c r="C54" s="19">
        <v>222.18579800000001</v>
      </c>
      <c r="D54" s="5">
        <v>0.84385900000000003</v>
      </c>
      <c r="E54" s="19">
        <v>0.88219999999999998</v>
      </c>
      <c r="F54" s="19">
        <v>7.3256930000000002</v>
      </c>
      <c r="G54" s="18">
        <v>10.238235</v>
      </c>
      <c r="H54" s="5"/>
      <c r="I54" t="s">
        <v>344</v>
      </c>
      <c r="J54" s="19">
        <v>0.54169599999999996</v>
      </c>
      <c r="K54" s="5">
        <v>302.27641</v>
      </c>
      <c r="L54" s="19">
        <v>0.88397800000000004</v>
      </c>
      <c r="M54" s="5">
        <v>0.80640000000000001</v>
      </c>
      <c r="N54" s="19">
        <v>7.4700059999999997</v>
      </c>
      <c r="O54" s="18">
        <v>10.501696000000001</v>
      </c>
    </row>
    <row r="55" spans="1:15">
      <c r="A55" t="s">
        <v>262</v>
      </c>
      <c r="B55" s="17">
        <v>0.31534600000000002</v>
      </c>
      <c r="C55" s="19">
        <v>226.98690999999999</v>
      </c>
      <c r="D55" s="5">
        <v>0.83012300000000006</v>
      </c>
      <c r="E55" s="19">
        <v>0.84350000000000003</v>
      </c>
      <c r="F55" s="19">
        <v>6.2605500000000003</v>
      </c>
      <c r="G55" s="18">
        <v>8.8018180000000008</v>
      </c>
      <c r="H55" s="5"/>
      <c r="I55" t="s">
        <v>345</v>
      </c>
      <c r="J55" s="19">
        <v>0.40700700000000001</v>
      </c>
      <c r="K55" s="5">
        <v>250.852408</v>
      </c>
      <c r="L55" s="19">
        <v>0.87652799999999997</v>
      </c>
      <c r="M55" s="5">
        <v>0.81289999999999996</v>
      </c>
      <c r="N55" s="19">
        <v>8.5863449999999997</v>
      </c>
      <c r="O55" s="18">
        <v>11.939798</v>
      </c>
    </row>
    <row r="56" spans="1:15">
      <c r="A56" t="s">
        <v>263</v>
      </c>
      <c r="B56" s="17">
        <v>0.34965000000000002</v>
      </c>
      <c r="C56" s="19">
        <v>212.17922999999999</v>
      </c>
      <c r="D56" s="5">
        <v>0.82251099999999999</v>
      </c>
      <c r="E56" s="19">
        <v>0.89739999999999998</v>
      </c>
      <c r="F56" s="19">
        <v>6.2644390000000003</v>
      </c>
      <c r="G56" s="18">
        <v>8.8852600000000006</v>
      </c>
      <c r="H56" s="5"/>
      <c r="I56" t="s">
        <v>346</v>
      </c>
      <c r="J56" s="19">
        <v>0.63730500000000001</v>
      </c>
      <c r="K56" s="5">
        <v>368.72892000000002</v>
      </c>
      <c r="L56" s="19">
        <v>0.89570300000000003</v>
      </c>
      <c r="M56" s="5">
        <v>0.85070000000000001</v>
      </c>
      <c r="N56" s="19">
        <v>6.9889549999999998</v>
      </c>
      <c r="O56" s="18">
        <v>9.7942499999999999</v>
      </c>
    </row>
    <row r="57" spans="1:15">
      <c r="A57" t="s">
        <v>264</v>
      </c>
      <c r="B57" s="17">
        <v>0.17854600000000001</v>
      </c>
      <c r="C57" s="19">
        <v>162.365622</v>
      </c>
      <c r="D57" s="5">
        <v>0.804373</v>
      </c>
      <c r="E57" s="19">
        <v>0.90569999999999995</v>
      </c>
      <c r="F57" s="19">
        <v>7.5427390000000001</v>
      </c>
      <c r="G57" s="18">
        <v>10.568415999999999</v>
      </c>
      <c r="H57" s="5"/>
      <c r="I57" t="s">
        <v>347</v>
      </c>
      <c r="J57" s="19">
        <v>0.67250799999999999</v>
      </c>
      <c r="K57" s="5">
        <v>397.67706099999998</v>
      </c>
      <c r="L57" s="19">
        <v>0.91571100000000005</v>
      </c>
      <c r="M57" s="5">
        <v>0.80510000000000004</v>
      </c>
      <c r="N57" s="19">
        <v>7.6191779999999998</v>
      </c>
      <c r="O57" s="18">
        <v>10.631945999999999</v>
      </c>
    </row>
    <row r="58" spans="1:15">
      <c r="A58" t="s">
        <v>265</v>
      </c>
      <c r="B58" s="17">
        <v>0.25450299999999998</v>
      </c>
      <c r="C58" s="19">
        <v>190.19716099999999</v>
      </c>
      <c r="D58" s="5">
        <v>0.81187299999999996</v>
      </c>
      <c r="E58" s="19">
        <v>0.85509999999999997</v>
      </c>
      <c r="F58" s="19">
        <v>6.3360200000000004</v>
      </c>
      <c r="G58" s="18">
        <v>8.9315370000000005</v>
      </c>
      <c r="H58" s="5"/>
      <c r="I58" t="s">
        <v>348</v>
      </c>
      <c r="J58" s="19">
        <v>0.60324699999999998</v>
      </c>
      <c r="K58" s="5">
        <v>416.54974499999997</v>
      </c>
      <c r="L58" s="19">
        <v>0.92222000000000004</v>
      </c>
      <c r="M58" s="5">
        <v>0.82869999999999999</v>
      </c>
      <c r="N58" s="19">
        <v>7.4248149999999997</v>
      </c>
      <c r="O58" s="18">
        <v>10.373825</v>
      </c>
    </row>
    <row r="59" spans="1:15">
      <c r="A59" t="s">
        <v>266</v>
      </c>
      <c r="B59" s="17">
        <v>0.27674100000000001</v>
      </c>
      <c r="C59" s="19">
        <v>197.696</v>
      </c>
      <c r="D59" s="5">
        <v>0.82545199999999996</v>
      </c>
      <c r="E59" s="19">
        <v>0.89659999999999995</v>
      </c>
      <c r="F59" s="19">
        <v>6.8665750000000001</v>
      </c>
      <c r="G59" s="18">
        <v>9.6965579999999996</v>
      </c>
      <c r="H59" s="5"/>
      <c r="I59" t="s">
        <v>349</v>
      </c>
      <c r="J59" s="19">
        <v>0.56569700000000001</v>
      </c>
      <c r="K59" s="5">
        <v>357.63250599999998</v>
      </c>
      <c r="L59" s="19">
        <v>0.91338200000000003</v>
      </c>
      <c r="M59" s="5">
        <v>0.77990000000000004</v>
      </c>
      <c r="N59" s="19">
        <v>7.8026960000000001</v>
      </c>
      <c r="O59" s="18">
        <v>10.865978999999999</v>
      </c>
    </row>
    <row r="60" spans="1:15">
      <c r="A60" t="s">
        <v>267</v>
      </c>
      <c r="B60" s="17">
        <v>0.18532899999999999</v>
      </c>
      <c r="C60" s="19">
        <v>165.162465</v>
      </c>
      <c r="D60" s="5">
        <v>0.79197399999999996</v>
      </c>
      <c r="E60" s="19">
        <v>0.88249999999999995</v>
      </c>
      <c r="F60" s="19">
        <v>7.0173310000000004</v>
      </c>
      <c r="G60" s="18">
        <v>9.8775329999999997</v>
      </c>
      <c r="H60" s="5"/>
      <c r="I60" t="s">
        <v>350</v>
      </c>
      <c r="J60" s="19">
        <v>0.241456</v>
      </c>
      <c r="K60" s="5">
        <v>197.735186</v>
      </c>
      <c r="L60" s="19">
        <v>0.81466000000000005</v>
      </c>
      <c r="M60" s="5">
        <v>0.90780000000000005</v>
      </c>
      <c r="N60" s="19">
        <v>7.4653929999999997</v>
      </c>
      <c r="O60" s="18">
        <v>10.418608000000001</v>
      </c>
    </row>
    <row r="61" spans="1:15">
      <c r="A61" t="s">
        <v>268</v>
      </c>
      <c r="B61" s="17">
        <v>0.20849500000000001</v>
      </c>
      <c r="C61" s="19">
        <v>187.08376899999999</v>
      </c>
      <c r="D61" s="5">
        <v>0.80366099999999996</v>
      </c>
      <c r="E61" s="19">
        <v>0.91020000000000001</v>
      </c>
      <c r="F61" s="19">
        <v>6.9505489999999996</v>
      </c>
      <c r="G61" s="18">
        <v>9.7350630000000002</v>
      </c>
      <c r="H61" s="5"/>
      <c r="I61" t="s">
        <v>351</v>
      </c>
      <c r="J61" s="19">
        <v>0.31534899999999999</v>
      </c>
      <c r="K61" s="5">
        <v>210.79318499999999</v>
      </c>
      <c r="L61" s="19">
        <v>0.85518499999999997</v>
      </c>
      <c r="M61" s="5">
        <v>0.77039999999999997</v>
      </c>
      <c r="N61" s="19">
        <v>8.5409559999999995</v>
      </c>
      <c r="O61" s="18">
        <v>11.889956</v>
      </c>
    </row>
    <row r="62" spans="1:15">
      <c r="A62" t="s">
        <v>269</v>
      </c>
      <c r="B62" s="17">
        <v>0.33786699999999997</v>
      </c>
      <c r="C62" s="19">
        <v>318.64588700000002</v>
      </c>
      <c r="D62" s="5">
        <v>0.86567300000000003</v>
      </c>
      <c r="E62" s="19">
        <v>0.89390000000000003</v>
      </c>
      <c r="F62" s="19">
        <v>7.279299</v>
      </c>
      <c r="G62" s="18">
        <v>10.077556</v>
      </c>
      <c r="H62" s="5"/>
      <c r="I62" t="s">
        <v>352</v>
      </c>
      <c r="J62" s="19">
        <v>0.59165299999999998</v>
      </c>
      <c r="K62" s="5">
        <v>343.54417699999999</v>
      </c>
      <c r="L62" s="19">
        <v>0.90667399999999998</v>
      </c>
      <c r="M62" s="5">
        <v>0.75949999999999995</v>
      </c>
      <c r="N62" s="19">
        <v>8.7584909999999994</v>
      </c>
      <c r="O62" s="18">
        <v>12.165297000000001</v>
      </c>
    </row>
    <row r="63" spans="1:15">
      <c r="A63" t="s">
        <v>270</v>
      </c>
      <c r="B63" s="17">
        <v>0.215225</v>
      </c>
      <c r="C63" s="19">
        <v>189.59916999999999</v>
      </c>
      <c r="D63" s="5">
        <v>0.80218400000000001</v>
      </c>
      <c r="E63" s="19">
        <v>0.89900000000000002</v>
      </c>
      <c r="F63" s="19">
        <v>7.0128329999999997</v>
      </c>
      <c r="G63" s="18">
        <v>9.8306749999999994</v>
      </c>
      <c r="H63" s="5"/>
      <c r="I63" t="s">
        <v>353</v>
      </c>
      <c r="J63" s="19">
        <v>0.45137100000000002</v>
      </c>
      <c r="K63" s="5">
        <v>275.24998399999998</v>
      </c>
      <c r="L63" s="19">
        <v>0.88356500000000004</v>
      </c>
      <c r="M63" s="5">
        <v>0.8105</v>
      </c>
      <c r="N63" s="19">
        <v>8.3631860000000007</v>
      </c>
      <c r="O63" s="18">
        <v>11.626773999999999</v>
      </c>
    </row>
    <row r="64" spans="1:15">
      <c r="A64" t="s">
        <v>271</v>
      </c>
      <c r="B64" s="17">
        <v>0.33935300000000002</v>
      </c>
      <c r="C64" s="19">
        <v>245.280292</v>
      </c>
      <c r="D64" s="5">
        <v>0.83651399999999998</v>
      </c>
      <c r="E64" s="19">
        <v>0.8881</v>
      </c>
      <c r="F64" s="19">
        <v>6.2279660000000003</v>
      </c>
      <c r="G64" s="18">
        <v>8.7728029999999997</v>
      </c>
      <c r="H64" s="5"/>
      <c r="I64" t="s">
        <v>354</v>
      </c>
      <c r="J64" s="19">
        <v>0.243563</v>
      </c>
      <c r="K64" s="5">
        <v>193.846934</v>
      </c>
      <c r="L64" s="19">
        <v>0.83150000000000002</v>
      </c>
      <c r="M64" s="5">
        <v>0.89610000000000001</v>
      </c>
      <c r="N64" s="19">
        <v>7.9378500000000001</v>
      </c>
      <c r="O64" s="18">
        <v>11.062948</v>
      </c>
    </row>
    <row r="65" spans="1:15">
      <c r="A65" t="s">
        <v>272</v>
      </c>
      <c r="B65" s="17">
        <v>0.307259</v>
      </c>
      <c r="C65" s="19">
        <v>209.343018</v>
      </c>
      <c r="D65" s="5">
        <v>0.81826500000000002</v>
      </c>
      <c r="E65" s="19">
        <v>0.89610000000000001</v>
      </c>
      <c r="F65" s="19">
        <v>6.4814980000000002</v>
      </c>
      <c r="G65" s="18">
        <v>9.1472850000000001</v>
      </c>
      <c r="H65" s="5"/>
      <c r="I65" t="s">
        <v>355</v>
      </c>
      <c r="J65" s="19">
        <v>0.40005200000000002</v>
      </c>
      <c r="K65" s="5">
        <v>273.43771800000002</v>
      </c>
      <c r="L65" s="19">
        <v>0.87680499999999995</v>
      </c>
      <c r="M65" s="5">
        <v>0.80840000000000001</v>
      </c>
      <c r="N65" s="19">
        <v>8.5492910000000002</v>
      </c>
      <c r="O65" s="18">
        <v>11.855245</v>
      </c>
    </row>
    <row r="66" spans="1:15">
      <c r="A66" t="s">
        <v>273</v>
      </c>
      <c r="B66" s="17">
        <v>0.27453300000000003</v>
      </c>
      <c r="C66" s="19">
        <v>198.70181600000001</v>
      </c>
      <c r="D66" s="5">
        <v>0.83172100000000004</v>
      </c>
      <c r="E66" s="19">
        <v>0.878</v>
      </c>
      <c r="F66" s="19">
        <v>7.8692820000000001</v>
      </c>
      <c r="G66" s="18">
        <v>11.013389</v>
      </c>
      <c r="H66" s="5"/>
      <c r="I66" t="s">
        <v>356</v>
      </c>
      <c r="J66" s="19">
        <v>0.25657400000000002</v>
      </c>
      <c r="K66" s="5">
        <v>187.16774100000001</v>
      </c>
      <c r="L66" s="19">
        <v>0.81368700000000005</v>
      </c>
      <c r="M66" s="5">
        <v>0.91090000000000004</v>
      </c>
      <c r="N66" s="19">
        <v>7.0247630000000001</v>
      </c>
      <c r="O66" s="18">
        <v>9.8862950000000005</v>
      </c>
    </row>
    <row r="67" spans="1:15">
      <c r="A67" t="s">
        <v>274</v>
      </c>
      <c r="B67" s="17">
        <v>0.19294500000000001</v>
      </c>
      <c r="C67" s="19">
        <v>166.737492</v>
      </c>
      <c r="D67" s="5">
        <v>0.78629199999999999</v>
      </c>
      <c r="E67" s="19">
        <v>0.88919999999999999</v>
      </c>
      <c r="F67" s="19">
        <v>6.3232549999999996</v>
      </c>
      <c r="G67" s="18">
        <v>8.9618870000000008</v>
      </c>
      <c r="H67" s="5"/>
      <c r="I67" t="s">
        <v>357</v>
      </c>
      <c r="J67" s="19">
        <v>0.32695600000000002</v>
      </c>
      <c r="K67" s="5">
        <v>219.160538</v>
      </c>
      <c r="L67" s="19">
        <v>0.83982100000000004</v>
      </c>
      <c r="M67" s="5">
        <v>0.878</v>
      </c>
      <c r="N67" s="19">
        <v>7.4373329999999997</v>
      </c>
      <c r="O67" s="18">
        <v>10.417915000000001</v>
      </c>
    </row>
    <row r="68" spans="1:15">
      <c r="A68" t="s">
        <v>275</v>
      </c>
      <c r="B68" s="17">
        <v>0.34990100000000002</v>
      </c>
      <c r="C68" s="19">
        <v>203.10464400000001</v>
      </c>
      <c r="D68" s="5">
        <v>0.79908900000000005</v>
      </c>
      <c r="E68" s="19">
        <v>0.89080000000000004</v>
      </c>
      <c r="F68" s="19">
        <v>6.1508000000000003</v>
      </c>
      <c r="G68" s="18">
        <v>8.7184899999999992</v>
      </c>
      <c r="H68" s="5"/>
      <c r="I68" t="s">
        <v>358</v>
      </c>
      <c r="J68" s="21">
        <v>0.30000300000000002</v>
      </c>
      <c r="K68" s="22">
        <v>231.89507399999999</v>
      </c>
      <c r="L68" s="21">
        <v>0.82551300000000005</v>
      </c>
      <c r="M68" s="22">
        <v>0.86560000000000004</v>
      </c>
      <c r="N68" s="21">
        <v>6.3682879999999997</v>
      </c>
      <c r="O68" s="23">
        <v>8.9728539999999999</v>
      </c>
    </row>
    <row r="69" spans="1:15">
      <c r="A69" t="s">
        <v>276</v>
      </c>
      <c r="B69" s="17">
        <v>0.25340099999999999</v>
      </c>
      <c r="C69" s="19">
        <v>250.614012</v>
      </c>
      <c r="D69" s="5">
        <v>0.82208700000000001</v>
      </c>
      <c r="E69" s="19">
        <v>0.90200000000000002</v>
      </c>
      <c r="F69" s="19">
        <v>6.2207270000000001</v>
      </c>
      <c r="G69" s="18">
        <v>8.6888799999999993</v>
      </c>
      <c r="H69" s="5"/>
      <c r="I69" s="3"/>
    </row>
    <row r="70" spans="1:15">
      <c r="A70" t="s">
        <v>277</v>
      </c>
      <c r="B70" s="17">
        <v>0.27485700000000002</v>
      </c>
      <c r="C70" s="19">
        <v>225.62212500000001</v>
      </c>
      <c r="D70" s="5">
        <v>0.820442</v>
      </c>
      <c r="E70" s="19">
        <v>0.93010000000000004</v>
      </c>
      <c r="F70" s="19">
        <v>6.8458189999999997</v>
      </c>
      <c r="G70" s="18">
        <v>9.5571210000000004</v>
      </c>
      <c r="H70" s="5"/>
    </row>
    <row r="71" spans="1:15">
      <c r="A71" t="s">
        <v>278</v>
      </c>
      <c r="B71" s="17">
        <v>0.37081700000000001</v>
      </c>
      <c r="C71" s="19">
        <v>265.02707800000002</v>
      </c>
      <c r="D71" s="5">
        <v>0.86557200000000001</v>
      </c>
      <c r="E71" s="19">
        <v>0.88390000000000002</v>
      </c>
      <c r="F71" s="19">
        <v>7.4032580000000001</v>
      </c>
      <c r="G71" s="18">
        <v>10.323634999999999</v>
      </c>
      <c r="H71" s="5"/>
    </row>
    <row r="72" spans="1:15">
      <c r="A72" t="s">
        <v>279</v>
      </c>
      <c r="B72" s="17">
        <v>0.305591</v>
      </c>
      <c r="C72" s="19">
        <v>235.439144</v>
      </c>
      <c r="D72" s="5">
        <v>0.83416999999999997</v>
      </c>
      <c r="E72" s="19">
        <v>0.90720000000000001</v>
      </c>
      <c r="F72" s="19">
        <v>7.0248780000000002</v>
      </c>
      <c r="G72" s="18">
        <v>9.8332929999999994</v>
      </c>
      <c r="H72" s="5"/>
    </row>
    <row r="73" spans="1:15">
      <c r="A73" t="s">
        <v>280</v>
      </c>
      <c r="B73" s="17">
        <v>0.29358800000000002</v>
      </c>
      <c r="C73" s="19">
        <v>241.62775500000001</v>
      </c>
      <c r="D73" s="5">
        <v>0.84647799999999995</v>
      </c>
      <c r="E73" s="19">
        <v>0.86180000000000001</v>
      </c>
      <c r="F73" s="19">
        <v>6.3610959999999999</v>
      </c>
      <c r="G73" s="18">
        <v>8.9184789999999996</v>
      </c>
      <c r="H73" s="5"/>
    </row>
    <row r="74" spans="1:15">
      <c r="A74" t="s">
        <v>281</v>
      </c>
      <c r="B74" s="17">
        <v>0.35136299999999998</v>
      </c>
      <c r="C74" s="19">
        <v>264.12960700000002</v>
      </c>
      <c r="D74" s="5">
        <v>0.85542700000000005</v>
      </c>
      <c r="E74" s="19">
        <v>0.92120000000000002</v>
      </c>
      <c r="F74" s="19">
        <v>6.7545640000000002</v>
      </c>
      <c r="G74" s="18">
        <v>9.4584200000000003</v>
      </c>
      <c r="H74" s="5"/>
    </row>
    <row r="75" spans="1:15">
      <c r="A75" t="s">
        <v>282</v>
      </c>
      <c r="B75" s="17">
        <v>0.30228899999999997</v>
      </c>
      <c r="C75" s="19">
        <v>213.793869</v>
      </c>
      <c r="D75" s="5">
        <v>0.82174000000000003</v>
      </c>
      <c r="E75" s="19">
        <v>0.88649999999999995</v>
      </c>
      <c r="F75" s="19">
        <v>6.091278</v>
      </c>
      <c r="G75" s="18">
        <v>8.6119789999999998</v>
      </c>
      <c r="H75" s="5"/>
    </row>
    <row r="76" spans="1:15">
      <c r="A76" t="s">
        <v>283</v>
      </c>
      <c r="B76" s="17">
        <v>0.25883699999999998</v>
      </c>
      <c r="C76" s="19">
        <v>193.278492</v>
      </c>
      <c r="D76" s="5">
        <v>0.81358699999999995</v>
      </c>
      <c r="E76" s="19">
        <v>0.87829999999999997</v>
      </c>
      <c r="F76" s="19">
        <v>6.5649389999999999</v>
      </c>
      <c r="G76" s="18">
        <v>9.2534679999999998</v>
      </c>
      <c r="H76" s="5"/>
    </row>
    <row r="77" spans="1:15">
      <c r="A77" t="s">
        <v>284</v>
      </c>
      <c r="B77" s="17">
        <v>0.29526799999999997</v>
      </c>
      <c r="C77" s="19">
        <v>207.95968099999999</v>
      </c>
      <c r="D77" s="5">
        <v>0.82143299999999997</v>
      </c>
      <c r="E77" s="19">
        <v>0.88849999999999996</v>
      </c>
      <c r="F77" s="19">
        <v>6.4154429999999998</v>
      </c>
      <c r="G77" s="18">
        <v>9.0389350000000004</v>
      </c>
      <c r="H77" s="5"/>
    </row>
    <row r="78" spans="1:15">
      <c r="A78" t="s">
        <v>285</v>
      </c>
      <c r="B78" s="17">
        <v>0.36524499999999999</v>
      </c>
      <c r="C78" s="19">
        <v>227.49527399999999</v>
      </c>
      <c r="D78" s="5">
        <v>0.83346900000000002</v>
      </c>
      <c r="E78" s="19">
        <v>0.88380000000000003</v>
      </c>
      <c r="F78" s="19">
        <v>5.9763780000000004</v>
      </c>
      <c r="G78" s="18">
        <v>8.4860410000000002</v>
      </c>
      <c r="H78" s="5"/>
    </row>
    <row r="79" spans="1:15">
      <c r="A79" t="s">
        <v>286</v>
      </c>
      <c r="B79" s="17">
        <v>0.39878599999999997</v>
      </c>
      <c r="C79" s="19">
        <v>298.59572400000002</v>
      </c>
      <c r="D79" s="5">
        <v>0.88735200000000003</v>
      </c>
      <c r="E79" s="19">
        <v>0.88629999999999998</v>
      </c>
      <c r="F79" s="19">
        <v>7.8314890000000004</v>
      </c>
      <c r="G79" s="18">
        <v>10.860775</v>
      </c>
      <c r="H79" s="5"/>
    </row>
    <row r="80" spans="1:15">
      <c r="A80" t="s">
        <v>287</v>
      </c>
      <c r="B80" s="17">
        <v>0.31907000000000002</v>
      </c>
      <c r="C80" s="19">
        <v>225.09891300000001</v>
      </c>
      <c r="D80" s="5">
        <v>0.82000200000000001</v>
      </c>
      <c r="E80" s="19">
        <v>0.87250000000000005</v>
      </c>
      <c r="F80" s="19">
        <v>6.562659</v>
      </c>
      <c r="G80" s="18">
        <v>9.1957979999999999</v>
      </c>
      <c r="H80" s="5"/>
    </row>
    <row r="81" spans="1:8">
      <c r="A81" t="s">
        <v>288</v>
      </c>
      <c r="B81" s="17">
        <v>0.21329999999999999</v>
      </c>
      <c r="C81" s="19">
        <v>172.66096899999999</v>
      </c>
      <c r="D81" s="5">
        <v>0.81387699999999996</v>
      </c>
      <c r="E81" s="19">
        <v>0.87090000000000001</v>
      </c>
      <c r="F81" s="19">
        <v>7.7474869999999996</v>
      </c>
      <c r="G81" s="18">
        <v>10.844638</v>
      </c>
      <c r="H81" s="5"/>
    </row>
    <row r="82" spans="1:8">
      <c r="A82" t="s">
        <v>289</v>
      </c>
      <c r="B82" s="17">
        <v>0.49305399999999999</v>
      </c>
      <c r="C82" s="19">
        <v>362.51933000000002</v>
      </c>
      <c r="D82" s="5">
        <v>0.88961199999999996</v>
      </c>
      <c r="E82" s="19">
        <v>0.91720000000000002</v>
      </c>
      <c r="F82" s="19">
        <v>5.8776130000000002</v>
      </c>
      <c r="G82" s="18">
        <v>8.2546359999999996</v>
      </c>
      <c r="H82" s="5"/>
    </row>
    <row r="83" spans="1:8">
      <c r="A83" t="s">
        <v>290</v>
      </c>
      <c r="B83" s="17">
        <v>0.15636</v>
      </c>
      <c r="C83" s="19">
        <v>160.83519999999999</v>
      </c>
      <c r="D83" s="5">
        <v>0.74985999999999997</v>
      </c>
      <c r="E83" s="19">
        <v>0.87760000000000005</v>
      </c>
      <c r="F83" s="19">
        <v>6.3539680000000001</v>
      </c>
      <c r="G83" s="18">
        <v>8.9653220000000005</v>
      </c>
      <c r="H83" s="5"/>
    </row>
    <row r="84" spans="1:8">
      <c r="A84" t="s">
        <v>291</v>
      </c>
      <c r="B84" s="17">
        <v>0.23366400000000001</v>
      </c>
      <c r="C84" s="19">
        <v>209.68757199999999</v>
      </c>
      <c r="D84" s="5">
        <v>0.83557099999999995</v>
      </c>
      <c r="E84" s="19">
        <v>0.89249999999999996</v>
      </c>
      <c r="F84" s="19">
        <v>7.4091110000000002</v>
      </c>
      <c r="G84" s="18">
        <v>10.334466000000001</v>
      </c>
      <c r="H84" s="5"/>
    </row>
    <row r="85" spans="1:8">
      <c r="A85" t="s">
        <v>292</v>
      </c>
      <c r="B85" s="20">
        <v>0.19597200000000001</v>
      </c>
      <c r="C85" s="21">
        <v>216.985724</v>
      </c>
      <c r="D85" s="22">
        <v>0.80944499999999997</v>
      </c>
      <c r="E85" s="21">
        <v>0.91120000000000001</v>
      </c>
      <c r="F85" s="21">
        <v>7.1206769999999997</v>
      </c>
      <c r="G85" s="23">
        <v>9.9045769999999997</v>
      </c>
      <c r="H85" s="5"/>
    </row>
    <row r="86" spans="1:8">
      <c r="A86" s="3"/>
    </row>
  </sheetData>
  <mergeCells count="2">
    <mergeCell ref="B1:G1"/>
    <mergeCell ref="J1:O1"/>
  </mergeCells>
  <phoneticPr fontId="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workbookViewId="0">
      <selection activeCell="F15" sqref="F15"/>
    </sheetView>
  </sheetViews>
  <sheetFormatPr baseColWidth="10" defaultColWidth="8.83203125" defaultRowHeight="14" x14ac:dyDescent="0"/>
  <cols>
    <col min="1" max="1" width="29.6640625" bestFit="1" customWidth="1"/>
    <col min="2" max="2" width="7.5" style="1" bestFit="1" customWidth="1"/>
    <col min="3" max="3" width="8.1640625" style="1" bestFit="1" customWidth="1"/>
    <col min="4" max="4" width="9.83203125" style="1" bestFit="1" customWidth="1"/>
    <col min="5" max="5" width="8.83203125" style="1"/>
    <col min="6" max="6" width="29.6640625" bestFit="1" customWidth="1"/>
    <col min="7" max="7" width="8.83203125" style="1"/>
  </cols>
  <sheetData>
    <row r="1" spans="1:6" ht="15">
      <c r="B1" s="8" t="s">
        <v>0</v>
      </c>
      <c r="C1" s="8" t="s">
        <v>1</v>
      </c>
      <c r="D1" s="8" t="s">
        <v>196</v>
      </c>
      <c r="E1" s="8" t="s">
        <v>209</v>
      </c>
      <c r="F1" s="6"/>
    </row>
    <row r="2" spans="1:6" ht="15">
      <c r="A2" s="6" t="s">
        <v>2</v>
      </c>
      <c r="B2" s="26">
        <v>1</v>
      </c>
      <c r="C2" s="26">
        <v>0</v>
      </c>
      <c r="D2" s="26">
        <v>0</v>
      </c>
      <c r="E2" s="1">
        <v>1</v>
      </c>
      <c r="F2" s="6"/>
    </row>
    <row r="3" spans="1:6" ht="15">
      <c r="A3" s="6" t="s">
        <v>3</v>
      </c>
      <c r="B3" s="26">
        <v>0</v>
      </c>
      <c r="C3" s="26">
        <v>0</v>
      </c>
      <c r="D3" s="26">
        <v>1</v>
      </c>
      <c r="F3" s="6"/>
    </row>
    <row r="4" spans="1:6" ht="15">
      <c r="A4" s="6" t="s">
        <v>4</v>
      </c>
      <c r="B4" s="26">
        <v>1</v>
      </c>
      <c r="C4" s="26">
        <v>0</v>
      </c>
      <c r="D4" s="26">
        <v>0</v>
      </c>
      <c r="F4" s="6"/>
    </row>
    <row r="5" spans="1:6" ht="15">
      <c r="A5" s="6" t="s">
        <v>5</v>
      </c>
      <c r="B5" s="26">
        <v>1</v>
      </c>
      <c r="C5" s="26">
        <v>0</v>
      </c>
      <c r="D5" s="26">
        <v>0</v>
      </c>
      <c r="E5" s="1">
        <v>1</v>
      </c>
    </row>
    <row r="6" spans="1:6" ht="15">
      <c r="A6" s="6" t="s">
        <v>6</v>
      </c>
      <c r="B6" s="26">
        <v>1</v>
      </c>
      <c r="C6" s="26">
        <v>0</v>
      </c>
      <c r="D6" s="26">
        <v>0</v>
      </c>
    </row>
    <row r="7" spans="1:6" ht="15">
      <c r="A7" s="6" t="s">
        <v>7</v>
      </c>
      <c r="B7" s="26">
        <v>1</v>
      </c>
      <c r="C7" s="26">
        <v>0</v>
      </c>
      <c r="D7" s="26">
        <v>0</v>
      </c>
    </row>
    <row r="8" spans="1:6" ht="15">
      <c r="A8" s="6" t="s">
        <v>8</v>
      </c>
      <c r="B8" s="26">
        <v>1</v>
      </c>
      <c r="C8" s="26">
        <v>0</v>
      </c>
      <c r="D8" s="26">
        <v>0</v>
      </c>
    </row>
    <row r="9" spans="1:6" ht="15">
      <c r="A9" s="6" t="s">
        <v>9</v>
      </c>
      <c r="B9" s="26">
        <v>1</v>
      </c>
      <c r="C9" s="26">
        <v>0</v>
      </c>
      <c r="D9" s="26">
        <v>0</v>
      </c>
    </row>
    <row r="10" spans="1:6" ht="15">
      <c r="A10" s="6" t="s">
        <v>10</v>
      </c>
      <c r="B10" s="26">
        <v>1</v>
      </c>
      <c r="C10" s="26">
        <v>0</v>
      </c>
      <c r="D10" s="26">
        <v>0</v>
      </c>
    </row>
    <row r="11" spans="1:6" ht="15">
      <c r="A11" s="6" t="s">
        <v>11</v>
      </c>
      <c r="B11" s="26">
        <v>1</v>
      </c>
      <c r="C11" s="26">
        <v>0</v>
      </c>
      <c r="D11" s="26">
        <v>0</v>
      </c>
    </row>
    <row r="12" spans="1:6" ht="15">
      <c r="A12" s="6" t="s">
        <v>12</v>
      </c>
      <c r="B12" s="26">
        <v>1</v>
      </c>
      <c r="C12" s="26">
        <v>0</v>
      </c>
      <c r="D12" s="26">
        <v>0</v>
      </c>
      <c r="E12" s="1">
        <v>1</v>
      </c>
    </row>
    <row r="13" spans="1:6" ht="15">
      <c r="A13" s="6" t="s">
        <v>13</v>
      </c>
      <c r="B13" s="26">
        <v>1</v>
      </c>
      <c r="C13" s="26">
        <v>0</v>
      </c>
      <c r="D13" s="26">
        <v>0</v>
      </c>
      <c r="E13" s="1">
        <v>1</v>
      </c>
    </row>
    <row r="14" spans="1:6" ht="15">
      <c r="A14" s="6" t="s">
        <v>14</v>
      </c>
      <c r="B14" s="26">
        <v>1</v>
      </c>
      <c r="C14" s="26">
        <v>0</v>
      </c>
      <c r="D14" s="26">
        <v>0</v>
      </c>
    </row>
    <row r="15" spans="1:6" ht="15">
      <c r="A15" s="6" t="s">
        <v>15</v>
      </c>
      <c r="B15" s="26">
        <v>1</v>
      </c>
      <c r="C15" s="26">
        <v>0</v>
      </c>
      <c r="D15" s="26">
        <v>0</v>
      </c>
      <c r="E15" s="1">
        <v>1</v>
      </c>
    </row>
    <row r="16" spans="1:6" ht="15">
      <c r="A16" s="6" t="s">
        <v>16</v>
      </c>
      <c r="B16" s="26">
        <v>1</v>
      </c>
      <c r="C16" s="26">
        <v>0</v>
      </c>
      <c r="D16" s="26">
        <v>0</v>
      </c>
    </row>
    <row r="17" spans="1:6" ht="15">
      <c r="A17" s="6" t="s">
        <v>17</v>
      </c>
      <c r="B17" s="26">
        <v>1</v>
      </c>
      <c r="C17" s="26">
        <v>0</v>
      </c>
      <c r="D17" s="26">
        <v>0</v>
      </c>
      <c r="E17" s="1">
        <v>1</v>
      </c>
    </row>
    <row r="18" spans="1:6" ht="15">
      <c r="A18" s="6" t="s">
        <v>18</v>
      </c>
      <c r="B18" s="26">
        <v>1</v>
      </c>
      <c r="C18" s="26">
        <v>0</v>
      </c>
      <c r="D18" s="26">
        <v>0</v>
      </c>
      <c r="E18" s="1">
        <v>1</v>
      </c>
      <c r="F18" s="6"/>
    </row>
    <row r="19" spans="1:6" ht="15">
      <c r="A19" s="6" t="s">
        <v>19</v>
      </c>
      <c r="B19" s="26">
        <v>0</v>
      </c>
      <c r="C19" s="26">
        <v>1</v>
      </c>
      <c r="D19" s="26">
        <v>0</v>
      </c>
      <c r="F19" s="6"/>
    </row>
    <row r="20" spans="1:6" ht="15">
      <c r="A20" s="6" t="s">
        <v>20</v>
      </c>
      <c r="B20" s="26">
        <v>1</v>
      </c>
      <c r="C20" s="26">
        <v>0</v>
      </c>
      <c r="D20" s="26">
        <v>0</v>
      </c>
      <c r="F20" s="6"/>
    </row>
    <row r="21" spans="1:6" ht="15">
      <c r="A21" s="6" t="s">
        <v>21</v>
      </c>
      <c r="B21" s="26">
        <v>1</v>
      </c>
      <c r="C21" s="26">
        <v>0</v>
      </c>
      <c r="D21" s="26">
        <v>0</v>
      </c>
      <c r="E21" s="1">
        <v>1</v>
      </c>
      <c r="F21" s="6"/>
    </row>
    <row r="22" spans="1:6" ht="15">
      <c r="A22" s="6" t="s">
        <v>22</v>
      </c>
      <c r="B22" s="26">
        <v>0</v>
      </c>
      <c r="C22" s="26">
        <v>1</v>
      </c>
      <c r="D22" s="26">
        <v>0</v>
      </c>
      <c r="F22" s="6"/>
    </row>
    <row r="23" spans="1:6" ht="15">
      <c r="A23" s="6" t="s">
        <v>23</v>
      </c>
      <c r="B23" s="26">
        <v>1</v>
      </c>
      <c r="C23" s="26">
        <v>0</v>
      </c>
      <c r="D23" s="26">
        <v>0</v>
      </c>
      <c r="E23" s="1">
        <v>1</v>
      </c>
      <c r="F23" s="6"/>
    </row>
    <row r="24" spans="1:6" ht="15">
      <c r="A24" s="6" t="s">
        <v>24</v>
      </c>
      <c r="B24" s="26">
        <v>1</v>
      </c>
      <c r="C24" s="26">
        <v>0</v>
      </c>
      <c r="D24" s="26">
        <v>0</v>
      </c>
      <c r="F24" s="6"/>
    </row>
    <row r="25" spans="1:6" ht="15">
      <c r="A25" s="6" t="s">
        <v>25</v>
      </c>
      <c r="B25" s="26">
        <v>1</v>
      </c>
      <c r="C25" s="26">
        <v>0</v>
      </c>
      <c r="D25" s="26">
        <v>0</v>
      </c>
      <c r="F25" s="6"/>
    </row>
    <row r="26" spans="1:6" ht="15">
      <c r="A26" s="6" t="s">
        <v>26</v>
      </c>
      <c r="B26" s="26">
        <v>1</v>
      </c>
      <c r="C26" s="26">
        <v>0</v>
      </c>
      <c r="D26" s="26">
        <v>0</v>
      </c>
    </row>
    <row r="27" spans="1:6" ht="15">
      <c r="A27" s="6" t="s">
        <v>27</v>
      </c>
      <c r="B27" s="26">
        <v>1</v>
      </c>
      <c r="C27" s="26">
        <v>0</v>
      </c>
      <c r="D27" s="26">
        <v>0</v>
      </c>
      <c r="E27" s="1">
        <v>1</v>
      </c>
    </row>
    <row r="28" spans="1:6" ht="15">
      <c r="A28" s="6" t="s">
        <v>28</v>
      </c>
      <c r="B28" s="26">
        <v>0</v>
      </c>
      <c r="C28" s="26">
        <v>1</v>
      </c>
      <c r="D28" s="26">
        <v>0</v>
      </c>
      <c r="E28" s="1">
        <v>1</v>
      </c>
    </row>
    <row r="29" spans="1:6" ht="15">
      <c r="A29" s="6" t="s">
        <v>29</v>
      </c>
      <c r="B29" s="26">
        <v>0</v>
      </c>
      <c r="C29" s="26">
        <v>1</v>
      </c>
      <c r="D29" s="26">
        <v>0</v>
      </c>
    </row>
    <row r="30" spans="1:6" ht="15">
      <c r="A30" s="6" t="s">
        <v>30</v>
      </c>
      <c r="B30" s="26">
        <v>1</v>
      </c>
      <c r="C30" s="26">
        <v>0</v>
      </c>
      <c r="D30" s="26">
        <v>0</v>
      </c>
      <c r="E30" s="1">
        <v>1</v>
      </c>
    </row>
    <row r="31" spans="1:6" ht="15">
      <c r="A31" s="6" t="s">
        <v>31</v>
      </c>
      <c r="B31" s="26">
        <v>1</v>
      </c>
      <c r="C31" s="26">
        <v>0</v>
      </c>
      <c r="D31" s="26">
        <v>0</v>
      </c>
    </row>
    <row r="32" spans="1:6" ht="15">
      <c r="A32" s="6" t="s">
        <v>32</v>
      </c>
      <c r="B32" s="26">
        <v>1</v>
      </c>
      <c r="C32" s="26">
        <v>0</v>
      </c>
      <c r="D32" s="26">
        <v>0</v>
      </c>
    </row>
    <row r="33" spans="1:6" ht="15">
      <c r="A33" s="6" t="s">
        <v>33</v>
      </c>
      <c r="B33" s="26">
        <v>1</v>
      </c>
      <c r="C33" s="26">
        <v>0</v>
      </c>
      <c r="D33" s="26">
        <v>0</v>
      </c>
    </row>
    <row r="34" spans="1:6" ht="15">
      <c r="A34" s="6" t="s">
        <v>34</v>
      </c>
      <c r="B34" s="26">
        <v>1</v>
      </c>
      <c r="C34" s="26">
        <v>0</v>
      </c>
      <c r="D34" s="26">
        <v>0</v>
      </c>
      <c r="E34" s="1">
        <v>1</v>
      </c>
    </row>
    <row r="35" spans="1:6" ht="15">
      <c r="A35" s="6" t="s">
        <v>35</v>
      </c>
      <c r="B35" s="26">
        <v>1</v>
      </c>
      <c r="C35" s="26">
        <v>0</v>
      </c>
      <c r="D35" s="26">
        <v>0</v>
      </c>
    </row>
    <row r="36" spans="1:6" ht="15">
      <c r="A36" s="6" t="s">
        <v>36</v>
      </c>
      <c r="B36" s="26">
        <v>0</v>
      </c>
      <c r="C36" s="26">
        <v>0</v>
      </c>
      <c r="D36" s="26">
        <v>1</v>
      </c>
    </row>
    <row r="37" spans="1:6" ht="15">
      <c r="A37" s="6" t="s">
        <v>37</v>
      </c>
      <c r="B37" s="26">
        <v>1</v>
      </c>
      <c r="C37" s="26">
        <v>0</v>
      </c>
      <c r="D37" s="26">
        <v>0</v>
      </c>
    </row>
    <row r="38" spans="1:6" ht="15">
      <c r="A38" s="6" t="s">
        <v>38</v>
      </c>
      <c r="B38" s="26">
        <v>1</v>
      </c>
      <c r="C38" s="26">
        <v>0</v>
      </c>
      <c r="D38" s="26">
        <v>0</v>
      </c>
      <c r="E38" s="1">
        <v>1</v>
      </c>
      <c r="F38" s="6"/>
    </row>
    <row r="39" spans="1:6" ht="15">
      <c r="A39" s="6" t="s">
        <v>39</v>
      </c>
      <c r="B39" s="26">
        <v>1</v>
      </c>
      <c r="C39" s="26">
        <v>0</v>
      </c>
      <c r="D39" s="26">
        <v>0</v>
      </c>
      <c r="E39" s="1">
        <v>1</v>
      </c>
      <c r="F39" s="6"/>
    </row>
    <row r="40" spans="1:6" ht="15">
      <c r="A40" s="6" t="s">
        <v>40</v>
      </c>
      <c r="B40" s="26">
        <v>1</v>
      </c>
      <c r="C40" s="26">
        <v>0</v>
      </c>
      <c r="D40" s="26">
        <v>0</v>
      </c>
      <c r="F40" s="6"/>
    </row>
    <row r="41" spans="1:6" ht="15">
      <c r="A41" s="6" t="s">
        <v>41</v>
      </c>
      <c r="B41" s="26">
        <v>1</v>
      </c>
      <c r="C41" s="26">
        <v>0</v>
      </c>
      <c r="D41" s="26">
        <v>0</v>
      </c>
      <c r="E41" s="1">
        <v>1</v>
      </c>
      <c r="F41" s="6"/>
    </row>
    <row r="42" spans="1:6" ht="15">
      <c r="A42" s="6" t="s">
        <v>42</v>
      </c>
      <c r="B42" s="26">
        <v>1</v>
      </c>
      <c r="C42" s="26">
        <v>0</v>
      </c>
      <c r="D42" s="26">
        <v>0</v>
      </c>
      <c r="E42" s="1">
        <v>1</v>
      </c>
      <c r="F42" s="6"/>
    </row>
    <row r="43" spans="1:6" ht="15">
      <c r="A43" s="6" t="s">
        <v>43</v>
      </c>
      <c r="B43" s="26">
        <v>1</v>
      </c>
      <c r="C43" s="26">
        <v>0</v>
      </c>
      <c r="D43" s="26">
        <v>0</v>
      </c>
      <c r="F43" s="6"/>
    </row>
    <row r="44" spans="1:6" ht="15">
      <c r="A44" s="6" t="s">
        <v>44</v>
      </c>
      <c r="B44" s="26">
        <v>0</v>
      </c>
      <c r="C44" s="26">
        <v>1</v>
      </c>
      <c r="D44" s="26">
        <v>0</v>
      </c>
      <c r="E44" s="1">
        <v>1</v>
      </c>
      <c r="F44" s="6"/>
    </row>
    <row r="45" spans="1:6" ht="15">
      <c r="A45" s="6" t="s">
        <v>45</v>
      </c>
      <c r="B45" s="26">
        <v>1</v>
      </c>
      <c r="C45" s="26">
        <v>0</v>
      </c>
      <c r="D45" s="26">
        <v>0</v>
      </c>
      <c r="E45" s="1">
        <v>1</v>
      </c>
    </row>
    <row r="46" spans="1:6" ht="15">
      <c r="A46" s="6" t="s">
        <v>46</v>
      </c>
      <c r="B46" s="26">
        <v>1</v>
      </c>
      <c r="C46" s="26">
        <v>0</v>
      </c>
      <c r="D46" s="26">
        <v>0</v>
      </c>
      <c r="E46" s="1">
        <v>1</v>
      </c>
    </row>
    <row r="47" spans="1:6" ht="15">
      <c r="A47" s="6" t="s">
        <v>47</v>
      </c>
      <c r="B47" s="26">
        <v>1</v>
      </c>
      <c r="C47" s="26">
        <v>0</v>
      </c>
      <c r="D47" s="26">
        <v>0</v>
      </c>
      <c r="E47" s="1">
        <v>1</v>
      </c>
      <c r="F47" s="6"/>
    </row>
    <row r="48" spans="1:6" ht="15">
      <c r="A48" s="6" t="s">
        <v>48</v>
      </c>
      <c r="B48" s="26">
        <v>1</v>
      </c>
      <c r="C48" s="26">
        <v>0</v>
      </c>
      <c r="D48" s="26">
        <v>0</v>
      </c>
      <c r="E48" s="1">
        <v>1</v>
      </c>
      <c r="F48" s="6"/>
    </row>
    <row r="49" spans="1:6" ht="15">
      <c r="A49" s="6" t="s">
        <v>49</v>
      </c>
      <c r="B49" s="26">
        <v>1</v>
      </c>
      <c r="C49" s="26">
        <v>0</v>
      </c>
      <c r="D49" s="26">
        <v>0</v>
      </c>
      <c r="E49" s="1">
        <v>1</v>
      </c>
      <c r="F49" s="6"/>
    </row>
    <row r="50" spans="1:6" ht="15">
      <c r="A50" s="6" t="s">
        <v>50</v>
      </c>
      <c r="B50" s="26">
        <v>0</v>
      </c>
      <c r="C50" s="26">
        <v>0</v>
      </c>
      <c r="D50" s="26">
        <v>1</v>
      </c>
      <c r="F50" s="6"/>
    </row>
    <row r="51" spans="1:6" ht="15">
      <c r="A51" s="6" t="s">
        <v>51</v>
      </c>
      <c r="B51" s="26">
        <v>1</v>
      </c>
      <c r="C51" s="26">
        <v>0</v>
      </c>
      <c r="D51" s="26">
        <v>0</v>
      </c>
      <c r="F51" s="6"/>
    </row>
    <row r="52" spans="1:6" ht="15">
      <c r="A52" s="6" t="s">
        <v>52</v>
      </c>
      <c r="B52" s="26">
        <v>1</v>
      </c>
      <c r="C52" s="26">
        <v>0</v>
      </c>
      <c r="D52" s="26">
        <v>0</v>
      </c>
      <c r="F52" s="6"/>
    </row>
    <row r="53" spans="1:6" ht="15">
      <c r="A53" s="6" t="s">
        <v>53</v>
      </c>
      <c r="B53" s="26">
        <v>1</v>
      </c>
      <c r="C53" s="26">
        <v>0</v>
      </c>
      <c r="D53" s="26">
        <v>0</v>
      </c>
      <c r="F53" s="6"/>
    </row>
    <row r="54" spans="1:6" ht="15">
      <c r="A54" s="6" t="s">
        <v>54</v>
      </c>
      <c r="B54" s="26">
        <v>1</v>
      </c>
      <c r="C54" s="26">
        <v>0</v>
      </c>
      <c r="D54" s="26">
        <v>0</v>
      </c>
      <c r="E54" s="1">
        <v>1</v>
      </c>
    </row>
    <row r="55" spans="1:6" ht="15">
      <c r="A55" s="6" t="s">
        <v>55</v>
      </c>
      <c r="B55" s="26">
        <v>1</v>
      </c>
      <c r="C55" s="26">
        <v>0</v>
      </c>
      <c r="D55" s="26">
        <v>0</v>
      </c>
      <c r="E55" s="1">
        <v>1</v>
      </c>
    </row>
    <row r="56" spans="1:6" ht="15">
      <c r="A56" s="6" t="s">
        <v>56</v>
      </c>
      <c r="B56" s="26">
        <v>1</v>
      </c>
      <c r="C56" s="26">
        <v>0</v>
      </c>
      <c r="D56" s="26">
        <v>0</v>
      </c>
      <c r="E56" s="1">
        <v>1</v>
      </c>
    </row>
    <row r="57" spans="1:6" ht="15">
      <c r="A57" s="6" t="s">
        <v>57</v>
      </c>
      <c r="B57" s="26">
        <v>1</v>
      </c>
      <c r="C57" s="26">
        <v>0</v>
      </c>
      <c r="D57" s="26">
        <v>0</v>
      </c>
    </row>
    <row r="58" spans="1:6" ht="15">
      <c r="A58" s="6" t="s">
        <v>58</v>
      </c>
      <c r="B58" s="26">
        <v>1</v>
      </c>
      <c r="C58" s="26">
        <v>0</v>
      </c>
      <c r="D58" s="26">
        <v>0</v>
      </c>
      <c r="E58" s="1">
        <v>1</v>
      </c>
    </row>
    <row r="59" spans="1:6" ht="15">
      <c r="A59" s="6" t="s">
        <v>59</v>
      </c>
      <c r="B59" s="26">
        <v>1</v>
      </c>
      <c r="C59" s="26">
        <v>0</v>
      </c>
      <c r="D59" s="26">
        <v>0</v>
      </c>
    </row>
    <row r="60" spans="1:6" ht="15">
      <c r="A60" s="6" t="s">
        <v>60</v>
      </c>
      <c r="B60" s="26">
        <v>1</v>
      </c>
      <c r="C60" s="26">
        <v>0</v>
      </c>
      <c r="D60" s="26">
        <v>0</v>
      </c>
    </row>
    <row r="61" spans="1:6" ht="15">
      <c r="A61" s="6" t="s">
        <v>61</v>
      </c>
      <c r="B61" s="26">
        <v>1</v>
      </c>
      <c r="C61" s="26">
        <v>0</v>
      </c>
      <c r="D61" s="26">
        <v>0</v>
      </c>
    </row>
    <row r="62" spans="1:6" ht="15">
      <c r="A62" s="6" t="s">
        <v>62</v>
      </c>
      <c r="B62" s="26">
        <v>0</v>
      </c>
      <c r="C62" s="26">
        <v>0</v>
      </c>
      <c r="D62" s="26">
        <v>1</v>
      </c>
    </row>
    <row r="63" spans="1:6" ht="15">
      <c r="A63" s="6" t="s">
        <v>63</v>
      </c>
      <c r="B63" s="26">
        <v>1</v>
      </c>
      <c r="C63" s="26">
        <v>0</v>
      </c>
      <c r="D63" s="26">
        <v>0</v>
      </c>
      <c r="E63" s="1">
        <v>1</v>
      </c>
      <c r="F63" s="6"/>
    </row>
    <row r="64" spans="1:6" ht="15">
      <c r="A64" s="6" t="s">
        <v>64</v>
      </c>
      <c r="B64" s="26">
        <v>1</v>
      </c>
      <c r="C64" s="26">
        <v>0</v>
      </c>
      <c r="D64" s="26">
        <v>0</v>
      </c>
      <c r="F64" s="6"/>
    </row>
    <row r="65" spans="1:6" ht="15">
      <c r="A65" s="6" t="s">
        <v>65</v>
      </c>
      <c r="B65" s="26">
        <v>1</v>
      </c>
      <c r="C65" s="26">
        <v>0</v>
      </c>
      <c r="D65" s="26">
        <v>0</v>
      </c>
      <c r="F65" s="6"/>
    </row>
    <row r="66" spans="1:6" ht="15">
      <c r="A66" s="6" t="s">
        <v>66</v>
      </c>
      <c r="B66" s="26">
        <v>1</v>
      </c>
      <c r="C66" s="26">
        <v>0</v>
      </c>
      <c r="D66" s="26">
        <v>0</v>
      </c>
      <c r="F66" s="6"/>
    </row>
    <row r="67" spans="1:6" ht="15">
      <c r="A67" s="6" t="s">
        <v>67</v>
      </c>
      <c r="B67" s="26">
        <v>1</v>
      </c>
      <c r="C67" s="26">
        <v>0</v>
      </c>
      <c r="D67" s="26">
        <v>0</v>
      </c>
      <c r="F67" s="6"/>
    </row>
    <row r="68" spans="1:6" ht="15">
      <c r="A68" s="6" t="s">
        <v>68</v>
      </c>
      <c r="B68" s="26">
        <v>1</v>
      </c>
      <c r="C68" s="26">
        <v>0</v>
      </c>
      <c r="D68" s="26">
        <v>0</v>
      </c>
      <c r="E68" s="1">
        <v>1</v>
      </c>
      <c r="F68" s="6"/>
    </row>
    <row r="69" spans="1:6" ht="15">
      <c r="A69" s="6" t="s">
        <v>69</v>
      </c>
      <c r="B69" s="26">
        <v>1</v>
      </c>
      <c r="C69" s="26">
        <v>0</v>
      </c>
      <c r="D69" s="26">
        <v>0</v>
      </c>
    </row>
    <row r="70" spans="1:6" ht="15">
      <c r="A70" s="6" t="s">
        <v>70</v>
      </c>
      <c r="B70" s="26">
        <v>1</v>
      </c>
      <c r="C70" s="26">
        <v>0</v>
      </c>
      <c r="D70" s="26">
        <v>0</v>
      </c>
    </row>
    <row r="71" spans="1:6" ht="15">
      <c r="A71" s="6" t="s">
        <v>71</v>
      </c>
      <c r="B71" s="26">
        <v>1</v>
      </c>
      <c r="C71" s="26">
        <v>0</v>
      </c>
      <c r="D71" s="26">
        <v>0</v>
      </c>
    </row>
    <row r="72" spans="1:6" ht="15">
      <c r="A72" s="6" t="s">
        <v>72</v>
      </c>
      <c r="B72" s="26">
        <v>1</v>
      </c>
      <c r="C72" s="26">
        <v>0</v>
      </c>
      <c r="D72" s="26">
        <v>0</v>
      </c>
      <c r="E72" s="1">
        <v>1</v>
      </c>
    </row>
    <row r="73" spans="1:6" ht="15">
      <c r="A73" s="6" t="s">
        <v>73</v>
      </c>
      <c r="B73" s="26">
        <v>1</v>
      </c>
      <c r="C73" s="26">
        <v>0</v>
      </c>
      <c r="D73" s="26">
        <v>0</v>
      </c>
    </row>
    <row r="74" spans="1:6" ht="15">
      <c r="A74" s="6" t="s">
        <v>74</v>
      </c>
      <c r="B74" s="26">
        <v>1</v>
      </c>
      <c r="C74" s="26">
        <v>0</v>
      </c>
      <c r="D74" s="26">
        <v>0</v>
      </c>
    </row>
    <row r="75" spans="1:6" ht="15">
      <c r="A75" s="6" t="s">
        <v>75</v>
      </c>
      <c r="B75" s="26">
        <v>1</v>
      </c>
      <c r="C75" s="26">
        <v>0</v>
      </c>
      <c r="D75" s="26">
        <v>0</v>
      </c>
      <c r="E75" s="1">
        <v>1</v>
      </c>
    </row>
    <row r="76" spans="1:6" ht="15">
      <c r="A76" s="6" t="s">
        <v>76</v>
      </c>
      <c r="B76" s="26">
        <v>0</v>
      </c>
      <c r="C76" s="26">
        <v>0</v>
      </c>
      <c r="D76" s="26">
        <v>1</v>
      </c>
    </row>
    <row r="77" spans="1:6" ht="15">
      <c r="A77" s="6" t="s">
        <v>77</v>
      </c>
      <c r="B77" s="26">
        <v>1</v>
      </c>
      <c r="C77" s="26">
        <v>0</v>
      </c>
      <c r="D77" s="26">
        <v>0</v>
      </c>
    </row>
    <row r="78" spans="1:6" ht="15">
      <c r="A78" s="6" t="s">
        <v>78</v>
      </c>
      <c r="B78" s="26">
        <v>1</v>
      </c>
      <c r="C78" s="26">
        <v>0</v>
      </c>
      <c r="D78" s="26">
        <v>0</v>
      </c>
    </row>
    <row r="79" spans="1:6" ht="15">
      <c r="A79" s="6" t="s">
        <v>79</v>
      </c>
      <c r="B79" s="26">
        <v>1</v>
      </c>
      <c r="C79" s="26">
        <v>0</v>
      </c>
      <c r="D79" s="26">
        <v>0</v>
      </c>
      <c r="E79" s="1">
        <v>1</v>
      </c>
    </row>
    <row r="80" spans="1:6" ht="15">
      <c r="A80" s="6" t="s">
        <v>80</v>
      </c>
      <c r="B80" s="26">
        <v>0</v>
      </c>
      <c r="C80" s="26">
        <v>1</v>
      </c>
      <c r="D80" s="26">
        <v>0</v>
      </c>
    </row>
    <row r="81" spans="1:6" ht="15">
      <c r="A81" s="6" t="s">
        <v>81</v>
      </c>
      <c r="B81" s="26">
        <v>0</v>
      </c>
      <c r="C81" s="26">
        <v>1</v>
      </c>
      <c r="D81" s="26">
        <v>0</v>
      </c>
    </row>
    <row r="82" spans="1:6" ht="15">
      <c r="A82" s="6" t="s">
        <v>82</v>
      </c>
      <c r="B82" s="26">
        <v>1</v>
      </c>
      <c r="C82" s="26">
        <v>0</v>
      </c>
      <c r="D82" s="26">
        <v>0</v>
      </c>
      <c r="E82" s="1">
        <v>1</v>
      </c>
    </row>
    <row r="83" spans="1:6" ht="15">
      <c r="A83" s="6" t="s">
        <v>83</v>
      </c>
      <c r="B83" s="26">
        <v>1</v>
      </c>
      <c r="C83" s="26">
        <v>0</v>
      </c>
      <c r="D83" s="26">
        <v>0</v>
      </c>
    </row>
    <row r="84" spans="1:6" ht="15">
      <c r="A84" s="6" t="s">
        <v>84</v>
      </c>
      <c r="B84" s="26">
        <v>1</v>
      </c>
      <c r="C84" s="26">
        <v>0</v>
      </c>
      <c r="D84" s="26">
        <v>0</v>
      </c>
    </row>
    <row r="85" spans="1:6" ht="15">
      <c r="A85" s="6" t="s">
        <v>85</v>
      </c>
      <c r="B85" s="26">
        <v>1</v>
      </c>
      <c r="C85" s="26">
        <v>0</v>
      </c>
      <c r="D85" s="26">
        <v>0</v>
      </c>
    </row>
    <row r="86" spans="1:6" ht="15">
      <c r="A86" s="6" t="s">
        <v>86</v>
      </c>
      <c r="B86" s="26">
        <v>0</v>
      </c>
      <c r="C86" s="26">
        <v>1</v>
      </c>
      <c r="D86" s="26">
        <v>0</v>
      </c>
      <c r="E86" s="1">
        <v>1</v>
      </c>
      <c r="F86" s="6"/>
    </row>
    <row r="87" spans="1:6" ht="15">
      <c r="A87" s="6" t="s">
        <v>87</v>
      </c>
      <c r="B87" s="26">
        <v>0</v>
      </c>
      <c r="C87" s="26">
        <v>1</v>
      </c>
      <c r="D87" s="26">
        <v>0</v>
      </c>
      <c r="E87" s="1">
        <v>1</v>
      </c>
      <c r="F87" s="6"/>
    </row>
    <row r="88" spans="1:6" ht="15">
      <c r="A88" s="6" t="s">
        <v>88</v>
      </c>
      <c r="B88" s="26">
        <v>0</v>
      </c>
      <c r="C88" s="26">
        <v>1</v>
      </c>
      <c r="D88" s="26">
        <v>0</v>
      </c>
      <c r="F88" s="6"/>
    </row>
    <row r="89" spans="1:6" ht="15">
      <c r="A89" s="6" t="s">
        <v>89</v>
      </c>
      <c r="B89" s="26">
        <v>1</v>
      </c>
      <c r="C89" s="26">
        <v>0</v>
      </c>
      <c r="D89" s="26">
        <v>0</v>
      </c>
      <c r="F89" s="6"/>
    </row>
    <row r="90" spans="1:6" ht="15">
      <c r="A90" s="6" t="s">
        <v>90</v>
      </c>
      <c r="B90" s="26">
        <v>1</v>
      </c>
      <c r="C90" s="26">
        <v>0</v>
      </c>
      <c r="D90" s="26">
        <v>0</v>
      </c>
      <c r="F90" s="6"/>
    </row>
    <row r="91" spans="1:6" ht="15">
      <c r="A91" s="6" t="s">
        <v>91</v>
      </c>
      <c r="B91" s="26">
        <v>1</v>
      </c>
      <c r="C91" s="26">
        <v>0</v>
      </c>
      <c r="D91" s="26">
        <v>0</v>
      </c>
      <c r="E91" s="1">
        <v>1</v>
      </c>
      <c r="F91" s="6"/>
    </row>
    <row r="92" spans="1:6" ht="15">
      <c r="A92" s="6" t="s">
        <v>92</v>
      </c>
      <c r="B92" s="26">
        <v>0</v>
      </c>
      <c r="C92" s="26">
        <v>1</v>
      </c>
      <c r="D92" s="26">
        <v>0</v>
      </c>
      <c r="E92" s="1">
        <v>1</v>
      </c>
      <c r="F92" s="6"/>
    </row>
    <row r="93" spans="1:6" ht="15">
      <c r="A93" s="6" t="s">
        <v>93</v>
      </c>
      <c r="B93" s="26">
        <v>0</v>
      </c>
      <c r="C93" s="26">
        <v>1</v>
      </c>
      <c r="D93" s="26">
        <v>0</v>
      </c>
      <c r="E93" s="1">
        <v>1</v>
      </c>
      <c r="F93" s="6"/>
    </row>
    <row r="94" spans="1:6" ht="15">
      <c r="A94" s="6" t="s">
        <v>94</v>
      </c>
      <c r="B94" s="26">
        <v>1</v>
      </c>
      <c r="C94" s="26">
        <v>0</v>
      </c>
      <c r="D94" s="26">
        <v>0</v>
      </c>
      <c r="E94" s="1">
        <v>1</v>
      </c>
      <c r="F94" s="6"/>
    </row>
    <row r="95" spans="1:6" ht="15">
      <c r="A95" s="6" t="s">
        <v>95</v>
      </c>
      <c r="B95" s="26">
        <v>1</v>
      </c>
      <c r="C95" s="26">
        <v>0</v>
      </c>
      <c r="D95" s="26">
        <v>0</v>
      </c>
      <c r="E95" s="1">
        <v>1</v>
      </c>
    </row>
    <row r="96" spans="1:6" ht="15">
      <c r="A96" s="6" t="s">
        <v>96</v>
      </c>
      <c r="B96" s="26">
        <v>1</v>
      </c>
      <c r="C96" s="26">
        <v>0</v>
      </c>
      <c r="D96" s="26">
        <v>0</v>
      </c>
    </row>
    <row r="97" spans="1:6" ht="15">
      <c r="A97" s="6" t="s">
        <v>97</v>
      </c>
      <c r="B97" s="26">
        <v>1</v>
      </c>
      <c r="C97" s="26">
        <v>0</v>
      </c>
      <c r="D97" s="26">
        <v>0</v>
      </c>
    </row>
    <row r="98" spans="1:6" ht="15">
      <c r="A98" s="6" t="s">
        <v>98</v>
      </c>
      <c r="B98" s="26">
        <v>1</v>
      </c>
      <c r="C98" s="26">
        <v>0</v>
      </c>
      <c r="D98" s="26">
        <v>0</v>
      </c>
    </row>
    <row r="99" spans="1:6" ht="15">
      <c r="A99" s="6" t="s">
        <v>99</v>
      </c>
      <c r="B99" s="26">
        <v>0</v>
      </c>
      <c r="C99" s="26">
        <v>1</v>
      </c>
      <c r="D99" s="26">
        <v>0</v>
      </c>
    </row>
    <row r="100" spans="1:6" ht="15">
      <c r="A100" s="6" t="s">
        <v>99</v>
      </c>
      <c r="B100" s="26">
        <v>0</v>
      </c>
      <c r="C100" s="26">
        <v>1</v>
      </c>
      <c r="D100" s="26">
        <v>0</v>
      </c>
    </row>
    <row r="101" spans="1:6" ht="15">
      <c r="A101" s="6" t="s">
        <v>100</v>
      </c>
      <c r="B101" s="26">
        <v>1</v>
      </c>
      <c r="C101" s="26">
        <v>0</v>
      </c>
      <c r="D101" s="26">
        <v>0</v>
      </c>
      <c r="E101" s="1">
        <v>1</v>
      </c>
    </row>
    <row r="102" spans="1:6" ht="15">
      <c r="A102" s="6" t="s">
        <v>101</v>
      </c>
      <c r="B102" s="26">
        <v>1</v>
      </c>
      <c r="C102" s="26">
        <v>0</v>
      </c>
      <c r="D102" s="26">
        <v>0</v>
      </c>
      <c r="E102" s="1">
        <v>1</v>
      </c>
    </row>
    <row r="103" spans="1:6" ht="15">
      <c r="A103" s="6" t="s">
        <v>102</v>
      </c>
      <c r="B103" s="26">
        <v>1</v>
      </c>
      <c r="C103" s="26">
        <v>0</v>
      </c>
      <c r="D103" s="26">
        <v>0</v>
      </c>
    </row>
    <row r="104" spans="1:6" ht="15">
      <c r="A104" s="6" t="s">
        <v>103</v>
      </c>
      <c r="B104" s="26">
        <v>1</v>
      </c>
      <c r="C104" s="26">
        <v>0</v>
      </c>
      <c r="D104" s="26">
        <v>0</v>
      </c>
      <c r="E104" s="1">
        <v>1</v>
      </c>
      <c r="F104" s="6"/>
    </row>
    <row r="105" spans="1:6" ht="15">
      <c r="A105" s="6" t="s">
        <v>104</v>
      </c>
      <c r="B105" s="26">
        <v>1</v>
      </c>
      <c r="C105" s="26">
        <v>0</v>
      </c>
      <c r="D105" s="26">
        <v>0</v>
      </c>
      <c r="E105" s="1">
        <v>1</v>
      </c>
      <c r="F105" s="6"/>
    </row>
    <row r="106" spans="1:6" ht="15">
      <c r="A106" s="6" t="s">
        <v>105</v>
      </c>
      <c r="B106" s="26">
        <v>1</v>
      </c>
      <c r="C106" s="26">
        <v>0</v>
      </c>
      <c r="D106" s="26">
        <v>0</v>
      </c>
      <c r="E106" s="1">
        <v>1</v>
      </c>
      <c r="F106" s="6"/>
    </row>
    <row r="107" spans="1:6" ht="15">
      <c r="A107" s="6" t="s">
        <v>106</v>
      </c>
      <c r="B107" s="26">
        <v>1</v>
      </c>
      <c r="C107" s="26">
        <v>0</v>
      </c>
      <c r="D107" s="26">
        <v>0</v>
      </c>
      <c r="F107" s="6"/>
    </row>
    <row r="108" spans="1:6" ht="15">
      <c r="A108" s="6" t="s">
        <v>107</v>
      </c>
      <c r="B108" s="26">
        <v>1</v>
      </c>
      <c r="C108" s="26">
        <v>0</v>
      </c>
      <c r="D108" s="26">
        <v>0</v>
      </c>
      <c r="E108" s="1">
        <v>1</v>
      </c>
      <c r="F108" s="6"/>
    </row>
    <row r="109" spans="1:6" ht="15">
      <c r="A109" s="6" t="s">
        <v>108</v>
      </c>
      <c r="B109" s="26">
        <v>1</v>
      </c>
      <c r="C109" s="26">
        <v>0</v>
      </c>
      <c r="D109" s="26">
        <v>0</v>
      </c>
    </row>
    <row r="110" spans="1:6" ht="15">
      <c r="A110" s="6" t="s">
        <v>109</v>
      </c>
      <c r="B110" s="26">
        <v>1</v>
      </c>
      <c r="C110" s="26">
        <v>0</v>
      </c>
      <c r="D110" s="26">
        <v>0</v>
      </c>
    </row>
    <row r="111" spans="1:6" ht="15">
      <c r="A111" s="6" t="s">
        <v>110</v>
      </c>
      <c r="B111" s="26">
        <v>1</v>
      </c>
      <c r="C111" s="26">
        <v>0</v>
      </c>
      <c r="D111" s="26">
        <v>0</v>
      </c>
    </row>
    <row r="112" spans="1:6" ht="15">
      <c r="A112" s="6" t="s">
        <v>111</v>
      </c>
      <c r="B112" s="26">
        <v>0</v>
      </c>
      <c r="C112" s="26">
        <v>0</v>
      </c>
      <c r="D112" s="26">
        <v>1</v>
      </c>
    </row>
    <row r="113" spans="1:5" ht="15">
      <c r="A113" s="6" t="s">
        <v>112</v>
      </c>
      <c r="B113" s="26">
        <v>1</v>
      </c>
      <c r="C113" s="26">
        <v>0</v>
      </c>
      <c r="D113" s="26">
        <v>0</v>
      </c>
      <c r="E113" s="1">
        <v>1</v>
      </c>
    </row>
    <row r="114" spans="1:5" ht="15">
      <c r="A114" s="6" t="s">
        <v>113</v>
      </c>
      <c r="B114" s="26">
        <v>1</v>
      </c>
      <c r="C114" s="26">
        <v>0</v>
      </c>
      <c r="D114" s="26">
        <v>0</v>
      </c>
    </row>
    <row r="115" spans="1:5" ht="15">
      <c r="A115" s="6" t="s">
        <v>114</v>
      </c>
      <c r="B115" s="26">
        <v>1</v>
      </c>
      <c r="C115" s="26">
        <v>0</v>
      </c>
      <c r="D115" s="26">
        <v>0</v>
      </c>
    </row>
    <row r="116" spans="1:5" ht="15">
      <c r="A116" s="6" t="s">
        <v>115</v>
      </c>
      <c r="B116" s="26">
        <v>1</v>
      </c>
      <c r="C116" s="26">
        <v>0</v>
      </c>
      <c r="D116" s="26">
        <v>0</v>
      </c>
    </row>
    <row r="117" spans="1:5" ht="15">
      <c r="A117" s="6" t="s">
        <v>116</v>
      </c>
      <c r="B117" s="26">
        <v>1</v>
      </c>
      <c r="C117" s="26">
        <v>0</v>
      </c>
      <c r="D117" s="26">
        <v>0</v>
      </c>
    </row>
    <row r="118" spans="1:5" ht="15">
      <c r="A118" s="6" t="s">
        <v>117</v>
      </c>
      <c r="B118" s="26">
        <v>1</v>
      </c>
      <c r="C118" s="26">
        <v>0</v>
      </c>
      <c r="D118" s="26">
        <v>0</v>
      </c>
    </row>
    <row r="119" spans="1:5" ht="15">
      <c r="A119" s="6" t="s">
        <v>118</v>
      </c>
      <c r="B119" s="26">
        <v>1</v>
      </c>
      <c r="C119" s="26">
        <v>0</v>
      </c>
      <c r="D119" s="26">
        <v>0</v>
      </c>
    </row>
    <row r="120" spans="1:5" ht="15">
      <c r="A120" s="6" t="s">
        <v>119</v>
      </c>
      <c r="B120" s="26">
        <v>1</v>
      </c>
      <c r="C120" s="26">
        <v>0</v>
      </c>
      <c r="D120" s="26">
        <v>0</v>
      </c>
    </row>
    <row r="121" spans="1:5" ht="15">
      <c r="A121" s="6" t="s">
        <v>120</v>
      </c>
      <c r="B121" s="26">
        <v>0</v>
      </c>
      <c r="C121" s="26">
        <v>0</v>
      </c>
      <c r="D121" s="26">
        <v>1</v>
      </c>
    </row>
    <row r="122" spans="1:5" ht="15">
      <c r="A122" s="6" t="s">
        <v>121</v>
      </c>
      <c r="B122" s="26">
        <v>1</v>
      </c>
      <c r="C122" s="26">
        <v>0</v>
      </c>
      <c r="D122" s="26">
        <v>0</v>
      </c>
    </row>
    <row r="123" spans="1:5" ht="15">
      <c r="A123" s="6" t="s">
        <v>122</v>
      </c>
      <c r="B123" s="26">
        <v>0</v>
      </c>
      <c r="C123" s="26">
        <v>1</v>
      </c>
      <c r="D123" s="26">
        <v>0</v>
      </c>
    </row>
    <row r="124" spans="1:5" ht="15">
      <c r="A124" s="6" t="s">
        <v>123</v>
      </c>
      <c r="B124" s="26">
        <v>0</v>
      </c>
      <c r="C124" s="26">
        <v>1</v>
      </c>
      <c r="D124" s="26">
        <v>0</v>
      </c>
    </row>
    <row r="125" spans="1:5" ht="15">
      <c r="A125" s="6" t="s">
        <v>124</v>
      </c>
      <c r="B125" s="26">
        <v>1</v>
      </c>
      <c r="C125" s="26">
        <v>0</v>
      </c>
      <c r="D125" s="26">
        <v>0</v>
      </c>
    </row>
    <row r="126" spans="1:5" ht="15">
      <c r="A126" s="6" t="s">
        <v>125</v>
      </c>
      <c r="B126" s="26">
        <v>0</v>
      </c>
      <c r="C126" s="26">
        <v>1</v>
      </c>
      <c r="D126" s="26">
        <v>0</v>
      </c>
    </row>
    <row r="127" spans="1:5" ht="15">
      <c r="A127" s="6" t="s">
        <v>126</v>
      </c>
      <c r="B127" s="26">
        <v>0</v>
      </c>
      <c r="C127" s="26">
        <v>1</v>
      </c>
      <c r="D127" s="26">
        <v>0</v>
      </c>
    </row>
    <row r="128" spans="1:5" ht="15">
      <c r="A128" s="6" t="s">
        <v>127</v>
      </c>
      <c r="B128" s="26">
        <v>0</v>
      </c>
      <c r="C128" s="26">
        <v>1</v>
      </c>
      <c r="D128" s="26">
        <v>0</v>
      </c>
    </row>
    <row r="129" spans="1:6" ht="15">
      <c r="A129" s="6" t="s">
        <v>128</v>
      </c>
      <c r="B129" s="26">
        <v>0</v>
      </c>
      <c r="C129" s="26">
        <v>1</v>
      </c>
      <c r="D129" s="26">
        <v>0</v>
      </c>
    </row>
    <row r="130" spans="1:6" ht="15">
      <c r="A130" s="6" t="s">
        <v>129</v>
      </c>
      <c r="B130" s="26">
        <v>0</v>
      </c>
      <c r="C130" s="26">
        <v>0</v>
      </c>
      <c r="D130" s="26">
        <v>1</v>
      </c>
    </row>
    <row r="131" spans="1:6" ht="15">
      <c r="A131" s="6" t="s">
        <v>130</v>
      </c>
      <c r="B131" s="26">
        <v>1</v>
      </c>
      <c r="C131" s="26">
        <v>0</v>
      </c>
      <c r="D131" s="26">
        <v>0</v>
      </c>
    </row>
    <row r="132" spans="1:6" ht="15">
      <c r="A132" s="6" t="s">
        <v>131</v>
      </c>
      <c r="B132" s="26">
        <v>0</v>
      </c>
      <c r="C132" s="26">
        <v>1</v>
      </c>
      <c r="D132" s="26">
        <v>0</v>
      </c>
    </row>
    <row r="133" spans="1:6" ht="15">
      <c r="A133" s="6" t="s">
        <v>132</v>
      </c>
      <c r="B133" s="26">
        <v>0</v>
      </c>
      <c r="C133" s="26">
        <v>1</v>
      </c>
      <c r="D133" s="26">
        <v>0</v>
      </c>
    </row>
    <row r="134" spans="1:6" ht="15">
      <c r="A134" s="6" t="s">
        <v>133</v>
      </c>
      <c r="B134" s="26">
        <v>0</v>
      </c>
      <c r="C134" s="26">
        <v>0</v>
      </c>
      <c r="D134" s="26">
        <v>1</v>
      </c>
    </row>
    <row r="135" spans="1:6" ht="15">
      <c r="A135" s="6" t="s">
        <v>134</v>
      </c>
      <c r="B135" s="26">
        <v>1</v>
      </c>
      <c r="C135" s="26">
        <v>0</v>
      </c>
      <c r="D135" s="26">
        <v>0</v>
      </c>
    </row>
    <row r="136" spans="1:6" ht="15">
      <c r="A136" s="6" t="s">
        <v>135</v>
      </c>
      <c r="B136" s="26">
        <v>0</v>
      </c>
      <c r="C136" s="26">
        <v>0</v>
      </c>
      <c r="D136" s="26">
        <v>1</v>
      </c>
    </row>
    <row r="137" spans="1:6" ht="15">
      <c r="A137" s="6" t="s">
        <v>136</v>
      </c>
      <c r="B137" s="26">
        <v>1</v>
      </c>
      <c r="C137" s="26">
        <v>0</v>
      </c>
      <c r="D137" s="26">
        <v>0</v>
      </c>
    </row>
    <row r="138" spans="1:6" ht="15">
      <c r="A138" s="6" t="s">
        <v>137</v>
      </c>
      <c r="B138" s="26">
        <v>1</v>
      </c>
      <c r="C138" s="26">
        <v>0</v>
      </c>
      <c r="D138" s="26">
        <v>0</v>
      </c>
    </row>
    <row r="139" spans="1:6" ht="15">
      <c r="A139" s="6" t="s">
        <v>138</v>
      </c>
      <c r="B139" s="26">
        <v>1</v>
      </c>
      <c r="C139" s="26">
        <v>0</v>
      </c>
      <c r="D139" s="26">
        <v>0</v>
      </c>
    </row>
    <row r="140" spans="1:6" ht="15">
      <c r="A140" s="6" t="s">
        <v>139</v>
      </c>
      <c r="B140" s="26">
        <v>0</v>
      </c>
      <c r="C140" s="26">
        <v>0</v>
      </c>
      <c r="D140" s="26">
        <v>1</v>
      </c>
    </row>
    <row r="141" spans="1:6" ht="15">
      <c r="A141" s="6" t="s">
        <v>140</v>
      </c>
      <c r="B141" s="26">
        <v>1</v>
      </c>
      <c r="C141" s="26">
        <v>0</v>
      </c>
      <c r="D141" s="26">
        <v>0</v>
      </c>
      <c r="E141" s="1">
        <v>1</v>
      </c>
      <c r="F141" s="6"/>
    </row>
    <row r="142" spans="1:6" ht="15">
      <c r="A142" s="6" t="s">
        <v>141</v>
      </c>
      <c r="B142" s="26">
        <v>0</v>
      </c>
      <c r="C142" s="26">
        <v>0</v>
      </c>
      <c r="D142" s="26">
        <v>1</v>
      </c>
      <c r="F142" s="6"/>
    </row>
    <row r="143" spans="1:6" ht="15">
      <c r="A143" s="6" t="s">
        <v>142</v>
      </c>
      <c r="B143" s="26">
        <v>0</v>
      </c>
      <c r="C143" s="26">
        <v>0</v>
      </c>
      <c r="D143" s="26">
        <v>1</v>
      </c>
      <c r="F143" s="6"/>
    </row>
    <row r="144" spans="1:6" ht="15">
      <c r="A144" s="6" t="s">
        <v>143</v>
      </c>
      <c r="B144" s="26">
        <v>1</v>
      </c>
      <c r="C144" s="26">
        <v>0</v>
      </c>
      <c r="D144" s="26">
        <v>0</v>
      </c>
      <c r="E144" s="1">
        <v>1</v>
      </c>
      <c r="F144" s="6"/>
    </row>
    <row r="145" spans="1:5" ht="15">
      <c r="A145" s="6" t="s">
        <v>144</v>
      </c>
      <c r="B145" s="26">
        <v>1</v>
      </c>
      <c r="C145" s="26">
        <v>0</v>
      </c>
      <c r="D145" s="26">
        <v>0</v>
      </c>
    </row>
    <row r="146" spans="1:5" ht="15">
      <c r="A146" s="6" t="s">
        <v>145</v>
      </c>
      <c r="B146" s="26">
        <v>1</v>
      </c>
      <c r="C146" s="26">
        <v>0</v>
      </c>
      <c r="D146" s="26">
        <v>0</v>
      </c>
    </row>
    <row r="147" spans="1:5" ht="15">
      <c r="A147" s="6" t="s">
        <v>146</v>
      </c>
      <c r="B147" s="26">
        <v>1</v>
      </c>
      <c r="C147" s="26">
        <v>0</v>
      </c>
      <c r="D147" s="26">
        <v>0</v>
      </c>
    </row>
    <row r="148" spans="1:5" ht="15">
      <c r="A148" s="6" t="s">
        <v>147</v>
      </c>
      <c r="B148" s="26">
        <v>1</v>
      </c>
      <c r="C148" s="26">
        <v>0</v>
      </c>
      <c r="D148" s="26">
        <v>0</v>
      </c>
    </row>
    <row r="149" spans="1:5" ht="15">
      <c r="A149" s="6" t="s">
        <v>148</v>
      </c>
      <c r="B149" s="26">
        <v>0</v>
      </c>
      <c r="C149" s="26">
        <v>0</v>
      </c>
      <c r="D149" s="26">
        <v>1</v>
      </c>
    </row>
    <row r="150" spans="1:5" ht="15">
      <c r="A150" s="6" t="s">
        <v>149</v>
      </c>
      <c r="B150" s="26">
        <v>1</v>
      </c>
      <c r="C150" s="26">
        <v>0</v>
      </c>
      <c r="D150" s="26">
        <v>0</v>
      </c>
    </row>
    <row r="151" spans="1:5" ht="15">
      <c r="A151" s="6" t="s">
        <v>150</v>
      </c>
      <c r="B151" s="26">
        <v>0</v>
      </c>
      <c r="C151" s="26">
        <v>1</v>
      </c>
      <c r="D151" s="26">
        <v>0</v>
      </c>
    </row>
    <row r="152" spans="1:5" ht="15">
      <c r="A152" s="6" t="s">
        <v>151</v>
      </c>
      <c r="B152" s="26">
        <v>0</v>
      </c>
      <c r="C152" s="26">
        <v>1</v>
      </c>
      <c r="D152" s="26">
        <v>0</v>
      </c>
    </row>
    <row r="153" spans="1:5" ht="15">
      <c r="A153" s="6" t="s">
        <v>152</v>
      </c>
      <c r="B153" s="26">
        <v>1</v>
      </c>
      <c r="C153" s="26">
        <v>0</v>
      </c>
      <c r="D153" s="26">
        <v>0</v>
      </c>
    </row>
    <row r="154" spans="1:5" ht="15">
      <c r="A154" s="6" t="s">
        <v>153</v>
      </c>
      <c r="B154" s="26">
        <v>1</v>
      </c>
      <c r="C154" s="26">
        <v>0</v>
      </c>
      <c r="D154" s="26">
        <v>0</v>
      </c>
    </row>
    <row r="155" spans="1:5" ht="15">
      <c r="A155" s="6" t="s">
        <v>154</v>
      </c>
      <c r="B155" s="26">
        <v>0</v>
      </c>
      <c r="C155" s="26">
        <v>0</v>
      </c>
      <c r="D155" s="26">
        <v>1</v>
      </c>
    </row>
    <row r="156" spans="1:5" ht="15">
      <c r="A156" s="6" t="s">
        <v>155</v>
      </c>
      <c r="B156" s="26">
        <v>1</v>
      </c>
      <c r="C156" s="26">
        <v>0</v>
      </c>
      <c r="D156" s="26">
        <v>0</v>
      </c>
    </row>
    <row r="157" spans="1:5" ht="15">
      <c r="A157" s="6" t="s">
        <v>156</v>
      </c>
      <c r="B157" s="26">
        <v>0</v>
      </c>
      <c r="C157" s="26">
        <v>0</v>
      </c>
      <c r="D157" s="26">
        <v>1</v>
      </c>
    </row>
    <row r="158" spans="1:5" ht="15">
      <c r="A158" s="6" t="s">
        <v>157</v>
      </c>
      <c r="B158" s="26">
        <v>0</v>
      </c>
      <c r="C158" s="26">
        <v>1</v>
      </c>
      <c r="D158" s="26">
        <v>0</v>
      </c>
    </row>
    <row r="159" spans="1:5" ht="15">
      <c r="A159" s="6" t="s">
        <v>158</v>
      </c>
      <c r="B159" s="26">
        <v>0</v>
      </c>
      <c r="C159" s="26">
        <v>1</v>
      </c>
      <c r="D159" s="26">
        <v>0</v>
      </c>
    </row>
    <row r="160" spans="1:5" ht="15">
      <c r="A160" s="6" t="s">
        <v>159</v>
      </c>
      <c r="B160" s="26">
        <v>0</v>
      </c>
      <c r="C160" s="26">
        <v>1</v>
      </c>
      <c r="D160" s="26">
        <v>0</v>
      </c>
      <c r="E160" s="1">
        <v>1</v>
      </c>
    </row>
    <row r="161" spans="1:6" ht="15">
      <c r="A161" s="6" t="s">
        <v>160</v>
      </c>
      <c r="B161" s="26">
        <v>0</v>
      </c>
      <c r="C161" s="26">
        <v>1</v>
      </c>
      <c r="D161" s="26">
        <v>0</v>
      </c>
    </row>
    <row r="162" spans="1:6" ht="15">
      <c r="A162" s="6" t="s">
        <v>161</v>
      </c>
      <c r="B162" s="26">
        <v>0</v>
      </c>
      <c r="C162" s="26">
        <v>1</v>
      </c>
      <c r="D162" s="26">
        <v>0</v>
      </c>
      <c r="E162" s="1">
        <v>1</v>
      </c>
    </row>
    <row r="163" spans="1:6" ht="15">
      <c r="A163" s="6" t="s">
        <v>162</v>
      </c>
      <c r="B163" s="26">
        <v>1</v>
      </c>
      <c r="C163" s="26">
        <v>0</v>
      </c>
      <c r="D163" s="26">
        <v>0</v>
      </c>
      <c r="E163" s="1">
        <v>1</v>
      </c>
      <c r="F163" s="6"/>
    </row>
    <row r="164" spans="1:6" ht="15">
      <c r="A164" s="6" t="s">
        <v>163</v>
      </c>
      <c r="B164" s="26">
        <v>0</v>
      </c>
      <c r="C164" s="26">
        <v>1</v>
      </c>
      <c r="D164" s="26">
        <v>0</v>
      </c>
      <c r="F164" s="6"/>
    </row>
    <row r="165" spans="1:6" ht="15">
      <c r="A165" s="6" t="s">
        <v>164</v>
      </c>
      <c r="B165" s="26">
        <v>0</v>
      </c>
      <c r="C165" s="26">
        <v>1</v>
      </c>
      <c r="D165" s="26">
        <v>0</v>
      </c>
      <c r="F165" s="6"/>
    </row>
    <row r="166" spans="1:6" ht="15">
      <c r="A166" s="6" t="s">
        <v>165</v>
      </c>
      <c r="B166" s="26">
        <v>0</v>
      </c>
      <c r="C166" s="26">
        <v>1</v>
      </c>
      <c r="D166" s="26">
        <v>0</v>
      </c>
      <c r="F166" s="6"/>
    </row>
    <row r="167" spans="1:6" ht="15">
      <c r="A167" s="6" t="s">
        <v>166</v>
      </c>
      <c r="B167" s="26">
        <v>0</v>
      </c>
      <c r="C167" s="26">
        <v>1</v>
      </c>
      <c r="D167" s="26">
        <v>0</v>
      </c>
      <c r="F167" s="6"/>
    </row>
    <row r="168" spans="1:6" ht="15">
      <c r="A168" s="6" t="s">
        <v>167</v>
      </c>
      <c r="B168" s="26">
        <v>1</v>
      </c>
      <c r="C168" s="26">
        <v>0</v>
      </c>
      <c r="D168" s="26">
        <v>0</v>
      </c>
      <c r="F168" s="6"/>
    </row>
    <row r="169" spans="1:6" ht="15">
      <c r="A169" s="6" t="s">
        <v>168</v>
      </c>
      <c r="B169" s="26">
        <v>1</v>
      </c>
      <c r="C169" s="26">
        <v>0</v>
      </c>
      <c r="D169" s="26">
        <v>0</v>
      </c>
    </row>
    <row r="170" spans="1:6" ht="15">
      <c r="A170" s="6" t="s">
        <v>169</v>
      </c>
      <c r="B170" s="26">
        <v>0</v>
      </c>
      <c r="C170" s="26">
        <v>0</v>
      </c>
      <c r="D170" s="26">
        <v>1</v>
      </c>
    </row>
    <row r="171" spans="1:6" ht="15">
      <c r="A171" s="6" t="s">
        <v>170</v>
      </c>
      <c r="B171" s="26">
        <v>1</v>
      </c>
      <c r="C171" s="26">
        <v>0</v>
      </c>
      <c r="D171" s="26">
        <v>0</v>
      </c>
      <c r="E171" s="1">
        <v>1</v>
      </c>
    </row>
    <row r="172" spans="1:6" ht="15">
      <c r="A172" s="6" t="s">
        <v>171</v>
      </c>
      <c r="B172" s="26">
        <v>1</v>
      </c>
      <c r="C172" s="26">
        <v>0</v>
      </c>
      <c r="D172" s="26">
        <v>0</v>
      </c>
      <c r="E172" s="1">
        <v>1</v>
      </c>
    </row>
    <row r="173" spans="1:6" ht="15">
      <c r="A173" s="6" t="s">
        <v>172</v>
      </c>
      <c r="B173" s="26">
        <v>1</v>
      </c>
      <c r="C173" s="26">
        <v>0</v>
      </c>
      <c r="D173" s="26">
        <v>0</v>
      </c>
    </row>
    <row r="174" spans="1:6" ht="15">
      <c r="A174" s="6" t="s">
        <v>173</v>
      </c>
      <c r="B174" s="26">
        <v>0</v>
      </c>
      <c r="C174" s="26">
        <v>0</v>
      </c>
      <c r="D174" s="26">
        <v>1</v>
      </c>
    </row>
    <row r="175" spans="1:6" ht="15">
      <c r="A175" s="6" t="s">
        <v>174</v>
      </c>
      <c r="B175" s="26">
        <v>1</v>
      </c>
      <c r="C175" s="26">
        <v>0</v>
      </c>
      <c r="D175" s="26">
        <v>0</v>
      </c>
    </row>
    <row r="176" spans="1:6" ht="15">
      <c r="A176" s="6" t="s">
        <v>175</v>
      </c>
      <c r="B176" s="26">
        <v>1</v>
      </c>
      <c r="C176" s="26">
        <v>0</v>
      </c>
      <c r="D176" s="26">
        <v>0</v>
      </c>
      <c r="E176" s="1">
        <v>1</v>
      </c>
    </row>
    <row r="177" spans="1:5" ht="15">
      <c r="A177" s="6" t="s">
        <v>176</v>
      </c>
      <c r="B177" s="26">
        <v>0</v>
      </c>
      <c r="C177" s="26">
        <v>1</v>
      </c>
      <c r="D177" s="26">
        <v>0</v>
      </c>
    </row>
    <row r="178" spans="1:5" ht="15">
      <c r="A178" s="6" t="s">
        <v>177</v>
      </c>
      <c r="B178" s="26">
        <v>1</v>
      </c>
      <c r="C178" s="26">
        <v>0</v>
      </c>
      <c r="D178" s="26">
        <v>0</v>
      </c>
    </row>
    <row r="179" spans="1:5" ht="15">
      <c r="A179" s="6" t="s">
        <v>178</v>
      </c>
      <c r="B179" s="26">
        <v>1</v>
      </c>
      <c r="C179" s="26">
        <v>0</v>
      </c>
      <c r="D179" s="26">
        <v>0</v>
      </c>
    </row>
    <row r="180" spans="1:5" ht="15">
      <c r="A180" s="6" t="s">
        <v>179</v>
      </c>
      <c r="B180" s="26">
        <v>1</v>
      </c>
      <c r="C180" s="26">
        <v>0</v>
      </c>
      <c r="D180" s="26">
        <v>0</v>
      </c>
      <c r="E180" s="1">
        <v>1</v>
      </c>
    </row>
    <row r="181" spans="1:5" ht="15">
      <c r="A181" s="6" t="s">
        <v>180</v>
      </c>
      <c r="B181" s="26">
        <v>1</v>
      </c>
      <c r="C181" s="26">
        <v>0</v>
      </c>
      <c r="D181" s="26">
        <v>0</v>
      </c>
    </row>
    <row r="182" spans="1:5" ht="15">
      <c r="A182" s="6" t="s">
        <v>181</v>
      </c>
      <c r="B182" s="26">
        <v>0</v>
      </c>
      <c r="C182" s="26">
        <v>1</v>
      </c>
      <c r="D182" s="26">
        <v>0</v>
      </c>
    </row>
    <row r="183" spans="1:5" ht="15">
      <c r="A183" s="6" t="s">
        <v>182</v>
      </c>
      <c r="B183" s="26">
        <v>1</v>
      </c>
      <c r="C183" s="26">
        <v>0</v>
      </c>
      <c r="D183" s="26">
        <v>0</v>
      </c>
    </row>
    <row r="184" spans="1:5" ht="15">
      <c r="A184" s="6" t="s">
        <v>183</v>
      </c>
      <c r="B184" s="26">
        <v>0</v>
      </c>
      <c r="C184" s="26">
        <v>0</v>
      </c>
      <c r="D184" s="26">
        <v>1</v>
      </c>
    </row>
    <row r="185" spans="1:5" ht="15">
      <c r="A185" s="6" t="s">
        <v>184</v>
      </c>
      <c r="B185" s="26">
        <v>1</v>
      </c>
      <c r="C185" s="26">
        <v>0</v>
      </c>
      <c r="D185" s="26">
        <v>0</v>
      </c>
    </row>
    <row r="186" spans="1:5" ht="15">
      <c r="A186" s="6" t="s">
        <v>185</v>
      </c>
      <c r="B186" s="26">
        <v>0</v>
      </c>
      <c r="C186" s="26">
        <v>1</v>
      </c>
      <c r="D186" s="26">
        <v>0</v>
      </c>
    </row>
    <row r="187" spans="1:5" ht="15">
      <c r="A187" s="6" t="s">
        <v>186</v>
      </c>
      <c r="B187" s="26">
        <v>0</v>
      </c>
      <c r="C187" s="26">
        <v>1</v>
      </c>
      <c r="D187" s="26">
        <v>0</v>
      </c>
    </row>
    <row r="188" spans="1:5" ht="15">
      <c r="A188" s="6" t="s">
        <v>187</v>
      </c>
      <c r="B188" s="26">
        <v>1</v>
      </c>
      <c r="C188" s="26">
        <v>0</v>
      </c>
      <c r="D188" s="26">
        <v>0</v>
      </c>
    </row>
    <row r="189" spans="1:5" ht="15">
      <c r="A189" s="6" t="s">
        <v>188</v>
      </c>
      <c r="B189" s="26">
        <v>0</v>
      </c>
      <c r="C189" s="26">
        <v>1</v>
      </c>
      <c r="D189" s="26">
        <v>0</v>
      </c>
    </row>
    <row r="190" spans="1:5" ht="15">
      <c r="A190" s="6" t="s">
        <v>189</v>
      </c>
      <c r="B190" s="26">
        <v>0</v>
      </c>
      <c r="C190" s="26">
        <v>1</v>
      </c>
      <c r="D190" s="26">
        <v>0</v>
      </c>
    </row>
    <row r="191" spans="1:5" ht="15">
      <c r="A191" s="6" t="s">
        <v>190</v>
      </c>
      <c r="B191" s="26">
        <v>1</v>
      </c>
      <c r="C191" s="26">
        <v>0</v>
      </c>
      <c r="D191" s="26">
        <v>0</v>
      </c>
    </row>
    <row r="192" spans="1:5" ht="15">
      <c r="A192" s="6" t="s">
        <v>191</v>
      </c>
      <c r="B192" s="26">
        <v>1</v>
      </c>
      <c r="C192" s="26">
        <v>0</v>
      </c>
      <c r="D192" s="26">
        <v>0</v>
      </c>
    </row>
    <row r="193" spans="1:5" ht="15">
      <c r="A193" s="6" t="s">
        <v>192</v>
      </c>
      <c r="B193" s="26">
        <v>1</v>
      </c>
      <c r="C193" s="26">
        <v>0</v>
      </c>
      <c r="D193" s="26">
        <v>0</v>
      </c>
    </row>
    <row r="194" spans="1:5" ht="15">
      <c r="A194" s="7" t="s">
        <v>193</v>
      </c>
      <c r="B194" s="26">
        <v>0</v>
      </c>
      <c r="C194" s="26">
        <v>0</v>
      </c>
      <c r="D194" s="26">
        <v>1</v>
      </c>
    </row>
    <row r="195" spans="1:5" ht="15">
      <c r="A195" s="6" t="s">
        <v>194</v>
      </c>
      <c r="B195" s="26">
        <v>1</v>
      </c>
      <c r="C195" s="26">
        <v>0</v>
      </c>
      <c r="D195" s="26">
        <v>0</v>
      </c>
    </row>
    <row r="196" spans="1:5" ht="15">
      <c r="A196" s="6" t="s">
        <v>195</v>
      </c>
      <c r="B196" s="26">
        <v>1</v>
      </c>
      <c r="C196" s="26">
        <v>0</v>
      </c>
      <c r="D196" s="26">
        <v>0</v>
      </c>
      <c r="E196" s="1">
        <v>1</v>
      </c>
    </row>
  </sheetData>
  <phoneticPr fontId="9" type="noConversion"/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B1" workbookViewId="0">
      <selection activeCell="O6" sqref="O6"/>
    </sheetView>
  </sheetViews>
  <sheetFormatPr baseColWidth="10" defaultColWidth="8.83203125" defaultRowHeight="14" x14ac:dyDescent="0"/>
  <cols>
    <col min="1" max="1" width="29.6640625" bestFit="1" customWidth="1"/>
    <col min="2" max="2" width="10.33203125" bestFit="1" customWidth="1"/>
    <col min="3" max="3" width="11" bestFit="1" customWidth="1"/>
    <col min="4" max="4" width="9" bestFit="1" customWidth="1"/>
    <col min="5" max="5" width="11" style="1" bestFit="1" customWidth="1"/>
    <col min="6" max="6" width="9.6640625" bestFit="1" customWidth="1"/>
    <col min="7" max="7" width="10" bestFit="1" customWidth="1"/>
    <col min="9" max="9" width="11.6640625" bestFit="1" customWidth="1"/>
    <col min="12" max="12" width="18.6640625" bestFit="1" customWidth="1"/>
    <col min="13" max="13" width="19.83203125" bestFit="1" customWidth="1"/>
    <col min="14" max="14" width="23" bestFit="1" customWidth="1"/>
    <col min="15" max="15" width="10.1640625" bestFit="1" customWidth="1"/>
  </cols>
  <sheetData>
    <row r="1" spans="1:15">
      <c r="B1" s="35" t="s">
        <v>369</v>
      </c>
      <c r="C1" s="36"/>
      <c r="D1" s="36"/>
      <c r="E1" s="36"/>
      <c r="F1" s="36"/>
      <c r="G1" s="37"/>
      <c r="I1" s="8" t="s">
        <v>370</v>
      </c>
      <c r="N1">
        <v>0.86</v>
      </c>
    </row>
    <row r="2" spans="1:15">
      <c r="B2" s="24" t="s">
        <v>201</v>
      </c>
      <c r="C2" s="4" t="s">
        <v>202</v>
      </c>
      <c r="D2" s="25" t="s">
        <v>203</v>
      </c>
      <c r="E2" s="4" t="s">
        <v>204</v>
      </c>
      <c r="F2" s="25" t="s">
        <v>205</v>
      </c>
      <c r="G2" s="4" t="s">
        <v>206</v>
      </c>
      <c r="I2" s="27" t="s">
        <v>371</v>
      </c>
      <c r="J2" s="1">
        <v>-0.12039999999999999</v>
      </c>
      <c r="L2" s="32" t="s">
        <v>374</v>
      </c>
      <c r="M2" s="2" t="s">
        <v>381</v>
      </c>
      <c r="N2" t="s">
        <v>382</v>
      </c>
      <c r="O2" t="s">
        <v>375</v>
      </c>
    </row>
    <row r="3" spans="1:15" ht="15">
      <c r="A3" s="28" t="s">
        <v>4</v>
      </c>
      <c r="B3" s="11">
        <v>0.33622600000000002</v>
      </c>
      <c r="C3" s="15">
        <v>249.242209</v>
      </c>
      <c r="D3" s="12">
        <v>0.84093899999999999</v>
      </c>
      <c r="E3" s="19">
        <v>0.89190000000000003</v>
      </c>
      <c r="F3" s="12">
        <v>6.1037850000000002</v>
      </c>
      <c r="G3" s="15">
        <v>8.5638140000000007</v>
      </c>
      <c r="I3" s="3" t="s">
        <v>372</v>
      </c>
      <c r="J3" s="1">
        <v>-0.86899999999999999</v>
      </c>
      <c r="L3" s="1">
        <f>($E3+$J$3)*$J$4</f>
        <v>0.48559679000000072</v>
      </c>
      <c r="M3" s="1">
        <f>IF($L3&gt;$J$2, 0, 1)</f>
        <v>0</v>
      </c>
      <c r="N3" s="1">
        <f>IF($E3&gt;$N$1,0,1)</f>
        <v>0</v>
      </c>
      <c r="O3" t="s">
        <v>376</v>
      </c>
    </row>
    <row r="4" spans="1:15" ht="15">
      <c r="A4" s="6" t="s">
        <v>6</v>
      </c>
      <c r="B4" s="11">
        <v>0.25965300000000002</v>
      </c>
      <c r="C4" s="15">
        <v>215.149215</v>
      </c>
      <c r="D4" s="12">
        <v>0.84324399999999999</v>
      </c>
      <c r="E4" s="19">
        <v>0.87539999999999996</v>
      </c>
      <c r="F4" s="12">
        <v>8.0138759999999998</v>
      </c>
      <c r="G4" s="15">
        <v>11.133241</v>
      </c>
      <c r="I4" s="3" t="s">
        <v>373</v>
      </c>
      <c r="J4" s="1">
        <v>21.205100000000002</v>
      </c>
      <c r="L4" s="1">
        <f t="shared" ref="L4:L67" si="0">($E4+$J$3)*$J$4</f>
        <v>0.13571263999999919</v>
      </c>
      <c r="M4" s="1">
        <f t="shared" ref="M4:M67" si="1">IF($L4&gt;$J$2, 0, 1)</f>
        <v>0</v>
      </c>
      <c r="N4" s="1">
        <f t="shared" ref="N4:N67" si="2">IF($E4&gt;$N$1,0,1)</f>
        <v>0</v>
      </c>
    </row>
    <row r="5" spans="1:15" ht="15">
      <c r="A5" s="6" t="s">
        <v>7</v>
      </c>
      <c r="B5" s="11">
        <v>0.411416</v>
      </c>
      <c r="C5" s="15">
        <v>271.10355199999998</v>
      </c>
      <c r="D5" s="12">
        <v>0.87954600000000005</v>
      </c>
      <c r="E5" s="19">
        <v>0.89380000000000004</v>
      </c>
      <c r="F5" s="12">
        <v>7.9677119999999997</v>
      </c>
      <c r="G5" s="15">
        <v>11.08492</v>
      </c>
      <c r="I5" s="3"/>
      <c r="J5" s="1"/>
      <c r="L5" s="1">
        <f t="shared" si="0"/>
        <v>0.52588648000000093</v>
      </c>
      <c r="M5" s="1">
        <f t="shared" si="1"/>
        <v>0</v>
      </c>
      <c r="N5" s="1">
        <f t="shared" si="2"/>
        <v>0</v>
      </c>
    </row>
    <row r="6" spans="1:15" ht="15">
      <c r="A6" s="6" t="s">
        <v>8</v>
      </c>
      <c r="B6" s="11">
        <v>0.27065600000000001</v>
      </c>
      <c r="C6" s="15">
        <v>192.96110300000001</v>
      </c>
      <c r="D6" s="12">
        <v>0.84252000000000005</v>
      </c>
      <c r="E6" s="19">
        <v>0.87739999999999996</v>
      </c>
      <c r="F6" s="12">
        <v>8.2679179999999999</v>
      </c>
      <c r="G6" s="15">
        <v>11.529496</v>
      </c>
      <c r="I6" s="3"/>
      <c r="J6" s="1"/>
      <c r="L6" s="1">
        <f t="shared" si="0"/>
        <v>0.17812283999999923</v>
      </c>
      <c r="M6" s="1">
        <f t="shared" si="1"/>
        <v>0</v>
      </c>
      <c r="N6" s="1">
        <f t="shared" si="2"/>
        <v>0</v>
      </c>
    </row>
    <row r="7" spans="1:15" ht="15">
      <c r="A7" s="6" t="s">
        <v>9</v>
      </c>
      <c r="B7" s="11">
        <v>0.30854300000000001</v>
      </c>
      <c r="C7" s="15">
        <v>220.652174</v>
      </c>
      <c r="D7" s="12">
        <v>0.83544499999999999</v>
      </c>
      <c r="E7" s="19">
        <v>0.91830000000000001</v>
      </c>
      <c r="F7" s="12">
        <v>7.1966140000000003</v>
      </c>
      <c r="G7" s="15">
        <v>10.084845</v>
      </c>
      <c r="I7" s="3"/>
      <c r="J7" s="1"/>
      <c r="L7" s="1">
        <f t="shared" si="0"/>
        <v>1.0454114300000004</v>
      </c>
      <c r="M7" s="1">
        <f t="shared" si="1"/>
        <v>0</v>
      </c>
      <c r="N7" s="1">
        <f t="shared" si="2"/>
        <v>0</v>
      </c>
    </row>
    <row r="8" spans="1:15" ht="15">
      <c r="A8" s="6" t="s">
        <v>10</v>
      </c>
      <c r="B8" s="11">
        <v>0.33169300000000002</v>
      </c>
      <c r="C8" s="15">
        <v>227.44660300000001</v>
      </c>
      <c r="D8" s="12">
        <v>0.84996799999999995</v>
      </c>
      <c r="E8" s="19">
        <v>0.91459999999999997</v>
      </c>
      <c r="F8" s="12">
        <v>7.6634450000000003</v>
      </c>
      <c r="G8" s="15">
        <v>10.703760000000001</v>
      </c>
      <c r="I8" s="3"/>
      <c r="J8" s="1"/>
      <c r="L8" s="1">
        <f t="shared" si="0"/>
        <v>0.96695255999999952</v>
      </c>
      <c r="M8" s="1">
        <f t="shared" si="1"/>
        <v>0</v>
      </c>
      <c r="N8" s="1">
        <f t="shared" si="2"/>
        <v>0</v>
      </c>
    </row>
    <row r="9" spans="1:15" ht="15">
      <c r="A9" s="6" t="s">
        <v>11</v>
      </c>
      <c r="B9" s="11">
        <v>0.238898</v>
      </c>
      <c r="C9" s="15">
        <v>191.61526000000001</v>
      </c>
      <c r="D9" s="12">
        <v>0.83887800000000001</v>
      </c>
      <c r="E9" s="19">
        <v>0.92210000000000003</v>
      </c>
      <c r="F9" s="12">
        <v>8.0576050000000006</v>
      </c>
      <c r="G9" s="15">
        <v>11.237425</v>
      </c>
      <c r="I9" s="3"/>
      <c r="J9" s="1"/>
      <c r="L9" s="1">
        <f t="shared" si="0"/>
        <v>1.1259908100000009</v>
      </c>
      <c r="M9" s="1">
        <f t="shared" si="1"/>
        <v>0</v>
      </c>
      <c r="N9" s="1">
        <f t="shared" si="2"/>
        <v>0</v>
      </c>
    </row>
    <row r="10" spans="1:15" ht="15">
      <c r="A10" s="6" t="s">
        <v>14</v>
      </c>
      <c r="B10" s="11">
        <v>0.34919600000000001</v>
      </c>
      <c r="C10" s="15">
        <v>233.78222099999999</v>
      </c>
      <c r="D10" s="12">
        <v>0.86349100000000001</v>
      </c>
      <c r="E10" s="19">
        <v>0.92349999999999999</v>
      </c>
      <c r="F10" s="12">
        <v>8.0084029999999995</v>
      </c>
      <c r="G10" s="15">
        <v>11.159038000000001</v>
      </c>
      <c r="I10" s="3"/>
      <c r="J10" s="1"/>
      <c r="L10" s="1">
        <f t="shared" si="0"/>
        <v>1.1556779499999998</v>
      </c>
      <c r="M10" s="1">
        <f t="shared" si="1"/>
        <v>0</v>
      </c>
      <c r="N10" s="1">
        <f t="shared" si="2"/>
        <v>0</v>
      </c>
    </row>
    <row r="11" spans="1:15" ht="15">
      <c r="A11" s="6" t="s">
        <v>16</v>
      </c>
      <c r="B11" s="11">
        <v>0.28970299999999999</v>
      </c>
      <c r="C11" s="15">
        <v>215.85316599999999</v>
      </c>
      <c r="D11" s="12">
        <v>0.83191400000000004</v>
      </c>
      <c r="E11" s="19">
        <v>0.9113</v>
      </c>
      <c r="F11" s="12">
        <v>7.0369210000000004</v>
      </c>
      <c r="G11" s="15">
        <v>9.8477099999999993</v>
      </c>
      <c r="I11" s="3"/>
      <c r="L11" s="1">
        <f t="shared" si="0"/>
        <v>0.89697573000000019</v>
      </c>
      <c r="M11" s="1">
        <f t="shared" si="1"/>
        <v>0</v>
      </c>
      <c r="N11" s="1">
        <f t="shared" si="2"/>
        <v>0</v>
      </c>
    </row>
    <row r="12" spans="1:15" ht="15">
      <c r="A12" s="6" t="s">
        <v>19</v>
      </c>
      <c r="B12" s="11">
        <v>0.19777400000000001</v>
      </c>
      <c r="C12" s="15">
        <v>170.50541000000001</v>
      </c>
      <c r="D12" s="12">
        <v>0.81314900000000001</v>
      </c>
      <c r="E12" s="19">
        <v>0.91039999999999999</v>
      </c>
      <c r="F12" s="12">
        <v>7.6635730000000004</v>
      </c>
      <c r="G12" s="15">
        <v>10.738556000000001</v>
      </c>
      <c r="L12" s="1">
        <f t="shared" si="0"/>
        <v>0.8778911399999999</v>
      </c>
      <c r="M12" s="1">
        <f t="shared" si="1"/>
        <v>0</v>
      </c>
      <c r="N12" s="1">
        <f t="shared" si="2"/>
        <v>0</v>
      </c>
    </row>
    <row r="13" spans="1:15" ht="15">
      <c r="A13" s="6" t="s">
        <v>20</v>
      </c>
      <c r="B13" s="11">
        <v>0.39732499999999998</v>
      </c>
      <c r="C13" s="15">
        <v>290.62708700000002</v>
      </c>
      <c r="D13" s="12">
        <v>0.87624299999999999</v>
      </c>
      <c r="E13" s="19">
        <v>0.85250000000000004</v>
      </c>
      <c r="F13" s="12">
        <v>7.0102589999999996</v>
      </c>
      <c r="G13" s="15">
        <v>9.7812629999999992</v>
      </c>
      <c r="L13" s="1">
        <f t="shared" si="0"/>
        <v>-0.34988414999999917</v>
      </c>
      <c r="M13" s="1">
        <f t="shared" si="1"/>
        <v>1</v>
      </c>
      <c r="N13" s="1">
        <f t="shared" si="2"/>
        <v>1</v>
      </c>
    </row>
    <row r="14" spans="1:15" ht="15">
      <c r="A14" s="6" t="s">
        <v>22</v>
      </c>
      <c r="B14" s="11">
        <v>0.33996700000000002</v>
      </c>
      <c r="C14" s="15">
        <v>259.07525299999998</v>
      </c>
      <c r="D14" s="12">
        <v>0.86319699999999999</v>
      </c>
      <c r="E14" s="19">
        <v>0.84419999999999995</v>
      </c>
      <c r="F14" s="12">
        <v>7.5862030000000003</v>
      </c>
      <c r="G14" s="15">
        <v>10.534865999999999</v>
      </c>
      <c r="L14" s="1">
        <f t="shared" si="0"/>
        <v>-0.52588648000000093</v>
      </c>
      <c r="M14" s="1">
        <f t="shared" si="1"/>
        <v>1</v>
      </c>
      <c r="N14" s="1">
        <f t="shared" si="2"/>
        <v>1</v>
      </c>
    </row>
    <row r="15" spans="1:15" ht="15">
      <c r="A15" s="6" t="s">
        <v>24</v>
      </c>
      <c r="B15" s="11">
        <v>0.243392</v>
      </c>
      <c r="C15" s="15">
        <v>234.453801</v>
      </c>
      <c r="D15" s="12">
        <v>0.83686799999999995</v>
      </c>
      <c r="E15" s="19">
        <v>0.91449999999999998</v>
      </c>
      <c r="F15" s="12">
        <v>7.3175090000000003</v>
      </c>
      <c r="G15" s="15">
        <v>10.177004999999999</v>
      </c>
      <c r="L15" s="1">
        <f t="shared" si="0"/>
        <v>0.96483204999999972</v>
      </c>
      <c r="M15" s="1">
        <f t="shared" si="1"/>
        <v>0</v>
      </c>
      <c r="N15" s="1">
        <f t="shared" si="2"/>
        <v>0</v>
      </c>
    </row>
    <row r="16" spans="1:15" ht="15">
      <c r="A16" s="6" t="s">
        <v>25</v>
      </c>
      <c r="B16" s="11">
        <v>0.37520700000000001</v>
      </c>
      <c r="C16" s="15">
        <v>291.89188899999999</v>
      </c>
      <c r="D16" s="12">
        <v>0.86995900000000004</v>
      </c>
      <c r="E16" s="19">
        <v>0.90769999999999995</v>
      </c>
      <c r="F16" s="12">
        <v>7.14818</v>
      </c>
      <c r="G16" s="15">
        <v>9.9414929999999995</v>
      </c>
      <c r="L16" s="1">
        <f t="shared" si="0"/>
        <v>0.82063736999999914</v>
      </c>
      <c r="M16" s="1">
        <f t="shared" si="1"/>
        <v>0</v>
      </c>
      <c r="N16" s="1">
        <f t="shared" si="2"/>
        <v>0</v>
      </c>
    </row>
    <row r="17" spans="1:14" ht="15">
      <c r="A17" s="6" t="s">
        <v>26</v>
      </c>
      <c r="B17" s="11">
        <v>0.55564000000000002</v>
      </c>
      <c r="C17" s="15">
        <v>464.83535000000001</v>
      </c>
      <c r="D17" s="12">
        <v>0.91789600000000005</v>
      </c>
      <c r="E17" s="19">
        <v>0.88129999999999997</v>
      </c>
      <c r="F17" s="12">
        <v>6.3416680000000003</v>
      </c>
      <c r="G17" s="15">
        <v>8.8868259999999992</v>
      </c>
      <c r="L17" s="1">
        <f t="shared" si="0"/>
        <v>0.26082272999999956</v>
      </c>
      <c r="M17" s="1">
        <f t="shared" si="1"/>
        <v>0</v>
      </c>
      <c r="N17" s="1">
        <f t="shared" si="2"/>
        <v>0</v>
      </c>
    </row>
    <row r="18" spans="1:14" ht="15">
      <c r="A18" s="6" t="s">
        <v>29</v>
      </c>
      <c r="B18" s="11">
        <v>0.27570899999999998</v>
      </c>
      <c r="C18" s="15">
        <v>208.93482599999999</v>
      </c>
      <c r="D18" s="12">
        <v>0.83556900000000001</v>
      </c>
      <c r="E18" s="19">
        <v>0.90539999999999998</v>
      </c>
      <c r="F18" s="12">
        <v>7.2935309999999998</v>
      </c>
      <c r="G18" s="15">
        <v>10.209066</v>
      </c>
      <c r="L18" s="1">
        <f t="shared" si="0"/>
        <v>0.7718656399999998</v>
      </c>
      <c r="M18" s="1">
        <f t="shared" si="1"/>
        <v>0</v>
      </c>
      <c r="N18" s="1">
        <f t="shared" si="2"/>
        <v>0</v>
      </c>
    </row>
    <row r="19" spans="1:14" ht="15">
      <c r="A19" s="6" t="s">
        <v>32</v>
      </c>
      <c r="B19" s="11">
        <v>0.46483000000000002</v>
      </c>
      <c r="C19" s="15">
        <v>272.41911299999998</v>
      </c>
      <c r="D19" s="12">
        <v>0.87682800000000005</v>
      </c>
      <c r="E19" s="19">
        <v>0.87290000000000001</v>
      </c>
      <c r="F19" s="12">
        <v>7.4434180000000003</v>
      </c>
      <c r="G19" s="15">
        <v>10.452218999999999</v>
      </c>
      <c r="L19" s="1">
        <f t="shared" si="0"/>
        <v>8.2699890000000317E-2</v>
      </c>
      <c r="M19" s="1">
        <f t="shared" si="1"/>
        <v>0</v>
      </c>
      <c r="N19" s="1">
        <f t="shared" si="2"/>
        <v>0</v>
      </c>
    </row>
    <row r="20" spans="1:14" ht="15">
      <c r="A20" s="6" t="s">
        <v>33</v>
      </c>
      <c r="B20" s="11">
        <v>0.26455400000000001</v>
      </c>
      <c r="C20" s="15">
        <v>232.87943100000001</v>
      </c>
      <c r="D20" s="12">
        <v>0.83284899999999995</v>
      </c>
      <c r="E20" s="19">
        <v>0.9073</v>
      </c>
      <c r="F20" s="12">
        <v>6.7318829999999998</v>
      </c>
      <c r="G20" s="15">
        <v>9.4225250000000003</v>
      </c>
      <c r="L20" s="1">
        <f t="shared" si="0"/>
        <v>0.81215533000000006</v>
      </c>
      <c r="M20" s="1">
        <f t="shared" si="1"/>
        <v>0</v>
      </c>
      <c r="N20" s="1">
        <f t="shared" si="2"/>
        <v>0</v>
      </c>
    </row>
    <row r="21" spans="1:14" ht="15">
      <c r="A21" s="6" t="s">
        <v>35</v>
      </c>
      <c r="B21" s="11">
        <v>0.38777099999999998</v>
      </c>
      <c r="C21" s="15">
        <v>238.66959199999999</v>
      </c>
      <c r="D21" s="12">
        <v>0.849939</v>
      </c>
      <c r="E21" s="19">
        <v>0.90459999999999996</v>
      </c>
      <c r="F21" s="12">
        <v>6.693981</v>
      </c>
      <c r="G21" s="15">
        <v>9.4142519999999994</v>
      </c>
      <c r="L21" s="1">
        <f t="shared" si="0"/>
        <v>0.75490155999999931</v>
      </c>
      <c r="M21" s="1">
        <f t="shared" si="1"/>
        <v>0</v>
      </c>
      <c r="N21" s="1">
        <f t="shared" si="2"/>
        <v>0</v>
      </c>
    </row>
    <row r="22" spans="1:14" ht="15">
      <c r="A22" s="6" t="s">
        <v>37</v>
      </c>
      <c r="B22" s="11">
        <v>0.22720000000000001</v>
      </c>
      <c r="C22" s="15">
        <v>173.38610600000001</v>
      </c>
      <c r="D22" s="12">
        <v>0.80422899999999997</v>
      </c>
      <c r="E22" s="19">
        <v>0.91059999999999997</v>
      </c>
      <c r="F22" s="12">
        <v>7.1240430000000003</v>
      </c>
      <c r="G22" s="15">
        <v>10.024025</v>
      </c>
      <c r="L22" s="1">
        <f t="shared" si="0"/>
        <v>0.88213215999999939</v>
      </c>
      <c r="M22" s="1">
        <f t="shared" si="1"/>
        <v>0</v>
      </c>
      <c r="N22" s="1">
        <f t="shared" si="2"/>
        <v>0</v>
      </c>
    </row>
    <row r="23" spans="1:14" ht="15">
      <c r="A23" s="6" t="s">
        <v>40</v>
      </c>
      <c r="B23" s="11">
        <v>0.28575400000000001</v>
      </c>
      <c r="C23" s="15">
        <v>211.78965400000001</v>
      </c>
      <c r="D23" s="12">
        <v>0.842059</v>
      </c>
      <c r="E23" s="19">
        <v>0.90310000000000001</v>
      </c>
      <c r="F23" s="12">
        <v>7.5979559999999999</v>
      </c>
      <c r="G23" s="15">
        <v>10.632258999999999</v>
      </c>
      <c r="L23" s="1">
        <f t="shared" si="0"/>
        <v>0.72309391000000045</v>
      </c>
      <c r="M23" s="1">
        <f t="shared" si="1"/>
        <v>0</v>
      </c>
      <c r="N23" s="1">
        <f t="shared" si="2"/>
        <v>0</v>
      </c>
    </row>
    <row r="24" spans="1:14" ht="15">
      <c r="A24" s="6" t="s">
        <v>43</v>
      </c>
      <c r="B24" s="11">
        <v>0.47294799999999998</v>
      </c>
      <c r="C24" s="15">
        <v>283.71691800000002</v>
      </c>
      <c r="D24" s="12">
        <v>0.87875999999999999</v>
      </c>
      <c r="E24" s="19">
        <v>0.88270000000000004</v>
      </c>
      <c r="F24" s="12">
        <v>7.1799270000000002</v>
      </c>
      <c r="G24" s="15">
        <v>10.059616999999999</v>
      </c>
      <c r="L24" s="1">
        <f t="shared" si="0"/>
        <v>0.290509870000001</v>
      </c>
      <c r="M24" s="1">
        <f t="shared" si="1"/>
        <v>0</v>
      </c>
      <c r="N24" s="1">
        <f t="shared" si="2"/>
        <v>0</v>
      </c>
    </row>
    <row r="25" spans="1:14" ht="15">
      <c r="A25" s="6" t="s">
        <v>51</v>
      </c>
      <c r="B25" s="11">
        <v>0.30447800000000003</v>
      </c>
      <c r="C25" s="15">
        <v>222.43458100000001</v>
      </c>
      <c r="D25" s="12">
        <v>0.85433599999999998</v>
      </c>
      <c r="E25" s="19">
        <v>0.90380000000000005</v>
      </c>
      <c r="F25" s="12">
        <v>8.5322519999999997</v>
      </c>
      <c r="G25" s="15">
        <v>11.8597</v>
      </c>
      <c r="L25" s="1">
        <f t="shared" si="0"/>
        <v>0.73793748000000114</v>
      </c>
      <c r="M25" s="1">
        <f t="shared" si="1"/>
        <v>0</v>
      </c>
      <c r="N25" s="1">
        <f t="shared" si="2"/>
        <v>0</v>
      </c>
    </row>
    <row r="26" spans="1:14" ht="15">
      <c r="A26" s="6" t="s">
        <v>52</v>
      </c>
      <c r="B26" s="11">
        <v>0.285777</v>
      </c>
      <c r="C26" s="15">
        <v>197.45316800000001</v>
      </c>
      <c r="D26" s="12">
        <v>0.838565</v>
      </c>
      <c r="E26" s="19">
        <v>0.90069999999999995</v>
      </c>
      <c r="F26" s="12">
        <v>7.7318689999999997</v>
      </c>
      <c r="G26" s="15">
        <v>10.838190000000001</v>
      </c>
      <c r="L26" s="1">
        <f t="shared" si="0"/>
        <v>0.67220166999999897</v>
      </c>
      <c r="M26" s="1">
        <f t="shared" si="1"/>
        <v>0</v>
      </c>
      <c r="N26" s="1">
        <f t="shared" si="2"/>
        <v>0</v>
      </c>
    </row>
    <row r="27" spans="1:14" ht="15">
      <c r="A27" s="6" t="s">
        <v>53</v>
      </c>
      <c r="B27" s="11">
        <v>0.37413999999999997</v>
      </c>
      <c r="C27" s="15">
        <v>232.039782</v>
      </c>
      <c r="D27" s="12">
        <v>0.84923499999999996</v>
      </c>
      <c r="E27" s="19">
        <v>0.89639999999999997</v>
      </c>
      <c r="F27" s="12">
        <v>6.7886600000000001</v>
      </c>
      <c r="G27" s="15">
        <v>9.5609450000000002</v>
      </c>
      <c r="L27" s="1">
        <f t="shared" si="0"/>
        <v>0.58101973999999967</v>
      </c>
      <c r="M27" s="1">
        <f t="shared" si="1"/>
        <v>0</v>
      </c>
      <c r="N27" s="1">
        <f t="shared" si="2"/>
        <v>0</v>
      </c>
    </row>
    <row r="28" spans="1:14" ht="15">
      <c r="A28" s="6" t="s">
        <v>57</v>
      </c>
      <c r="B28" s="11">
        <v>0.251114</v>
      </c>
      <c r="C28" s="15">
        <v>196.07347999999999</v>
      </c>
      <c r="D28" s="12">
        <v>0.81447000000000003</v>
      </c>
      <c r="E28" s="19">
        <v>0.90690000000000004</v>
      </c>
      <c r="F28" s="12">
        <v>6.5948039999999999</v>
      </c>
      <c r="G28" s="15">
        <v>9.2660820000000008</v>
      </c>
      <c r="L28" s="1">
        <f t="shared" si="0"/>
        <v>0.80367329000000098</v>
      </c>
      <c r="M28" s="1">
        <f t="shared" si="1"/>
        <v>0</v>
      </c>
      <c r="N28" s="1">
        <f t="shared" si="2"/>
        <v>0</v>
      </c>
    </row>
    <row r="29" spans="1:14" ht="15">
      <c r="A29" s="6" t="s">
        <v>59</v>
      </c>
      <c r="B29" s="11">
        <v>0.32228299999999999</v>
      </c>
      <c r="C29" s="15">
        <v>252.474929</v>
      </c>
      <c r="D29" s="12">
        <v>0.86250199999999999</v>
      </c>
      <c r="E29" s="19">
        <v>0.85909999999999997</v>
      </c>
      <c r="F29" s="12">
        <v>7.5568629999999999</v>
      </c>
      <c r="G29" s="15">
        <v>10.497662</v>
      </c>
      <c r="L29" s="1">
        <f t="shared" si="0"/>
        <v>-0.20993049000000044</v>
      </c>
      <c r="M29" s="1">
        <f t="shared" si="1"/>
        <v>1</v>
      </c>
      <c r="N29" s="1">
        <f t="shared" si="2"/>
        <v>1</v>
      </c>
    </row>
    <row r="30" spans="1:14" ht="15">
      <c r="A30" s="6" t="s">
        <v>60</v>
      </c>
      <c r="B30" s="11">
        <v>0.21288899999999999</v>
      </c>
      <c r="C30" s="15">
        <v>182.79125500000001</v>
      </c>
      <c r="D30" s="12">
        <v>0.82265699999999997</v>
      </c>
      <c r="E30" s="19">
        <v>0.90490000000000004</v>
      </c>
      <c r="F30" s="12">
        <v>8.2207810000000006</v>
      </c>
      <c r="G30" s="15">
        <v>11.441959000000001</v>
      </c>
      <c r="L30" s="1">
        <f t="shared" si="0"/>
        <v>0.76126309000000092</v>
      </c>
      <c r="M30" s="1">
        <f t="shared" si="1"/>
        <v>0</v>
      </c>
      <c r="N30" s="1">
        <f t="shared" si="2"/>
        <v>0</v>
      </c>
    </row>
    <row r="31" spans="1:14" ht="15">
      <c r="A31" s="6" t="s">
        <v>61</v>
      </c>
      <c r="B31" s="11">
        <v>0.24951100000000001</v>
      </c>
      <c r="C31" s="15">
        <v>177.21370200000001</v>
      </c>
      <c r="D31" s="12">
        <v>0.80307099999999998</v>
      </c>
      <c r="E31" s="19">
        <v>0.88300000000000001</v>
      </c>
      <c r="F31" s="12">
        <v>7.1432169999999999</v>
      </c>
      <c r="G31" s="15">
        <v>10.057603</v>
      </c>
      <c r="L31" s="1">
        <f t="shared" si="0"/>
        <v>0.29687140000000029</v>
      </c>
      <c r="M31" s="1">
        <f t="shared" si="1"/>
        <v>0</v>
      </c>
      <c r="N31" s="1">
        <f t="shared" si="2"/>
        <v>0</v>
      </c>
    </row>
    <row r="32" spans="1:14" ht="15">
      <c r="A32" s="6" t="s">
        <v>64</v>
      </c>
      <c r="B32" s="11">
        <v>0.41037099999999999</v>
      </c>
      <c r="C32" s="15">
        <v>289.53057999999999</v>
      </c>
      <c r="D32" s="12">
        <v>0.87071399999999999</v>
      </c>
      <c r="E32" s="19">
        <v>0.85680000000000001</v>
      </c>
      <c r="F32" s="12">
        <v>6.2466400000000002</v>
      </c>
      <c r="G32" s="15">
        <v>8.7749450000000007</v>
      </c>
      <c r="L32" s="1">
        <f t="shared" si="0"/>
        <v>-0.25870221999999976</v>
      </c>
      <c r="M32" s="1">
        <f t="shared" si="1"/>
        <v>1</v>
      </c>
      <c r="N32" s="1">
        <f t="shared" si="2"/>
        <v>1</v>
      </c>
    </row>
    <row r="33" spans="1:14" ht="15">
      <c r="A33" s="6" t="s">
        <v>65</v>
      </c>
      <c r="B33" s="11">
        <v>0.36327500000000001</v>
      </c>
      <c r="C33" s="15">
        <v>237.804362</v>
      </c>
      <c r="D33" s="12">
        <v>0.84959200000000001</v>
      </c>
      <c r="E33" s="19">
        <v>0.86040000000000005</v>
      </c>
      <c r="F33" s="12">
        <v>6.8772900000000003</v>
      </c>
      <c r="G33" s="15">
        <v>9.6367060000000002</v>
      </c>
      <c r="L33" s="1">
        <f t="shared" si="0"/>
        <v>-0.18236385999999877</v>
      </c>
      <c r="M33" s="1">
        <f t="shared" si="1"/>
        <v>1</v>
      </c>
      <c r="N33" s="1">
        <f t="shared" si="2"/>
        <v>0</v>
      </c>
    </row>
    <row r="34" spans="1:14" ht="15">
      <c r="A34" s="6" t="s">
        <v>66</v>
      </c>
      <c r="B34" s="11">
        <v>0.31949499999999997</v>
      </c>
      <c r="C34" s="15">
        <v>270.575197</v>
      </c>
      <c r="D34" s="12">
        <v>0.85646299999999997</v>
      </c>
      <c r="E34" s="19">
        <v>0.88619999999999999</v>
      </c>
      <c r="F34" s="12">
        <v>7.0763569999999998</v>
      </c>
      <c r="G34" s="15">
        <v>9.8464229999999997</v>
      </c>
      <c r="L34" s="1">
        <f t="shared" si="0"/>
        <v>0.36472771999999987</v>
      </c>
      <c r="M34" s="1">
        <f t="shared" si="1"/>
        <v>0</v>
      </c>
      <c r="N34" s="1">
        <f t="shared" si="2"/>
        <v>0</v>
      </c>
    </row>
    <row r="35" spans="1:14" ht="15">
      <c r="A35" s="6" t="s">
        <v>67</v>
      </c>
      <c r="B35" s="11">
        <v>0.381023</v>
      </c>
      <c r="C35" s="15">
        <v>249.82292100000001</v>
      </c>
      <c r="D35" s="12">
        <v>0.86293699999999995</v>
      </c>
      <c r="E35" s="19">
        <v>0.91910000000000003</v>
      </c>
      <c r="F35" s="12">
        <v>7.4758560000000003</v>
      </c>
      <c r="G35" s="15">
        <v>10.443656000000001</v>
      </c>
      <c r="L35" s="1">
        <f t="shared" si="0"/>
        <v>1.0623755100000007</v>
      </c>
      <c r="M35" s="1">
        <f t="shared" si="1"/>
        <v>0</v>
      </c>
      <c r="N35" s="1">
        <f t="shared" si="2"/>
        <v>0</v>
      </c>
    </row>
    <row r="36" spans="1:14" ht="15">
      <c r="A36" s="6" t="s">
        <v>69</v>
      </c>
      <c r="B36" s="11">
        <v>0.28328199999999998</v>
      </c>
      <c r="C36" s="15">
        <v>206.71035499999999</v>
      </c>
      <c r="D36" s="12">
        <v>0.82558699999999996</v>
      </c>
      <c r="E36" s="19">
        <v>0.90800000000000003</v>
      </c>
      <c r="F36" s="12">
        <v>6.9862890000000002</v>
      </c>
      <c r="G36" s="15">
        <v>9.8058510000000005</v>
      </c>
      <c r="L36" s="1">
        <f t="shared" si="0"/>
        <v>0.82699890000000076</v>
      </c>
      <c r="M36" s="1">
        <f t="shared" si="1"/>
        <v>0</v>
      </c>
      <c r="N36" s="1">
        <f t="shared" si="2"/>
        <v>0</v>
      </c>
    </row>
    <row r="37" spans="1:14" ht="15">
      <c r="A37" s="6" t="s">
        <v>70</v>
      </c>
      <c r="B37" s="11">
        <v>0.30536799999999997</v>
      </c>
      <c r="C37" s="15">
        <v>248.381968</v>
      </c>
      <c r="D37" s="12">
        <v>0.855406</v>
      </c>
      <c r="E37" s="19">
        <v>0.89610000000000001</v>
      </c>
      <c r="F37" s="12">
        <v>7.2083180000000002</v>
      </c>
      <c r="G37" s="15">
        <v>10.054874999999999</v>
      </c>
      <c r="L37" s="1">
        <f t="shared" si="0"/>
        <v>0.57465821000000028</v>
      </c>
      <c r="M37" s="1">
        <f t="shared" si="1"/>
        <v>0</v>
      </c>
      <c r="N37" s="1">
        <f t="shared" si="2"/>
        <v>0</v>
      </c>
    </row>
    <row r="38" spans="1:14" ht="15">
      <c r="A38" s="6" t="s">
        <v>71</v>
      </c>
      <c r="B38" s="11">
        <v>0.27162500000000001</v>
      </c>
      <c r="C38" s="15">
        <v>202.126092</v>
      </c>
      <c r="D38" s="12">
        <v>0.83882500000000004</v>
      </c>
      <c r="E38" s="19">
        <v>0.89690000000000003</v>
      </c>
      <c r="F38" s="12">
        <v>7.4841430000000004</v>
      </c>
      <c r="G38" s="15">
        <v>10.48362</v>
      </c>
      <c r="L38" s="1">
        <f t="shared" si="0"/>
        <v>0.59162229000000077</v>
      </c>
      <c r="M38" s="1">
        <f t="shared" si="1"/>
        <v>0</v>
      </c>
      <c r="N38" s="1">
        <f t="shared" si="2"/>
        <v>0</v>
      </c>
    </row>
    <row r="39" spans="1:14" ht="15">
      <c r="A39" s="6" t="s">
        <v>73</v>
      </c>
      <c r="B39" s="11">
        <v>0.19140599999999999</v>
      </c>
      <c r="C39" s="15">
        <v>172.15461099999999</v>
      </c>
      <c r="D39" s="12">
        <v>0.80240599999999995</v>
      </c>
      <c r="E39" s="19">
        <v>0.87949999999999995</v>
      </c>
      <c r="F39" s="12">
        <v>6.6981400000000004</v>
      </c>
      <c r="G39" s="15">
        <v>9.4593240000000005</v>
      </c>
      <c r="L39" s="1">
        <f t="shared" si="0"/>
        <v>0.22265354999999903</v>
      </c>
      <c r="M39" s="1">
        <f t="shared" si="1"/>
        <v>0</v>
      </c>
      <c r="N39" s="1">
        <f t="shared" si="2"/>
        <v>0</v>
      </c>
    </row>
    <row r="40" spans="1:14" ht="15">
      <c r="A40" s="6" t="s">
        <v>74</v>
      </c>
      <c r="B40" s="11">
        <v>0.25576900000000002</v>
      </c>
      <c r="C40" s="15">
        <v>185.50019399999999</v>
      </c>
      <c r="D40" s="12">
        <v>0.80439099999999997</v>
      </c>
      <c r="E40" s="19">
        <v>0.89390000000000003</v>
      </c>
      <c r="F40" s="12">
        <v>6.0655080000000003</v>
      </c>
      <c r="G40" s="15">
        <v>8.6084990000000001</v>
      </c>
      <c r="L40" s="1">
        <f t="shared" si="0"/>
        <v>0.52800699000000073</v>
      </c>
      <c r="M40" s="1">
        <f t="shared" si="1"/>
        <v>0</v>
      </c>
      <c r="N40" s="1">
        <f t="shared" si="2"/>
        <v>0</v>
      </c>
    </row>
    <row r="41" spans="1:14" ht="15">
      <c r="A41" s="6" t="s">
        <v>77</v>
      </c>
      <c r="B41" s="11">
        <v>0.281059</v>
      </c>
      <c r="C41" s="15">
        <v>213.721135</v>
      </c>
      <c r="D41" s="12">
        <v>0.81591499999999995</v>
      </c>
      <c r="E41" s="19">
        <v>0.91269999999999996</v>
      </c>
      <c r="F41" s="12">
        <v>6.3360019999999997</v>
      </c>
      <c r="G41" s="15">
        <v>8.9389059999999994</v>
      </c>
      <c r="L41" s="1">
        <f t="shared" si="0"/>
        <v>0.92666286999999925</v>
      </c>
      <c r="M41" s="1">
        <f t="shared" si="1"/>
        <v>0</v>
      </c>
      <c r="N41" s="1">
        <f t="shared" si="2"/>
        <v>0</v>
      </c>
    </row>
    <row r="42" spans="1:14" ht="15">
      <c r="A42" s="6" t="s">
        <v>78</v>
      </c>
      <c r="B42" s="11">
        <v>0.23544899999999999</v>
      </c>
      <c r="C42" s="15">
        <v>202.65951699999999</v>
      </c>
      <c r="D42" s="12">
        <v>0.823187</v>
      </c>
      <c r="E42" s="19">
        <v>0.90269999999999995</v>
      </c>
      <c r="F42" s="12">
        <v>7.6241680000000001</v>
      </c>
      <c r="G42" s="15">
        <v>10.62256</v>
      </c>
      <c r="L42" s="1">
        <f t="shared" si="0"/>
        <v>0.71461186999999904</v>
      </c>
      <c r="M42" s="1">
        <f t="shared" si="1"/>
        <v>0</v>
      </c>
      <c r="N42" s="1">
        <f t="shared" si="2"/>
        <v>0</v>
      </c>
    </row>
    <row r="43" spans="1:14" ht="15">
      <c r="A43" s="6" t="s">
        <v>80</v>
      </c>
      <c r="B43" s="11">
        <v>0.48385899999999998</v>
      </c>
      <c r="C43" s="15">
        <v>327.11300799999998</v>
      </c>
      <c r="D43" s="12">
        <v>0.897142</v>
      </c>
      <c r="E43" s="19">
        <v>0.80369999999999997</v>
      </c>
      <c r="F43" s="12">
        <v>7.7289329999999996</v>
      </c>
      <c r="G43" s="15">
        <v>10.762159</v>
      </c>
      <c r="L43" s="1">
        <f t="shared" si="0"/>
        <v>-1.3846930300000007</v>
      </c>
      <c r="M43" s="1">
        <f t="shared" si="1"/>
        <v>1</v>
      </c>
      <c r="N43" s="1">
        <f t="shared" si="2"/>
        <v>1</v>
      </c>
    </row>
    <row r="44" spans="1:14" ht="15">
      <c r="A44" s="6" t="s">
        <v>81</v>
      </c>
      <c r="B44" s="11">
        <v>0.48937700000000001</v>
      </c>
      <c r="C44" s="15">
        <v>331.37901900000003</v>
      </c>
      <c r="D44" s="12">
        <v>0.89551599999999998</v>
      </c>
      <c r="E44" s="19">
        <v>0.77810000000000001</v>
      </c>
      <c r="F44" s="12">
        <v>6.7676040000000004</v>
      </c>
      <c r="G44" s="15">
        <v>9.4935709999999993</v>
      </c>
      <c r="L44" s="1">
        <f t="shared" si="0"/>
        <v>-1.9275435899999998</v>
      </c>
      <c r="M44" s="1">
        <f t="shared" si="1"/>
        <v>1</v>
      </c>
      <c r="N44" s="1">
        <f t="shared" si="2"/>
        <v>1</v>
      </c>
    </row>
    <row r="45" spans="1:14" ht="15">
      <c r="A45" s="6" t="s">
        <v>83</v>
      </c>
      <c r="B45" s="11">
        <v>0.44783899999999999</v>
      </c>
      <c r="C45" s="15">
        <v>372.19879600000002</v>
      </c>
      <c r="D45" s="12">
        <v>0.89268700000000001</v>
      </c>
      <c r="E45" s="19">
        <v>0.87929999999999997</v>
      </c>
      <c r="F45" s="12">
        <v>6.7950520000000001</v>
      </c>
      <c r="G45" s="15">
        <v>9.4801040000000008</v>
      </c>
      <c r="L45" s="1">
        <f t="shared" si="0"/>
        <v>0.21841252999999949</v>
      </c>
      <c r="M45" s="1">
        <f t="shared" si="1"/>
        <v>0</v>
      </c>
      <c r="N45" s="1">
        <f t="shared" si="2"/>
        <v>0</v>
      </c>
    </row>
    <row r="46" spans="1:14" ht="15">
      <c r="A46" s="6" t="s">
        <v>84</v>
      </c>
      <c r="B46" s="11">
        <v>0.33630500000000002</v>
      </c>
      <c r="C46" s="15">
        <v>232.77270100000001</v>
      </c>
      <c r="D46" s="12">
        <v>0.83198099999999997</v>
      </c>
      <c r="E46" s="19">
        <v>0.90990000000000004</v>
      </c>
      <c r="F46" s="12">
        <v>6.6618389999999996</v>
      </c>
      <c r="G46" s="15">
        <v>9.3831240000000005</v>
      </c>
      <c r="L46" s="1">
        <f t="shared" si="0"/>
        <v>0.86728859000000103</v>
      </c>
      <c r="M46" s="1">
        <f t="shared" si="1"/>
        <v>0</v>
      </c>
      <c r="N46" s="1">
        <f t="shared" si="2"/>
        <v>0</v>
      </c>
    </row>
    <row r="47" spans="1:14" ht="15">
      <c r="A47" s="6" t="s">
        <v>85</v>
      </c>
      <c r="B47" s="11">
        <v>0.229989</v>
      </c>
      <c r="C47" s="15">
        <v>167.36769000000001</v>
      </c>
      <c r="D47" s="12">
        <v>0.78993400000000003</v>
      </c>
      <c r="E47" s="19">
        <v>0.90559999999999996</v>
      </c>
      <c r="F47" s="12">
        <v>6.6578650000000001</v>
      </c>
      <c r="G47" s="15">
        <v>9.4335179999999994</v>
      </c>
      <c r="L47" s="1">
        <f t="shared" si="0"/>
        <v>0.77610665999999928</v>
      </c>
      <c r="M47" s="1">
        <f t="shared" si="1"/>
        <v>0</v>
      </c>
      <c r="N47" s="1">
        <f t="shared" si="2"/>
        <v>0</v>
      </c>
    </row>
    <row r="48" spans="1:14" ht="15">
      <c r="A48" s="6" t="s">
        <v>88</v>
      </c>
      <c r="B48" s="11">
        <v>0.37443199999999999</v>
      </c>
      <c r="C48" s="15">
        <v>254.995914</v>
      </c>
      <c r="D48" s="12">
        <v>0.87582400000000005</v>
      </c>
      <c r="E48" s="19">
        <v>0.78320000000000001</v>
      </c>
      <c r="F48" s="12">
        <v>8.3359660000000009</v>
      </c>
      <c r="G48" s="15">
        <v>11.594687</v>
      </c>
      <c r="L48" s="1">
        <f t="shared" si="0"/>
        <v>-1.81939758</v>
      </c>
      <c r="M48" s="1">
        <f t="shared" si="1"/>
        <v>1</v>
      </c>
      <c r="N48" s="1">
        <f t="shared" si="2"/>
        <v>1</v>
      </c>
    </row>
    <row r="49" spans="1:14" ht="15">
      <c r="A49" s="6" t="s">
        <v>89</v>
      </c>
      <c r="B49" s="11">
        <v>0.25866800000000001</v>
      </c>
      <c r="C49" s="15">
        <v>208.697464</v>
      </c>
      <c r="D49" s="12">
        <v>0.81930899999999995</v>
      </c>
      <c r="E49" s="19">
        <v>0.90249999999999997</v>
      </c>
      <c r="F49" s="12">
        <v>6.9267529999999997</v>
      </c>
      <c r="G49" s="15">
        <v>9.6907209999999999</v>
      </c>
      <c r="L49" s="1">
        <f t="shared" si="0"/>
        <v>0.71037084999999955</v>
      </c>
      <c r="M49" s="1">
        <f t="shared" si="1"/>
        <v>0</v>
      </c>
      <c r="N49" s="1">
        <f t="shared" si="2"/>
        <v>0</v>
      </c>
    </row>
    <row r="50" spans="1:14" ht="15">
      <c r="A50" s="6" t="s">
        <v>90</v>
      </c>
      <c r="B50" s="11">
        <v>0.21437400000000001</v>
      </c>
      <c r="C50" s="15">
        <v>185.804721</v>
      </c>
      <c r="D50" s="12">
        <v>0.78990400000000005</v>
      </c>
      <c r="E50" s="19">
        <v>0.88739999999999997</v>
      </c>
      <c r="F50" s="12">
        <v>6.291779</v>
      </c>
      <c r="G50" s="15">
        <v>8.8639740000000007</v>
      </c>
      <c r="L50" s="1">
        <f t="shared" si="0"/>
        <v>0.39017383999999944</v>
      </c>
      <c r="M50" s="1">
        <f t="shared" si="1"/>
        <v>0</v>
      </c>
      <c r="N50" s="1">
        <f t="shared" si="2"/>
        <v>0</v>
      </c>
    </row>
    <row r="51" spans="1:14" ht="15">
      <c r="A51" s="6" t="s">
        <v>96</v>
      </c>
      <c r="B51" s="11">
        <v>0.59336199999999995</v>
      </c>
      <c r="C51" s="15">
        <v>456.67117500000001</v>
      </c>
      <c r="D51" s="12">
        <v>0.93762299999999998</v>
      </c>
      <c r="E51" s="19">
        <v>0.87519999999999998</v>
      </c>
      <c r="F51" s="12">
        <v>8.8014150000000004</v>
      </c>
      <c r="G51" s="15">
        <v>12.205831</v>
      </c>
      <c r="L51" s="1">
        <f t="shared" si="0"/>
        <v>0.13147161999999965</v>
      </c>
      <c r="M51" s="1">
        <f t="shared" si="1"/>
        <v>0</v>
      </c>
      <c r="N51" s="1">
        <f t="shared" si="2"/>
        <v>0</v>
      </c>
    </row>
    <row r="52" spans="1:14" ht="15">
      <c r="A52" s="6" t="s">
        <v>97</v>
      </c>
      <c r="B52" s="11">
        <v>0.29131800000000002</v>
      </c>
      <c r="C52" s="15">
        <v>256.90562999999997</v>
      </c>
      <c r="D52" s="12">
        <v>0.86200200000000005</v>
      </c>
      <c r="E52" s="19">
        <v>0.87350000000000005</v>
      </c>
      <c r="F52" s="12">
        <v>7.751341</v>
      </c>
      <c r="G52" s="15">
        <v>10.759299</v>
      </c>
      <c r="L52" s="1">
        <f t="shared" si="0"/>
        <v>9.5422950000001269E-2</v>
      </c>
      <c r="M52" s="1">
        <f t="shared" si="1"/>
        <v>0</v>
      </c>
      <c r="N52" s="1">
        <f t="shared" si="2"/>
        <v>0</v>
      </c>
    </row>
    <row r="53" spans="1:14" ht="15">
      <c r="A53" s="6" t="s">
        <v>98</v>
      </c>
      <c r="B53" s="11">
        <v>0.26799299999999998</v>
      </c>
      <c r="C53" s="15">
        <v>218.06064699999999</v>
      </c>
      <c r="D53" s="12">
        <v>0.851634</v>
      </c>
      <c r="E53" s="19">
        <v>0.87849999999999995</v>
      </c>
      <c r="F53" s="12">
        <v>9.2434130000000003</v>
      </c>
      <c r="G53" s="15">
        <v>12.768311000000001</v>
      </c>
      <c r="L53" s="1">
        <f t="shared" si="0"/>
        <v>0.20144844999999903</v>
      </c>
      <c r="M53" s="1">
        <f t="shared" si="1"/>
        <v>0</v>
      </c>
      <c r="N53" s="1">
        <f t="shared" si="2"/>
        <v>0</v>
      </c>
    </row>
    <row r="54" spans="1:14" ht="15">
      <c r="A54" s="6" t="s">
        <v>99</v>
      </c>
      <c r="B54" s="11">
        <v>0.66237199999999996</v>
      </c>
      <c r="C54" s="15">
        <v>405.350348</v>
      </c>
      <c r="D54" s="12">
        <v>0.91872200000000004</v>
      </c>
      <c r="E54" s="19">
        <v>0.76270000000000004</v>
      </c>
      <c r="F54" s="12">
        <v>8.1969510000000003</v>
      </c>
      <c r="G54" s="15">
        <v>11.42562</v>
      </c>
      <c r="L54" s="1">
        <f t="shared" si="0"/>
        <v>-2.2541021299999993</v>
      </c>
      <c r="M54" s="1">
        <f t="shared" si="1"/>
        <v>1</v>
      </c>
      <c r="N54" s="1">
        <f t="shared" si="2"/>
        <v>1</v>
      </c>
    </row>
    <row r="55" spans="1:14" ht="15">
      <c r="A55" s="6" t="s">
        <v>99</v>
      </c>
      <c r="B55" s="11">
        <v>0.522123</v>
      </c>
      <c r="C55" s="15">
        <v>325.57238999999998</v>
      </c>
      <c r="D55" s="12">
        <v>0.88708100000000001</v>
      </c>
      <c r="E55" s="19">
        <v>0.75839999999999996</v>
      </c>
      <c r="F55" s="12">
        <v>7.3817360000000001</v>
      </c>
      <c r="G55" s="15">
        <v>10.336994000000001</v>
      </c>
      <c r="L55" s="1">
        <f t="shared" si="0"/>
        <v>-2.3452840600000009</v>
      </c>
      <c r="M55" s="1">
        <f t="shared" si="1"/>
        <v>1</v>
      </c>
      <c r="N55" s="1">
        <f t="shared" si="2"/>
        <v>1</v>
      </c>
    </row>
    <row r="56" spans="1:14" ht="15">
      <c r="A56" s="6" t="s">
        <v>102</v>
      </c>
      <c r="B56" s="11">
        <v>0.49384499999999998</v>
      </c>
      <c r="C56" s="15">
        <v>295.20761199999998</v>
      </c>
      <c r="D56" s="12">
        <v>0.87889200000000001</v>
      </c>
      <c r="E56" s="19">
        <v>0.88629999999999998</v>
      </c>
      <c r="F56" s="12">
        <v>6.9255899999999997</v>
      </c>
      <c r="G56" s="15">
        <v>9.7415409999999998</v>
      </c>
      <c r="L56" s="1">
        <f t="shared" si="0"/>
        <v>0.36684822999999966</v>
      </c>
      <c r="M56" s="1">
        <f t="shared" si="1"/>
        <v>0</v>
      </c>
      <c r="N56" s="1">
        <f t="shared" si="2"/>
        <v>0</v>
      </c>
    </row>
    <row r="57" spans="1:14" ht="15">
      <c r="A57" s="6" t="s">
        <v>106</v>
      </c>
      <c r="B57" s="11">
        <v>0.28284599999999999</v>
      </c>
      <c r="C57" s="15">
        <v>272.55793399999999</v>
      </c>
      <c r="D57" s="12">
        <v>0.83504400000000001</v>
      </c>
      <c r="E57" s="19">
        <v>0.89539999999999997</v>
      </c>
      <c r="F57" s="12">
        <v>6.3200209999999997</v>
      </c>
      <c r="G57" s="15">
        <v>8.8125699999999991</v>
      </c>
      <c r="L57" s="1">
        <f t="shared" si="0"/>
        <v>0.55981463999999959</v>
      </c>
      <c r="M57" s="1">
        <f t="shared" si="1"/>
        <v>0</v>
      </c>
      <c r="N57" s="1">
        <f t="shared" si="2"/>
        <v>0</v>
      </c>
    </row>
    <row r="58" spans="1:14" ht="15">
      <c r="A58" s="6" t="s">
        <v>108</v>
      </c>
      <c r="B58" s="11">
        <v>0.262874</v>
      </c>
      <c r="C58" s="15">
        <v>219.13317699999999</v>
      </c>
      <c r="D58" s="12">
        <v>0.83589599999999997</v>
      </c>
      <c r="E58" s="19">
        <v>0.8851</v>
      </c>
      <c r="F58" s="12">
        <v>6.6500570000000003</v>
      </c>
      <c r="G58" s="15">
        <v>9.3345310000000001</v>
      </c>
      <c r="L58" s="1">
        <f t="shared" si="0"/>
        <v>0.34140211000000009</v>
      </c>
      <c r="M58" s="1">
        <f t="shared" si="1"/>
        <v>0</v>
      </c>
      <c r="N58" s="1">
        <f t="shared" si="2"/>
        <v>0</v>
      </c>
    </row>
    <row r="59" spans="1:14" ht="15">
      <c r="A59" s="6" t="s">
        <v>109</v>
      </c>
      <c r="B59" s="11">
        <v>0.30030299999999999</v>
      </c>
      <c r="C59" s="15">
        <v>226.802784</v>
      </c>
      <c r="D59" s="12">
        <v>0.83578200000000002</v>
      </c>
      <c r="E59" s="19">
        <v>0.87029999999999996</v>
      </c>
      <c r="F59" s="12">
        <v>6.5694220000000003</v>
      </c>
      <c r="G59" s="15">
        <v>9.2126769999999993</v>
      </c>
      <c r="L59" s="1">
        <f t="shared" si="0"/>
        <v>2.7566629999999322E-2</v>
      </c>
      <c r="M59" s="1">
        <f t="shared" si="1"/>
        <v>0</v>
      </c>
      <c r="N59" s="1">
        <f t="shared" si="2"/>
        <v>0</v>
      </c>
    </row>
    <row r="60" spans="1:14" ht="15">
      <c r="A60" s="6" t="s">
        <v>110</v>
      </c>
      <c r="B60" s="11">
        <v>0.283551</v>
      </c>
      <c r="C60" s="15">
        <v>193.740442</v>
      </c>
      <c r="D60" s="12">
        <v>0.816361</v>
      </c>
      <c r="E60" s="19">
        <v>0.89149999999999996</v>
      </c>
      <c r="F60" s="12">
        <v>6.9011990000000001</v>
      </c>
      <c r="G60" s="15">
        <v>9.7139740000000003</v>
      </c>
      <c r="L60" s="1">
        <f t="shared" si="0"/>
        <v>0.47711474999999931</v>
      </c>
      <c r="M60" s="1">
        <f t="shared" si="1"/>
        <v>0</v>
      </c>
      <c r="N60" s="1">
        <f t="shared" si="2"/>
        <v>0</v>
      </c>
    </row>
    <row r="61" spans="1:14" ht="15">
      <c r="A61" s="6" t="s">
        <v>113</v>
      </c>
      <c r="B61" s="11">
        <v>0.23905799999999999</v>
      </c>
      <c r="C61" s="15">
        <v>203.47861</v>
      </c>
      <c r="D61" s="12">
        <v>0.81944300000000003</v>
      </c>
      <c r="E61" s="19">
        <v>0.88939999999999997</v>
      </c>
      <c r="F61" s="12">
        <v>7.0225900000000001</v>
      </c>
      <c r="G61" s="15">
        <v>9.8132040000000007</v>
      </c>
      <c r="L61" s="1">
        <f t="shared" si="0"/>
        <v>0.43258403999999945</v>
      </c>
      <c r="M61" s="1">
        <f t="shared" si="1"/>
        <v>0</v>
      </c>
      <c r="N61" s="1">
        <f t="shared" si="2"/>
        <v>0</v>
      </c>
    </row>
    <row r="62" spans="1:14" ht="15">
      <c r="A62" s="6" t="s">
        <v>114</v>
      </c>
      <c r="B62" s="11">
        <v>0.347443</v>
      </c>
      <c r="C62" s="15">
        <v>247.54669999999999</v>
      </c>
      <c r="D62" s="12">
        <v>0.85946100000000003</v>
      </c>
      <c r="E62" s="19">
        <v>0.88319999999999999</v>
      </c>
      <c r="F62" s="12">
        <v>7.3199829999999997</v>
      </c>
      <c r="G62" s="15">
        <v>10.226925</v>
      </c>
      <c r="L62" s="1">
        <f t="shared" si="0"/>
        <v>0.30111241999999983</v>
      </c>
      <c r="M62" s="1">
        <f t="shared" si="1"/>
        <v>0</v>
      </c>
      <c r="N62" s="1">
        <f t="shared" si="2"/>
        <v>0</v>
      </c>
    </row>
    <row r="63" spans="1:14" ht="15">
      <c r="A63" s="6" t="s">
        <v>115</v>
      </c>
      <c r="B63" s="11">
        <v>0.28419699999999998</v>
      </c>
      <c r="C63" s="15">
        <v>246.50501499999999</v>
      </c>
      <c r="D63" s="12">
        <v>0.83610300000000004</v>
      </c>
      <c r="E63" s="19">
        <v>0.88390000000000002</v>
      </c>
      <c r="F63" s="12">
        <v>6.3529799999999996</v>
      </c>
      <c r="G63" s="15">
        <v>8.8862400000000008</v>
      </c>
      <c r="L63" s="1">
        <f t="shared" si="0"/>
        <v>0.31595599000000052</v>
      </c>
      <c r="M63" s="1">
        <f t="shared" si="1"/>
        <v>0</v>
      </c>
      <c r="N63" s="1">
        <f t="shared" si="2"/>
        <v>0</v>
      </c>
    </row>
    <row r="64" spans="1:14" ht="15">
      <c r="A64" s="6" t="s">
        <v>116</v>
      </c>
      <c r="B64" s="11">
        <v>0.328849</v>
      </c>
      <c r="C64" s="15">
        <v>238.179743</v>
      </c>
      <c r="D64" s="12">
        <v>0.84797999999999996</v>
      </c>
      <c r="E64" s="19">
        <v>0.8881</v>
      </c>
      <c r="F64" s="12">
        <v>7.0358650000000003</v>
      </c>
      <c r="G64" s="15">
        <v>9.8255649999999992</v>
      </c>
      <c r="L64" s="1">
        <f t="shared" si="0"/>
        <v>0.40501741000000013</v>
      </c>
      <c r="M64" s="1">
        <f t="shared" si="1"/>
        <v>0</v>
      </c>
      <c r="N64" s="1">
        <f t="shared" si="2"/>
        <v>0</v>
      </c>
    </row>
    <row r="65" spans="1:14" ht="15">
      <c r="A65" s="6" t="s">
        <v>117</v>
      </c>
      <c r="B65" s="11">
        <v>0.33127499999999999</v>
      </c>
      <c r="C65" s="15">
        <v>245.228534</v>
      </c>
      <c r="D65" s="12">
        <v>0.84614599999999995</v>
      </c>
      <c r="E65" s="19">
        <v>0.88419999999999999</v>
      </c>
      <c r="F65" s="12">
        <v>6.6609939999999996</v>
      </c>
      <c r="G65" s="15">
        <v>9.3400079999999992</v>
      </c>
      <c r="L65" s="1">
        <f t="shared" si="0"/>
        <v>0.32231751999999986</v>
      </c>
      <c r="M65" s="1">
        <f t="shared" si="1"/>
        <v>0</v>
      </c>
      <c r="N65" s="1">
        <f t="shared" si="2"/>
        <v>0</v>
      </c>
    </row>
    <row r="66" spans="1:14" ht="15">
      <c r="A66" s="6" t="s">
        <v>118</v>
      </c>
      <c r="B66" s="11">
        <v>0.18961700000000001</v>
      </c>
      <c r="C66" s="15">
        <v>183.700626</v>
      </c>
      <c r="D66" s="12">
        <v>0.78047999999999995</v>
      </c>
      <c r="E66" s="19">
        <v>0.8972</v>
      </c>
      <c r="F66" s="12">
        <v>6.262937</v>
      </c>
      <c r="G66" s="15">
        <v>8.8252269999999999</v>
      </c>
      <c r="L66" s="1">
        <f t="shared" si="0"/>
        <v>0.59798382000000005</v>
      </c>
      <c r="M66" s="1">
        <f t="shared" si="1"/>
        <v>0</v>
      </c>
      <c r="N66" s="1">
        <f t="shared" si="2"/>
        <v>0</v>
      </c>
    </row>
    <row r="67" spans="1:14" ht="15">
      <c r="A67" s="6" t="s">
        <v>119</v>
      </c>
      <c r="B67" s="11">
        <v>0.24398800000000001</v>
      </c>
      <c r="C67" s="15">
        <v>210.461737</v>
      </c>
      <c r="D67" s="12">
        <v>0.84358299999999997</v>
      </c>
      <c r="E67" s="19">
        <v>0.90849999999999997</v>
      </c>
      <c r="F67" s="12">
        <v>8.533296</v>
      </c>
      <c r="G67" s="15">
        <v>11.825965</v>
      </c>
      <c r="L67" s="1">
        <f t="shared" si="0"/>
        <v>0.83760144999999964</v>
      </c>
      <c r="M67" s="1">
        <f t="shared" si="1"/>
        <v>0</v>
      </c>
      <c r="N67" s="1">
        <f t="shared" si="2"/>
        <v>0</v>
      </c>
    </row>
    <row r="68" spans="1:14" ht="15">
      <c r="A68" s="6" t="s">
        <v>121</v>
      </c>
      <c r="B68" s="11">
        <v>0.321517</v>
      </c>
      <c r="C68" s="15">
        <v>242.76907399999999</v>
      </c>
      <c r="D68" s="12">
        <v>0.82913599999999998</v>
      </c>
      <c r="E68" s="19">
        <v>0.88900000000000001</v>
      </c>
      <c r="F68" s="12">
        <v>6.5647589999999996</v>
      </c>
      <c r="G68" s="15">
        <v>9.1869219999999991</v>
      </c>
      <c r="L68" s="1">
        <f t="shared" ref="L68:L119" si="3">($E68+$J$3)*$J$4</f>
        <v>0.42410200000000042</v>
      </c>
      <c r="M68" s="1">
        <f t="shared" ref="M68:M119" si="4">IF($L68&gt;$J$2, 0, 1)</f>
        <v>0</v>
      </c>
      <c r="N68" s="1">
        <f t="shared" ref="N68:N119" si="5">IF($E68&gt;$N$1,0,1)</f>
        <v>0</v>
      </c>
    </row>
    <row r="69" spans="1:14" ht="15">
      <c r="A69" s="6" t="s">
        <v>122</v>
      </c>
      <c r="B69" s="11">
        <v>0.58782599999999996</v>
      </c>
      <c r="C69" s="15">
        <v>353.90098599999999</v>
      </c>
      <c r="D69" s="12">
        <v>0.91211500000000001</v>
      </c>
      <c r="E69" s="19">
        <v>0.76649999999999996</v>
      </c>
      <c r="F69" s="12">
        <v>8.7422319999999996</v>
      </c>
      <c r="G69" s="15">
        <v>12.149952000000001</v>
      </c>
      <c r="L69" s="1">
        <f t="shared" si="3"/>
        <v>-2.1735227500000009</v>
      </c>
      <c r="M69" s="1">
        <f t="shared" si="4"/>
        <v>1</v>
      </c>
      <c r="N69" s="1">
        <f t="shared" si="5"/>
        <v>1</v>
      </c>
    </row>
    <row r="70" spans="1:14" ht="15">
      <c r="A70" s="6" t="s">
        <v>123</v>
      </c>
      <c r="B70" s="11">
        <v>0.45493899999999998</v>
      </c>
      <c r="C70" s="15">
        <v>267.65245599999997</v>
      </c>
      <c r="D70" s="12">
        <v>0.89077099999999998</v>
      </c>
      <c r="E70" s="19">
        <v>0.80349999999999999</v>
      </c>
      <c r="F70" s="12">
        <v>9.2414880000000004</v>
      </c>
      <c r="G70" s="15">
        <v>12.829625999999999</v>
      </c>
      <c r="L70" s="1">
        <f t="shared" si="3"/>
        <v>-1.3889340500000003</v>
      </c>
      <c r="M70" s="1">
        <f t="shared" si="4"/>
        <v>1</v>
      </c>
      <c r="N70" s="1">
        <f t="shared" si="5"/>
        <v>1</v>
      </c>
    </row>
    <row r="71" spans="1:14" ht="15">
      <c r="A71" s="6" t="s">
        <v>124</v>
      </c>
      <c r="B71" s="11">
        <v>0.20344100000000001</v>
      </c>
      <c r="C71" s="15">
        <v>174.488933</v>
      </c>
      <c r="D71" s="12">
        <v>0.81646700000000005</v>
      </c>
      <c r="E71" s="19">
        <v>0.90249999999999997</v>
      </c>
      <c r="F71" s="12">
        <v>7.9304839999999999</v>
      </c>
      <c r="G71" s="15">
        <v>11.105442999999999</v>
      </c>
      <c r="L71" s="1">
        <f t="shared" si="3"/>
        <v>0.71037084999999955</v>
      </c>
      <c r="M71" s="1">
        <f t="shared" si="4"/>
        <v>0</v>
      </c>
      <c r="N71" s="1">
        <f t="shared" si="5"/>
        <v>0</v>
      </c>
    </row>
    <row r="72" spans="1:14" ht="15">
      <c r="A72" s="6" t="s">
        <v>125</v>
      </c>
      <c r="B72" s="11">
        <v>0.34624700000000003</v>
      </c>
      <c r="C72" s="15">
        <v>246.03111699999999</v>
      </c>
      <c r="D72" s="12">
        <v>0.84335000000000004</v>
      </c>
      <c r="E72" s="19">
        <v>0.84030000000000005</v>
      </c>
      <c r="F72" s="12">
        <v>6.4147780000000001</v>
      </c>
      <c r="G72" s="15">
        <v>9.0109879999999993</v>
      </c>
      <c r="L72" s="1">
        <f t="shared" si="3"/>
        <v>-0.60858636999999893</v>
      </c>
      <c r="M72" s="1">
        <f t="shared" si="4"/>
        <v>1</v>
      </c>
      <c r="N72" s="1">
        <f t="shared" si="5"/>
        <v>1</v>
      </c>
    </row>
    <row r="73" spans="1:14" ht="15">
      <c r="A73" s="6" t="s">
        <v>126</v>
      </c>
      <c r="B73" s="11">
        <v>0.378054</v>
      </c>
      <c r="C73" s="15">
        <v>299.40018199999997</v>
      </c>
      <c r="D73" s="12">
        <v>0.86168599999999995</v>
      </c>
      <c r="E73" s="19">
        <v>0.86850000000000005</v>
      </c>
      <c r="F73" s="12">
        <v>6.9870210000000004</v>
      </c>
      <c r="G73" s="15">
        <v>9.7239489999999993</v>
      </c>
      <c r="L73" s="1">
        <f t="shared" si="3"/>
        <v>-1.0602549999998833E-2</v>
      </c>
      <c r="M73" s="1">
        <f t="shared" si="4"/>
        <v>0</v>
      </c>
      <c r="N73" s="1">
        <f t="shared" si="5"/>
        <v>0</v>
      </c>
    </row>
    <row r="74" spans="1:14" ht="15">
      <c r="A74" s="6" t="s">
        <v>127</v>
      </c>
      <c r="B74" s="11">
        <v>0.52531000000000005</v>
      </c>
      <c r="C74" s="15">
        <v>298.94042200000001</v>
      </c>
      <c r="D74" s="12">
        <v>0.89414400000000005</v>
      </c>
      <c r="E74" s="19">
        <v>0.78859999999999997</v>
      </c>
      <c r="F74" s="12">
        <v>8.7307120000000005</v>
      </c>
      <c r="G74" s="15">
        <v>12.14414</v>
      </c>
      <c r="L74" s="1">
        <f t="shared" si="3"/>
        <v>-1.7048900400000007</v>
      </c>
      <c r="M74" s="1">
        <f t="shared" si="4"/>
        <v>1</v>
      </c>
      <c r="N74" s="1">
        <f t="shared" si="5"/>
        <v>1</v>
      </c>
    </row>
    <row r="75" spans="1:14" ht="15">
      <c r="A75" s="6" t="s">
        <v>128</v>
      </c>
      <c r="B75" s="11">
        <v>0.45498499999999997</v>
      </c>
      <c r="C75" s="15">
        <v>305.11855300000002</v>
      </c>
      <c r="D75" s="12">
        <v>0.87240499999999999</v>
      </c>
      <c r="E75" s="19">
        <v>0.87560000000000004</v>
      </c>
      <c r="F75" s="12">
        <v>6.9792940000000003</v>
      </c>
      <c r="G75" s="15">
        <v>9.780742</v>
      </c>
      <c r="L75" s="1">
        <f t="shared" si="3"/>
        <v>0.13995366000000109</v>
      </c>
      <c r="M75" s="1">
        <f t="shared" si="4"/>
        <v>0</v>
      </c>
      <c r="N75" s="1">
        <f t="shared" si="5"/>
        <v>0</v>
      </c>
    </row>
    <row r="76" spans="1:14" ht="15">
      <c r="A76" s="6" t="s">
        <v>130</v>
      </c>
      <c r="B76" s="11">
        <v>0.42786000000000002</v>
      </c>
      <c r="C76" s="15">
        <v>264.923813</v>
      </c>
      <c r="D76" s="12">
        <v>0.859178</v>
      </c>
      <c r="E76" s="19">
        <v>0.89570000000000005</v>
      </c>
      <c r="F76" s="12">
        <v>6.7785760000000002</v>
      </c>
      <c r="G76" s="15">
        <v>9.5240379999999991</v>
      </c>
      <c r="L76" s="1">
        <f t="shared" si="3"/>
        <v>0.5661761700000012</v>
      </c>
      <c r="M76" s="1">
        <f t="shared" si="4"/>
        <v>0</v>
      </c>
      <c r="N76" s="1">
        <f t="shared" si="5"/>
        <v>0</v>
      </c>
    </row>
    <row r="77" spans="1:14" ht="15">
      <c r="A77" s="6" t="s">
        <v>131</v>
      </c>
      <c r="B77" s="11">
        <v>0.219364</v>
      </c>
      <c r="C77" s="15">
        <v>175.180744</v>
      </c>
      <c r="D77" s="12">
        <v>0.79914399999999997</v>
      </c>
      <c r="E77" s="19">
        <v>0.90390000000000004</v>
      </c>
      <c r="F77" s="12">
        <v>7.1528349999999996</v>
      </c>
      <c r="G77" s="15">
        <v>10.046884</v>
      </c>
      <c r="L77" s="1">
        <f t="shared" si="3"/>
        <v>0.74005799000000094</v>
      </c>
      <c r="M77" s="1">
        <f t="shared" si="4"/>
        <v>0</v>
      </c>
      <c r="N77" s="1">
        <f t="shared" si="5"/>
        <v>0</v>
      </c>
    </row>
    <row r="78" spans="1:14" ht="15">
      <c r="A78" s="6" t="s">
        <v>132</v>
      </c>
      <c r="B78" s="11">
        <v>0.43032599999999999</v>
      </c>
      <c r="C78" s="15">
        <v>268.89193699999998</v>
      </c>
      <c r="D78" s="12">
        <v>0.87093799999999999</v>
      </c>
      <c r="E78" s="19">
        <v>0.88319999999999999</v>
      </c>
      <c r="F78" s="12">
        <v>7.7133079999999996</v>
      </c>
      <c r="G78" s="15">
        <v>10.764097</v>
      </c>
      <c r="L78" s="1">
        <f t="shared" si="3"/>
        <v>0.30111241999999983</v>
      </c>
      <c r="M78" s="1">
        <f t="shared" si="4"/>
        <v>0</v>
      </c>
      <c r="N78" s="1">
        <f t="shared" si="5"/>
        <v>0</v>
      </c>
    </row>
    <row r="79" spans="1:14" ht="15">
      <c r="A79" s="6" t="s">
        <v>134</v>
      </c>
      <c r="B79" s="11">
        <v>0.31775599999999998</v>
      </c>
      <c r="C79" s="15">
        <v>280.25812999999999</v>
      </c>
      <c r="D79" s="12">
        <v>0.840225</v>
      </c>
      <c r="E79" s="19">
        <v>0.88880000000000003</v>
      </c>
      <c r="F79" s="12">
        <v>5.523339</v>
      </c>
      <c r="G79" s="15">
        <v>7.7701900000000004</v>
      </c>
      <c r="L79" s="1">
        <f t="shared" si="3"/>
        <v>0.41986098000000088</v>
      </c>
      <c r="M79" s="1">
        <f t="shared" si="4"/>
        <v>0</v>
      </c>
      <c r="N79" s="1">
        <f t="shared" si="5"/>
        <v>0</v>
      </c>
    </row>
    <row r="80" spans="1:14" ht="15">
      <c r="A80" s="6" t="s">
        <v>136</v>
      </c>
      <c r="B80" s="11">
        <v>0.19157399999999999</v>
      </c>
      <c r="C80" s="15">
        <v>177.13474099999999</v>
      </c>
      <c r="D80" s="12">
        <v>0.82671799999999995</v>
      </c>
      <c r="E80" s="19">
        <v>0.90659999999999996</v>
      </c>
      <c r="F80" s="12">
        <v>8.1651959999999999</v>
      </c>
      <c r="G80" s="15">
        <v>11.399683</v>
      </c>
      <c r="L80" s="1">
        <f t="shared" si="3"/>
        <v>0.79731175999999937</v>
      </c>
      <c r="M80" s="1">
        <f t="shared" si="4"/>
        <v>0</v>
      </c>
      <c r="N80" s="1">
        <f t="shared" si="5"/>
        <v>0</v>
      </c>
    </row>
    <row r="81" spans="1:14" ht="15">
      <c r="A81" s="6" t="s">
        <v>137</v>
      </c>
      <c r="B81" s="11">
        <v>0.398812</v>
      </c>
      <c r="C81" s="15">
        <v>229.38445400000001</v>
      </c>
      <c r="D81" s="12">
        <v>0.84286099999999997</v>
      </c>
      <c r="E81" s="19">
        <v>0.88719999999999999</v>
      </c>
      <c r="F81" s="12">
        <v>6.958494</v>
      </c>
      <c r="G81" s="15">
        <v>9.8100710000000007</v>
      </c>
      <c r="L81" s="1">
        <f t="shared" si="3"/>
        <v>0.3859328199999999</v>
      </c>
      <c r="M81" s="1">
        <f t="shared" si="4"/>
        <v>0</v>
      </c>
      <c r="N81" s="1">
        <f t="shared" si="5"/>
        <v>0</v>
      </c>
    </row>
    <row r="82" spans="1:14" ht="15">
      <c r="A82" s="6" t="s">
        <v>138</v>
      </c>
      <c r="B82" s="11">
        <v>0.115678</v>
      </c>
      <c r="C82" s="15">
        <v>141.20154199999999</v>
      </c>
      <c r="D82" s="12">
        <v>0.75181799999999999</v>
      </c>
      <c r="E82" s="19">
        <v>0.86870000000000003</v>
      </c>
      <c r="F82" s="12">
        <v>6.0130819999999998</v>
      </c>
      <c r="G82" s="15">
        <v>8.5518280000000004</v>
      </c>
      <c r="L82" s="1">
        <f t="shared" si="3"/>
        <v>-6.3615299999992998E-3</v>
      </c>
      <c r="M82" s="1">
        <f t="shared" si="4"/>
        <v>0</v>
      </c>
      <c r="N82" s="1">
        <f t="shared" si="5"/>
        <v>0</v>
      </c>
    </row>
    <row r="83" spans="1:14" ht="15">
      <c r="A83" s="6" t="s">
        <v>144</v>
      </c>
      <c r="B83" s="11">
        <v>0.26718799999999998</v>
      </c>
      <c r="C83" s="15">
        <v>187.191317</v>
      </c>
      <c r="D83" s="12">
        <v>0.81513599999999997</v>
      </c>
      <c r="E83" s="19">
        <v>0.91449999999999998</v>
      </c>
      <c r="F83" s="12">
        <v>7.0627469999999999</v>
      </c>
      <c r="G83" s="15">
        <v>9.9280600000000003</v>
      </c>
      <c r="L83" s="1">
        <f t="shared" si="3"/>
        <v>0.96483204999999972</v>
      </c>
      <c r="M83" s="1">
        <f t="shared" si="4"/>
        <v>0</v>
      </c>
      <c r="N83" s="1">
        <f t="shared" si="5"/>
        <v>0</v>
      </c>
    </row>
    <row r="84" spans="1:14" ht="15">
      <c r="A84" s="6" t="s">
        <v>145</v>
      </c>
      <c r="B84" s="11">
        <v>0.23841899999999999</v>
      </c>
      <c r="C84" s="15">
        <v>172.737471</v>
      </c>
      <c r="D84" s="12">
        <v>0.79955600000000004</v>
      </c>
      <c r="E84" s="19">
        <v>0.90110000000000001</v>
      </c>
      <c r="F84" s="12">
        <v>7.0732379999999999</v>
      </c>
      <c r="G84" s="15">
        <v>9.9764400000000002</v>
      </c>
      <c r="L84" s="1">
        <f t="shared" si="3"/>
        <v>0.68068371000000039</v>
      </c>
      <c r="M84" s="1">
        <f t="shared" si="4"/>
        <v>0</v>
      </c>
      <c r="N84" s="1">
        <f t="shared" si="5"/>
        <v>0</v>
      </c>
    </row>
    <row r="85" spans="1:14" ht="15">
      <c r="A85" s="6" t="s">
        <v>146</v>
      </c>
      <c r="B85" s="11">
        <v>0.43939699999999998</v>
      </c>
      <c r="C85" s="15">
        <v>299.64895799999999</v>
      </c>
      <c r="D85" s="12">
        <v>0.86460099999999995</v>
      </c>
      <c r="E85" s="19">
        <v>0.85709999999999997</v>
      </c>
      <c r="F85" s="12">
        <v>5.7616149999999999</v>
      </c>
      <c r="G85" s="15">
        <v>8.1355930000000001</v>
      </c>
      <c r="L85" s="1">
        <f t="shared" si="3"/>
        <v>-0.25234069000000048</v>
      </c>
      <c r="M85" s="1">
        <f t="shared" si="4"/>
        <v>1</v>
      </c>
      <c r="N85" s="1">
        <f t="shared" si="5"/>
        <v>1</v>
      </c>
    </row>
    <row r="86" spans="1:14" ht="15">
      <c r="A86" s="6" t="s">
        <v>147</v>
      </c>
      <c r="B86" s="11">
        <v>0.28511799999999998</v>
      </c>
      <c r="C86" s="15">
        <v>212.65148099999999</v>
      </c>
      <c r="D86" s="12">
        <v>0.81776599999999999</v>
      </c>
      <c r="E86" s="19">
        <v>0.90380000000000005</v>
      </c>
      <c r="F86" s="12">
        <v>6.4368189999999998</v>
      </c>
      <c r="G86" s="15">
        <v>9.0642980000000009</v>
      </c>
      <c r="L86" s="1">
        <f t="shared" si="3"/>
        <v>0.73793748000000114</v>
      </c>
      <c r="M86" s="1">
        <f t="shared" si="4"/>
        <v>0</v>
      </c>
      <c r="N86" s="1">
        <f t="shared" si="5"/>
        <v>0</v>
      </c>
    </row>
    <row r="87" spans="1:14" ht="15">
      <c r="A87" s="6" t="s">
        <v>149</v>
      </c>
      <c r="B87" s="11">
        <v>0.40009400000000001</v>
      </c>
      <c r="C87" s="15">
        <v>306.02439099999998</v>
      </c>
      <c r="D87" s="12">
        <v>0.87421300000000002</v>
      </c>
      <c r="E87" s="19">
        <v>0.88749999999999996</v>
      </c>
      <c r="F87" s="12">
        <v>6.4435830000000003</v>
      </c>
      <c r="G87" s="15">
        <v>9.018535</v>
      </c>
      <c r="L87" s="1">
        <f t="shared" si="3"/>
        <v>0.39229434999999918</v>
      </c>
      <c r="M87" s="1">
        <f t="shared" si="4"/>
        <v>0</v>
      </c>
      <c r="N87" s="1">
        <f t="shared" si="5"/>
        <v>0</v>
      </c>
    </row>
    <row r="88" spans="1:14" ht="15">
      <c r="A88" s="6" t="s">
        <v>150</v>
      </c>
      <c r="B88" s="11">
        <v>0.33243200000000001</v>
      </c>
      <c r="C88" s="15">
        <v>218.87226899999999</v>
      </c>
      <c r="D88" s="12">
        <v>0.85776600000000003</v>
      </c>
      <c r="E88" s="19">
        <v>0.84540000000000004</v>
      </c>
      <c r="F88" s="12">
        <v>8.2744359999999997</v>
      </c>
      <c r="G88" s="15">
        <v>11.540056</v>
      </c>
      <c r="L88" s="1">
        <f t="shared" si="3"/>
        <v>-0.50044035999999903</v>
      </c>
      <c r="M88" s="1">
        <f t="shared" si="4"/>
        <v>1</v>
      </c>
      <c r="N88" s="1">
        <f t="shared" si="5"/>
        <v>1</v>
      </c>
    </row>
    <row r="89" spans="1:14" ht="15">
      <c r="A89" s="6" t="s">
        <v>151</v>
      </c>
      <c r="B89" s="11">
        <v>0.22054399999999999</v>
      </c>
      <c r="C89" s="15">
        <v>182.60682700000001</v>
      </c>
      <c r="D89" s="12">
        <v>0.80649099999999996</v>
      </c>
      <c r="E89" s="19">
        <v>0.86419999999999997</v>
      </c>
      <c r="F89" s="12">
        <v>6.5297400000000003</v>
      </c>
      <c r="G89" s="15">
        <v>9.1950509999999994</v>
      </c>
      <c r="L89" s="1">
        <f t="shared" si="3"/>
        <v>-0.10178448000000057</v>
      </c>
      <c r="M89" s="1">
        <f t="shared" si="4"/>
        <v>0</v>
      </c>
      <c r="N89" s="1">
        <f t="shared" si="5"/>
        <v>0</v>
      </c>
    </row>
    <row r="90" spans="1:14" ht="15">
      <c r="A90" s="6" t="s">
        <v>152</v>
      </c>
      <c r="B90" s="11">
        <v>0.22675400000000001</v>
      </c>
      <c r="C90" s="15">
        <v>182.11832100000001</v>
      </c>
      <c r="D90" s="12">
        <v>0.79088099999999995</v>
      </c>
      <c r="E90" s="19">
        <v>0.88500000000000001</v>
      </c>
      <c r="F90" s="12">
        <v>6.0619639999999997</v>
      </c>
      <c r="G90" s="15">
        <v>8.5967500000000001</v>
      </c>
      <c r="L90" s="1">
        <f t="shared" si="3"/>
        <v>0.33928160000000035</v>
      </c>
      <c r="M90" s="1">
        <f t="shared" si="4"/>
        <v>0</v>
      </c>
      <c r="N90" s="1">
        <f t="shared" si="5"/>
        <v>0</v>
      </c>
    </row>
    <row r="91" spans="1:14" ht="15">
      <c r="A91" s="6" t="s">
        <v>153</v>
      </c>
      <c r="B91" s="11">
        <v>0.32631700000000002</v>
      </c>
      <c r="C91" s="15">
        <v>229.91812100000001</v>
      </c>
      <c r="D91" s="12">
        <v>0.82227700000000004</v>
      </c>
      <c r="E91" s="19">
        <v>0.89470000000000005</v>
      </c>
      <c r="F91" s="12">
        <v>5.9936980000000002</v>
      </c>
      <c r="G91" s="15">
        <v>8.4565819999999992</v>
      </c>
      <c r="L91" s="1">
        <f t="shared" si="3"/>
        <v>0.54497107000000122</v>
      </c>
      <c r="M91" s="1">
        <f t="shared" si="4"/>
        <v>0</v>
      </c>
      <c r="N91" s="1">
        <f t="shared" si="5"/>
        <v>0</v>
      </c>
    </row>
    <row r="92" spans="1:14" ht="15">
      <c r="A92" s="6" t="s">
        <v>155</v>
      </c>
      <c r="B92" s="11">
        <v>0.28014899999999998</v>
      </c>
      <c r="C92" s="15">
        <v>209.729263</v>
      </c>
      <c r="D92" s="12">
        <v>0.83757700000000002</v>
      </c>
      <c r="E92" s="19">
        <v>0.88970000000000005</v>
      </c>
      <c r="F92" s="12">
        <v>7.8986190000000001</v>
      </c>
      <c r="G92" s="15">
        <v>11.041668</v>
      </c>
      <c r="L92" s="1">
        <f t="shared" si="3"/>
        <v>0.43894557000000112</v>
      </c>
      <c r="M92" s="1">
        <f t="shared" si="4"/>
        <v>0</v>
      </c>
      <c r="N92" s="1">
        <f t="shared" si="5"/>
        <v>0</v>
      </c>
    </row>
    <row r="93" spans="1:14" ht="15">
      <c r="A93" s="6" t="s">
        <v>157</v>
      </c>
      <c r="B93" s="11">
        <v>0.485068</v>
      </c>
      <c r="C93" s="15">
        <v>316.36562400000003</v>
      </c>
      <c r="D93" s="12">
        <v>0.88883900000000005</v>
      </c>
      <c r="E93" s="19">
        <v>0.82069999999999999</v>
      </c>
      <c r="F93" s="12">
        <v>6.9153450000000003</v>
      </c>
      <c r="G93" s="15">
        <v>9.6564730000000001</v>
      </c>
      <c r="L93" s="1">
        <f t="shared" si="3"/>
        <v>-1.0242063300000004</v>
      </c>
      <c r="M93" s="1">
        <f t="shared" si="4"/>
        <v>1</v>
      </c>
      <c r="N93" s="1">
        <f t="shared" si="5"/>
        <v>1</v>
      </c>
    </row>
    <row r="94" spans="1:14" ht="15">
      <c r="A94" s="6" t="s">
        <v>158</v>
      </c>
      <c r="B94" s="11">
        <v>0.46804099999999998</v>
      </c>
      <c r="C94" s="15">
        <v>334.06607000000002</v>
      </c>
      <c r="D94" s="12">
        <v>0.89418299999999995</v>
      </c>
      <c r="E94" s="19">
        <v>0.85650000000000004</v>
      </c>
      <c r="F94" s="12">
        <v>6.9549989999999999</v>
      </c>
      <c r="G94" s="15">
        <v>9.6916539999999998</v>
      </c>
      <c r="L94" s="1">
        <f t="shared" si="3"/>
        <v>-0.2650637499999991</v>
      </c>
      <c r="M94" s="1">
        <f t="shared" si="4"/>
        <v>1</v>
      </c>
      <c r="N94" s="1">
        <f t="shared" si="5"/>
        <v>1</v>
      </c>
    </row>
    <row r="95" spans="1:14" ht="15">
      <c r="A95" s="6" t="s">
        <v>160</v>
      </c>
      <c r="B95" s="11">
        <v>0.32186100000000001</v>
      </c>
      <c r="C95" s="15">
        <v>253.574039</v>
      </c>
      <c r="D95" s="12">
        <v>0.84780100000000003</v>
      </c>
      <c r="E95" s="19">
        <v>0.84730000000000005</v>
      </c>
      <c r="F95" s="12">
        <v>6.4633070000000004</v>
      </c>
      <c r="G95" s="15">
        <v>9.0562480000000001</v>
      </c>
      <c r="L95" s="1">
        <f t="shared" si="3"/>
        <v>-0.46015066999999882</v>
      </c>
      <c r="M95" s="1">
        <f t="shared" si="4"/>
        <v>1</v>
      </c>
      <c r="N95" s="1">
        <f t="shared" si="5"/>
        <v>1</v>
      </c>
    </row>
    <row r="96" spans="1:14" ht="15">
      <c r="A96" s="6" t="s">
        <v>163</v>
      </c>
      <c r="B96" s="11">
        <v>0.38467200000000001</v>
      </c>
      <c r="C96" s="15">
        <v>259.95667200000003</v>
      </c>
      <c r="D96" s="12">
        <v>0.83989400000000003</v>
      </c>
      <c r="E96" s="19">
        <v>0.87729999999999997</v>
      </c>
      <c r="F96" s="12">
        <v>6.388973</v>
      </c>
      <c r="G96" s="15">
        <v>8.9669690000000006</v>
      </c>
      <c r="L96" s="1">
        <f t="shared" si="3"/>
        <v>0.17600232999999946</v>
      </c>
      <c r="M96" s="1">
        <f t="shared" si="4"/>
        <v>0</v>
      </c>
      <c r="N96" s="1">
        <f t="shared" si="5"/>
        <v>0</v>
      </c>
    </row>
    <row r="97" spans="1:14" ht="15">
      <c r="A97" s="6" t="s">
        <v>164</v>
      </c>
      <c r="B97" s="11">
        <v>0.52469200000000005</v>
      </c>
      <c r="C97" s="15">
        <v>298.03468700000002</v>
      </c>
      <c r="D97" s="12">
        <v>0.87855099999999997</v>
      </c>
      <c r="E97" s="19">
        <v>0.77639999999999998</v>
      </c>
      <c r="F97" s="12">
        <v>7.0230579999999998</v>
      </c>
      <c r="G97" s="15">
        <v>9.8819890000000008</v>
      </c>
      <c r="L97" s="1">
        <f t="shared" si="3"/>
        <v>-1.9635922600000004</v>
      </c>
      <c r="M97" s="1">
        <f t="shared" si="4"/>
        <v>1</v>
      </c>
      <c r="N97" s="1">
        <f t="shared" si="5"/>
        <v>1</v>
      </c>
    </row>
    <row r="98" spans="1:14" ht="15">
      <c r="A98" s="6" t="s">
        <v>165</v>
      </c>
      <c r="B98" s="11">
        <v>0.59147799999999995</v>
      </c>
      <c r="C98" s="15">
        <v>308.17096800000002</v>
      </c>
      <c r="D98" s="12">
        <v>0.89702400000000004</v>
      </c>
      <c r="E98" s="19">
        <v>0.78969999999999996</v>
      </c>
      <c r="F98" s="12">
        <v>8.4261660000000003</v>
      </c>
      <c r="G98" s="15">
        <v>11.775817999999999</v>
      </c>
      <c r="L98" s="1">
        <f t="shared" si="3"/>
        <v>-1.681564430000001</v>
      </c>
      <c r="M98" s="1">
        <f t="shared" si="4"/>
        <v>1</v>
      </c>
      <c r="N98" s="1">
        <f t="shared" si="5"/>
        <v>1</v>
      </c>
    </row>
    <row r="99" spans="1:14" ht="15">
      <c r="A99" s="6" t="s">
        <v>166</v>
      </c>
      <c r="B99" s="11">
        <v>0.61891099999999999</v>
      </c>
      <c r="C99" s="15">
        <v>401.809729</v>
      </c>
      <c r="D99" s="12">
        <v>0.923902</v>
      </c>
      <c r="E99" s="19">
        <v>0.81579999999999997</v>
      </c>
      <c r="F99" s="12">
        <v>7.9969039999999998</v>
      </c>
      <c r="G99" s="15">
        <v>11.155442000000001</v>
      </c>
      <c r="L99" s="1">
        <f t="shared" si="3"/>
        <v>-1.1281113200000006</v>
      </c>
      <c r="M99" s="1">
        <f t="shared" si="4"/>
        <v>1</v>
      </c>
      <c r="N99" s="1">
        <f t="shared" si="5"/>
        <v>1</v>
      </c>
    </row>
    <row r="100" spans="1:14" ht="15">
      <c r="A100" s="6" t="s">
        <v>167</v>
      </c>
      <c r="B100" s="11">
        <v>0.33742699999999998</v>
      </c>
      <c r="C100" s="15">
        <v>252.98346100000001</v>
      </c>
      <c r="D100" s="12">
        <v>0.83586800000000006</v>
      </c>
      <c r="E100" s="19">
        <v>0.9022</v>
      </c>
      <c r="F100" s="12">
        <v>6.0906779999999996</v>
      </c>
      <c r="G100" s="15">
        <v>8.5707120000000003</v>
      </c>
      <c r="L100" s="1">
        <f t="shared" si="3"/>
        <v>0.70400932000000016</v>
      </c>
      <c r="M100" s="1">
        <f t="shared" si="4"/>
        <v>0</v>
      </c>
      <c r="N100" s="1">
        <f t="shared" si="5"/>
        <v>0</v>
      </c>
    </row>
    <row r="101" spans="1:14" ht="15">
      <c r="A101" s="6" t="s">
        <v>168</v>
      </c>
      <c r="B101" s="11">
        <v>0.36995499999999998</v>
      </c>
      <c r="C101" s="15">
        <v>290.44708600000001</v>
      </c>
      <c r="D101" s="12">
        <v>0.85858500000000004</v>
      </c>
      <c r="E101" s="19">
        <v>0.86870000000000003</v>
      </c>
      <c r="F101" s="12">
        <v>6.3326099999999999</v>
      </c>
      <c r="G101" s="15">
        <v>8.8616799999999998</v>
      </c>
      <c r="L101" s="1">
        <f t="shared" si="3"/>
        <v>-6.3615299999992998E-3</v>
      </c>
      <c r="M101" s="1">
        <f t="shared" si="4"/>
        <v>0</v>
      </c>
      <c r="N101" s="1">
        <f t="shared" si="5"/>
        <v>0</v>
      </c>
    </row>
    <row r="102" spans="1:14" ht="15">
      <c r="A102" s="6" t="s">
        <v>172</v>
      </c>
      <c r="B102" s="11">
        <v>0.38000099999999998</v>
      </c>
      <c r="C102" s="15">
        <v>259.53444300000001</v>
      </c>
      <c r="D102" s="12">
        <v>0.871861</v>
      </c>
      <c r="E102" s="19">
        <v>0.86150000000000004</v>
      </c>
      <c r="F102" s="12">
        <v>7.9737520000000002</v>
      </c>
      <c r="G102" s="15">
        <v>11.095660000000001</v>
      </c>
      <c r="L102" s="1">
        <f t="shared" si="3"/>
        <v>-0.15903824999999897</v>
      </c>
      <c r="M102" s="1">
        <f t="shared" si="4"/>
        <v>1</v>
      </c>
      <c r="N102" s="1">
        <f t="shared" si="5"/>
        <v>0</v>
      </c>
    </row>
    <row r="103" spans="1:14" ht="15">
      <c r="A103" s="6" t="s">
        <v>174</v>
      </c>
      <c r="B103" s="11">
        <v>0.27694999999999997</v>
      </c>
      <c r="C103" s="15">
        <v>205.51173399999999</v>
      </c>
      <c r="D103" s="12">
        <v>0.827264</v>
      </c>
      <c r="E103" s="19">
        <v>0.89829999999999999</v>
      </c>
      <c r="F103" s="12">
        <v>6.5968840000000002</v>
      </c>
      <c r="G103" s="15">
        <v>9.2848360000000003</v>
      </c>
      <c r="L103" s="1">
        <f t="shared" si="3"/>
        <v>0.62130942999999994</v>
      </c>
      <c r="M103" s="1">
        <f t="shared" si="4"/>
        <v>0</v>
      </c>
      <c r="N103" s="1">
        <f t="shared" si="5"/>
        <v>0</v>
      </c>
    </row>
    <row r="104" spans="1:14" ht="15">
      <c r="A104" s="6" t="s">
        <v>176</v>
      </c>
      <c r="B104" s="11">
        <v>0.50559100000000001</v>
      </c>
      <c r="C104" s="15">
        <v>341.59424899999999</v>
      </c>
      <c r="D104" s="12">
        <v>0.89370499999999997</v>
      </c>
      <c r="E104" s="19">
        <v>0.86160000000000003</v>
      </c>
      <c r="F104" s="12">
        <v>6.3391060000000001</v>
      </c>
      <c r="G104" s="15">
        <v>8.9224720000000008</v>
      </c>
      <c r="L104" s="1">
        <f t="shared" si="3"/>
        <v>-0.15691773999999922</v>
      </c>
      <c r="M104" s="1">
        <f t="shared" si="4"/>
        <v>1</v>
      </c>
      <c r="N104" s="1">
        <f t="shared" si="5"/>
        <v>0</v>
      </c>
    </row>
    <row r="105" spans="1:14" ht="15">
      <c r="A105" s="6" t="s">
        <v>177</v>
      </c>
      <c r="B105" s="11">
        <v>0.21811900000000001</v>
      </c>
      <c r="C105" s="15">
        <v>173.57262700000001</v>
      </c>
      <c r="D105" s="12">
        <v>0.81375600000000003</v>
      </c>
      <c r="E105" s="19">
        <v>0.87770000000000004</v>
      </c>
      <c r="F105" s="12">
        <v>7.4770799999999999</v>
      </c>
      <c r="G105" s="15">
        <v>10.481211</v>
      </c>
      <c r="L105" s="1">
        <f t="shared" si="3"/>
        <v>0.1844843700000009</v>
      </c>
      <c r="M105" s="1">
        <f t="shared" si="4"/>
        <v>0</v>
      </c>
      <c r="N105" s="1">
        <f t="shared" si="5"/>
        <v>0</v>
      </c>
    </row>
    <row r="106" spans="1:14" ht="15">
      <c r="A106" s="6" t="s">
        <v>178</v>
      </c>
      <c r="B106" s="11">
        <v>0.20941000000000001</v>
      </c>
      <c r="C106" s="15">
        <v>175.871072</v>
      </c>
      <c r="D106" s="12">
        <v>0.78781299999999999</v>
      </c>
      <c r="E106" s="19">
        <v>0.88239999999999996</v>
      </c>
      <c r="F106" s="12">
        <v>6.1153219999999999</v>
      </c>
      <c r="G106" s="15">
        <v>8.6582749999999997</v>
      </c>
      <c r="L106" s="1">
        <f t="shared" si="3"/>
        <v>0.28414833999999933</v>
      </c>
      <c r="M106" s="1">
        <f t="shared" si="4"/>
        <v>0</v>
      </c>
      <c r="N106" s="1">
        <f t="shared" si="5"/>
        <v>0</v>
      </c>
    </row>
    <row r="107" spans="1:14" ht="15">
      <c r="A107" s="6" t="s">
        <v>180</v>
      </c>
      <c r="B107" s="11">
        <v>0.41655599999999998</v>
      </c>
      <c r="C107" s="15">
        <v>280.35806600000001</v>
      </c>
      <c r="D107" s="12">
        <v>0.87771100000000002</v>
      </c>
      <c r="E107" s="19">
        <v>0.90539999999999998</v>
      </c>
      <c r="F107" s="12">
        <v>7.125013</v>
      </c>
      <c r="G107" s="15">
        <v>9.9575829999999996</v>
      </c>
      <c r="L107" s="1">
        <f t="shared" si="3"/>
        <v>0.7718656399999998</v>
      </c>
      <c r="M107" s="1">
        <f t="shared" si="4"/>
        <v>0</v>
      </c>
      <c r="N107" s="1">
        <f t="shared" si="5"/>
        <v>0</v>
      </c>
    </row>
    <row r="108" spans="1:14" ht="15">
      <c r="A108" s="6" t="s">
        <v>181</v>
      </c>
      <c r="B108" s="11">
        <v>0.62302800000000003</v>
      </c>
      <c r="C108" s="15">
        <v>335.77874800000001</v>
      </c>
      <c r="D108" s="12">
        <v>0.90420100000000003</v>
      </c>
      <c r="E108" s="19">
        <v>0.76160000000000005</v>
      </c>
      <c r="F108" s="12">
        <v>8.6511949999999995</v>
      </c>
      <c r="G108" s="15">
        <v>12.082253</v>
      </c>
      <c r="L108" s="1">
        <f t="shared" si="3"/>
        <v>-2.2774277399999989</v>
      </c>
      <c r="M108" s="1">
        <f t="shared" si="4"/>
        <v>1</v>
      </c>
      <c r="N108" s="1">
        <f t="shared" si="5"/>
        <v>1</v>
      </c>
    </row>
    <row r="109" spans="1:14" ht="15">
      <c r="A109" s="6" t="s">
        <v>182</v>
      </c>
      <c r="B109" s="11">
        <v>0.34465400000000002</v>
      </c>
      <c r="C109" s="15">
        <v>253.43389500000001</v>
      </c>
      <c r="D109" s="12">
        <v>0.85585999999999995</v>
      </c>
      <c r="E109" s="19">
        <v>0.90849999999999997</v>
      </c>
      <c r="F109" s="12">
        <v>6.3547650000000004</v>
      </c>
      <c r="G109" s="15">
        <v>8.9313920000000007</v>
      </c>
      <c r="L109" s="1">
        <f t="shared" si="3"/>
        <v>0.83760144999999964</v>
      </c>
      <c r="M109" s="1">
        <f t="shared" si="4"/>
        <v>0</v>
      </c>
      <c r="N109" s="1">
        <f t="shared" si="5"/>
        <v>0</v>
      </c>
    </row>
    <row r="110" spans="1:14" ht="15">
      <c r="A110" s="6" t="s">
        <v>184</v>
      </c>
      <c r="B110" s="11">
        <v>0.27989700000000001</v>
      </c>
      <c r="C110" s="15">
        <v>199.403795</v>
      </c>
      <c r="D110" s="12">
        <v>0.81060299999999996</v>
      </c>
      <c r="E110" s="19">
        <v>0.87490000000000001</v>
      </c>
      <c r="F110" s="12">
        <v>6.927257</v>
      </c>
      <c r="G110" s="15">
        <v>9.7358550000000008</v>
      </c>
      <c r="L110" s="1">
        <f t="shared" si="3"/>
        <v>0.12511009000000037</v>
      </c>
      <c r="M110" s="1">
        <f t="shared" si="4"/>
        <v>0</v>
      </c>
      <c r="N110" s="1">
        <f t="shared" si="5"/>
        <v>0</v>
      </c>
    </row>
    <row r="111" spans="1:14" ht="15">
      <c r="A111" s="6" t="s">
        <v>185</v>
      </c>
      <c r="B111" s="11">
        <v>0.20690500000000001</v>
      </c>
      <c r="C111" s="15">
        <v>174.57838699999999</v>
      </c>
      <c r="D111" s="12">
        <v>0.79222400000000004</v>
      </c>
      <c r="E111" s="19">
        <v>0.87360000000000004</v>
      </c>
      <c r="F111" s="12">
        <v>6.8882269999999997</v>
      </c>
      <c r="G111" s="15">
        <v>9.6616490000000006</v>
      </c>
      <c r="L111" s="1">
        <f t="shared" si="3"/>
        <v>9.7543460000001039E-2</v>
      </c>
      <c r="M111" s="1">
        <f t="shared" si="4"/>
        <v>0</v>
      </c>
      <c r="N111" s="1">
        <f t="shared" si="5"/>
        <v>0</v>
      </c>
    </row>
    <row r="112" spans="1:14" ht="15">
      <c r="A112" s="6" t="s">
        <v>186</v>
      </c>
      <c r="B112" s="11">
        <v>0.38992599999999999</v>
      </c>
      <c r="C112" s="15">
        <v>272.70613100000003</v>
      </c>
      <c r="D112" s="12">
        <v>0.87115500000000001</v>
      </c>
      <c r="E112" s="19">
        <v>0.87250000000000005</v>
      </c>
      <c r="F112" s="12">
        <v>7.8625360000000004</v>
      </c>
      <c r="G112" s="15">
        <v>10.950718</v>
      </c>
      <c r="L112" s="1">
        <f t="shared" si="3"/>
        <v>7.4217850000001251E-2</v>
      </c>
      <c r="M112" s="1">
        <f t="shared" si="4"/>
        <v>0</v>
      </c>
      <c r="N112" s="1">
        <f t="shared" si="5"/>
        <v>0</v>
      </c>
    </row>
    <row r="113" spans="1:14" ht="15">
      <c r="A113" s="6" t="s">
        <v>187</v>
      </c>
      <c r="B113" s="11">
        <v>0.370809</v>
      </c>
      <c r="C113" s="15">
        <v>237.500631</v>
      </c>
      <c r="D113" s="12">
        <v>0.83691800000000005</v>
      </c>
      <c r="E113" s="19">
        <v>0.88560000000000005</v>
      </c>
      <c r="F113" s="12">
        <v>5.9609889999999996</v>
      </c>
      <c r="G113" s="15">
        <v>8.4243869999999994</v>
      </c>
      <c r="L113" s="1">
        <f t="shared" si="3"/>
        <v>0.3520046600000013</v>
      </c>
      <c r="M113" s="1">
        <f t="shared" si="4"/>
        <v>0</v>
      </c>
      <c r="N113" s="1">
        <f t="shared" si="5"/>
        <v>0</v>
      </c>
    </row>
    <row r="114" spans="1:14" ht="15">
      <c r="A114" s="6" t="s">
        <v>188</v>
      </c>
      <c r="B114" s="11">
        <v>0.301342</v>
      </c>
      <c r="C114" s="15">
        <v>230.73178899999999</v>
      </c>
      <c r="D114" s="12">
        <v>0.85079099999999996</v>
      </c>
      <c r="E114" s="19">
        <v>0.87660000000000005</v>
      </c>
      <c r="F114" s="12">
        <v>7.7533260000000004</v>
      </c>
      <c r="G114" s="15">
        <v>10.791643000000001</v>
      </c>
      <c r="L114" s="1">
        <f t="shared" si="3"/>
        <v>0.16115876000000109</v>
      </c>
      <c r="M114" s="1">
        <f t="shared" si="4"/>
        <v>0</v>
      </c>
      <c r="N114" s="1">
        <f t="shared" si="5"/>
        <v>0</v>
      </c>
    </row>
    <row r="115" spans="1:14" ht="15">
      <c r="A115" s="6" t="s">
        <v>189</v>
      </c>
      <c r="B115" s="11">
        <v>0.34240900000000002</v>
      </c>
      <c r="C115" s="15">
        <v>250.07129</v>
      </c>
      <c r="D115" s="12">
        <v>0.84828000000000003</v>
      </c>
      <c r="E115" s="19">
        <v>0.88319999999999999</v>
      </c>
      <c r="F115" s="12">
        <v>7.1100469999999998</v>
      </c>
      <c r="G115" s="15">
        <v>9.9390929999999997</v>
      </c>
      <c r="L115" s="1">
        <f t="shared" si="3"/>
        <v>0.30111241999999983</v>
      </c>
      <c r="M115" s="1">
        <f t="shared" si="4"/>
        <v>0</v>
      </c>
      <c r="N115" s="1">
        <f t="shared" si="5"/>
        <v>0</v>
      </c>
    </row>
    <row r="116" spans="1:14" ht="15">
      <c r="A116" s="6" t="s">
        <v>190</v>
      </c>
      <c r="B116" s="11">
        <v>0.30462400000000001</v>
      </c>
      <c r="C116" s="15">
        <v>225.014285</v>
      </c>
      <c r="D116" s="12">
        <v>0.83658100000000002</v>
      </c>
      <c r="E116" s="19">
        <v>0.83230000000000004</v>
      </c>
      <c r="F116" s="12">
        <v>6.6754819999999997</v>
      </c>
      <c r="G116" s="15">
        <v>9.3743130000000008</v>
      </c>
      <c r="L116" s="1">
        <f t="shared" si="3"/>
        <v>-0.77822716999999908</v>
      </c>
      <c r="M116" s="1">
        <f t="shared" si="4"/>
        <v>1</v>
      </c>
      <c r="N116" s="1">
        <f t="shared" si="5"/>
        <v>1</v>
      </c>
    </row>
    <row r="117" spans="1:14" ht="15">
      <c r="A117" s="6" t="s">
        <v>191</v>
      </c>
      <c r="B117" s="11">
        <v>0.179342</v>
      </c>
      <c r="C117" s="15">
        <v>167.089654</v>
      </c>
      <c r="D117" s="12">
        <v>0.77286100000000002</v>
      </c>
      <c r="E117" s="19">
        <v>0.89639999999999997</v>
      </c>
      <c r="F117" s="12">
        <v>6.5825449999999996</v>
      </c>
      <c r="G117" s="15">
        <v>9.2935079999999992</v>
      </c>
      <c r="L117" s="1">
        <f t="shared" si="3"/>
        <v>0.58101973999999967</v>
      </c>
      <c r="M117" s="1">
        <f t="shared" si="4"/>
        <v>0</v>
      </c>
      <c r="N117" s="1">
        <f t="shared" si="5"/>
        <v>0</v>
      </c>
    </row>
    <row r="118" spans="1:14" ht="15">
      <c r="A118" s="6" t="s">
        <v>192</v>
      </c>
      <c r="B118" s="11">
        <v>0.34280100000000002</v>
      </c>
      <c r="C118" s="15">
        <v>270.658233</v>
      </c>
      <c r="D118" s="12">
        <v>0.84013199999999999</v>
      </c>
      <c r="E118" s="19">
        <v>0.88580000000000003</v>
      </c>
      <c r="F118" s="12">
        <v>6.5479500000000002</v>
      </c>
      <c r="G118" s="15">
        <v>9.1646990000000006</v>
      </c>
      <c r="L118" s="1">
        <f t="shared" si="3"/>
        <v>0.35624568000000084</v>
      </c>
      <c r="M118" s="1">
        <f t="shared" si="4"/>
        <v>0</v>
      </c>
      <c r="N118" s="1">
        <f t="shared" si="5"/>
        <v>0</v>
      </c>
    </row>
    <row r="119" spans="1:14" ht="15">
      <c r="A119" s="6" t="s">
        <v>194</v>
      </c>
      <c r="B119" s="13">
        <v>0.20826</v>
      </c>
      <c r="C119" s="16">
        <v>220.42087599999999</v>
      </c>
      <c r="D119" s="14">
        <v>0.80031799999999997</v>
      </c>
      <c r="E119" s="21">
        <v>0.90749999999999997</v>
      </c>
      <c r="F119" s="14">
        <v>6.478936</v>
      </c>
      <c r="G119" s="16">
        <v>9.0458020000000001</v>
      </c>
      <c r="L119" s="1">
        <f t="shared" si="3"/>
        <v>0.81639634999999966</v>
      </c>
      <c r="M119" s="1">
        <f t="shared" si="4"/>
        <v>0</v>
      </c>
      <c r="N119" s="1">
        <f t="shared" si="5"/>
        <v>0</v>
      </c>
    </row>
  </sheetData>
  <mergeCells count="1">
    <mergeCell ref="B1:G1"/>
  </mergeCells>
  <phoneticPr fontId="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workbookViewId="0">
      <pane ySplit="2" topLeftCell="A3" activePane="bottomLeft" state="frozen"/>
      <selection activeCell="D1" sqref="D1"/>
      <selection pane="bottomLeft" activeCell="Q10" sqref="Q10"/>
    </sheetView>
  </sheetViews>
  <sheetFormatPr baseColWidth="10" defaultColWidth="8.83203125" defaultRowHeight="14" x14ac:dyDescent="0"/>
  <cols>
    <col min="1" max="1" width="29.6640625" bestFit="1" customWidth="1"/>
    <col min="2" max="3" width="8.83203125" style="1"/>
    <col min="8" max="9" width="8.83203125" style="1"/>
    <col min="11" max="14" width="8.83203125" style="1"/>
    <col min="16" max="16" width="13.6640625" customWidth="1"/>
    <col min="19" max="19" width="9.6640625" bestFit="1" customWidth="1"/>
  </cols>
  <sheetData>
    <row r="1" spans="1:20">
      <c r="A1" s="38" t="s">
        <v>362</v>
      </c>
      <c r="B1" s="38"/>
      <c r="C1" s="38"/>
      <c r="E1" s="38" t="s">
        <v>368</v>
      </c>
      <c r="F1" s="38"/>
      <c r="G1" s="38"/>
      <c r="H1" s="38"/>
      <c r="I1" s="38"/>
    </row>
    <row r="2" spans="1:20">
      <c r="B2" s="2" t="s">
        <v>0</v>
      </c>
      <c r="C2" s="2" t="s">
        <v>1</v>
      </c>
      <c r="H2" s="2" t="s">
        <v>0</v>
      </c>
      <c r="I2" s="2" t="s">
        <v>1</v>
      </c>
      <c r="J2" s="2"/>
      <c r="K2" s="2" t="s">
        <v>197</v>
      </c>
      <c r="L2" s="2" t="s">
        <v>198</v>
      </c>
      <c r="M2" s="2" t="s">
        <v>199</v>
      </c>
      <c r="N2" s="2" t="s">
        <v>200</v>
      </c>
    </row>
    <row r="3" spans="1:20" ht="15">
      <c r="A3" s="28" t="s">
        <v>4</v>
      </c>
      <c r="B3" s="30">
        <f t="shared" ref="B3:B66" si="0">IF(C3=1,0,1)</f>
        <v>1</v>
      </c>
      <c r="C3" s="33">
        <v>0</v>
      </c>
      <c r="D3" s="29"/>
      <c r="E3" s="28" t="s">
        <v>4</v>
      </c>
      <c r="F3" s="29"/>
      <c r="G3" s="28"/>
      <c r="H3" s="30">
        <f t="shared" ref="H3:H37" si="1">IF(I3=1,0,1)</f>
        <v>1</v>
      </c>
      <c r="I3" s="30">
        <f>'Evaluation Classification'!$N3</f>
        <v>0</v>
      </c>
      <c r="J3" s="29"/>
      <c r="K3" s="30">
        <f t="shared" ref="K3:K37" si="2">IF(AND(C3=1, I3=1), 1, 0)</f>
        <v>0</v>
      </c>
      <c r="L3" s="30">
        <f t="shared" ref="L3:L37" si="3">IF(AND(B3=1, H3=1), 1, 0)</f>
        <v>1</v>
      </c>
      <c r="M3" s="30">
        <f t="shared" ref="M3:M37" si="4">IF(AND(I3=1, B3=1), 1, 0)</f>
        <v>0</v>
      </c>
      <c r="N3" s="30">
        <f t="shared" ref="N3:N37" si="5">IF(AND(H3=1, C3=1), 1, 0)</f>
        <v>0</v>
      </c>
      <c r="O3" s="29"/>
      <c r="P3" s="31" t="s">
        <v>363</v>
      </c>
    </row>
    <row r="4" spans="1:20" ht="15">
      <c r="A4" s="6" t="s">
        <v>6</v>
      </c>
      <c r="B4" s="30">
        <f t="shared" si="0"/>
        <v>1</v>
      </c>
      <c r="C4" s="26">
        <v>0</v>
      </c>
      <c r="E4" s="6" t="s">
        <v>6</v>
      </c>
      <c r="G4" s="6"/>
      <c r="H4" s="1">
        <f t="shared" si="1"/>
        <v>1</v>
      </c>
      <c r="I4" s="30">
        <f>'Evaluation Classification'!$N4</f>
        <v>0</v>
      </c>
      <c r="K4" s="1">
        <f t="shared" si="2"/>
        <v>0</v>
      </c>
      <c r="L4" s="1">
        <f t="shared" si="3"/>
        <v>1</v>
      </c>
      <c r="M4" s="1">
        <f t="shared" si="4"/>
        <v>0</v>
      </c>
      <c r="N4" s="1">
        <f t="shared" si="5"/>
        <v>0</v>
      </c>
      <c r="P4" s="3" t="s">
        <v>364</v>
      </c>
      <c r="Q4" s="1">
        <f>(K120+L120)/(M120+N120+L120+K120)</f>
        <v>0.84615384615384615</v>
      </c>
      <c r="S4" s="3" t="s">
        <v>367</v>
      </c>
      <c r="T4" s="1">
        <f>COUNTA(A3:A999)</f>
        <v>117</v>
      </c>
    </row>
    <row r="5" spans="1:20" ht="15">
      <c r="A5" s="6" t="s">
        <v>7</v>
      </c>
      <c r="B5" s="30">
        <f t="shared" si="0"/>
        <v>1</v>
      </c>
      <c r="C5" s="26">
        <v>0</v>
      </c>
      <c r="E5" s="6" t="s">
        <v>7</v>
      </c>
      <c r="G5" s="6"/>
      <c r="H5" s="1">
        <f t="shared" si="1"/>
        <v>1</v>
      </c>
      <c r="I5" s="30">
        <f>'Evaluation Classification'!$N5</f>
        <v>0</v>
      </c>
      <c r="K5" s="1">
        <f t="shared" si="2"/>
        <v>0</v>
      </c>
      <c r="L5" s="1">
        <f t="shared" si="3"/>
        <v>1</v>
      </c>
      <c r="M5" s="1">
        <f t="shared" si="4"/>
        <v>0</v>
      </c>
      <c r="N5" s="1">
        <f t="shared" si="5"/>
        <v>0</v>
      </c>
      <c r="P5" s="3" t="s">
        <v>365</v>
      </c>
      <c r="Q5" s="1">
        <f xml:space="preserve"> K120/(K120+N120)</f>
        <v>0.58064516129032262</v>
      </c>
    </row>
    <row r="6" spans="1:20" ht="15">
      <c r="A6" s="6" t="s">
        <v>8</v>
      </c>
      <c r="B6" s="30">
        <f t="shared" si="0"/>
        <v>1</v>
      </c>
      <c r="C6" s="26">
        <v>0</v>
      </c>
      <c r="E6" s="6" t="s">
        <v>8</v>
      </c>
      <c r="G6" s="6"/>
      <c r="H6" s="1">
        <f t="shared" si="1"/>
        <v>1</v>
      </c>
      <c r="I6" s="30">
        <f>'Evaluation Classification'!$N6</f>
        <v>0</v>
      </c>
      <c r="K6" s="1">
        <f t="shared" si="2"/>
        <v>0</v>
      </c>
      <c r="L6" s="1">
        <f t="shared" si="3"/>
        <v>1</v>
      </c>
      <c r="M6" s="1">
        <f t="shared" si="4"/>
        <v>0</v>
      </c>
      <c r="N6" s="1">
        <f t="shared" si="5"/>
        <v>0</v>
      </c>
      <c r="P6" s="3" t="s">
        <v>366</v>
      </c>
      <c r="Q6" s="1">
        <f>L120/(L120+M120)</f>
        <v>0.94186046511627908</v>
      </c>
    </row>
    <row r="7" spans="1:20" ht="15">
      <c r="A7" s="6" t="s">
        <v>9</v>
      </c>
      <c r="B7" s="30">
        <f t="shared" si="0"/>
        <v>1</v>
      </c>
      <c r="C7" s="26">
        <v>0</v>
      </c>
      <c r="E7" s="6" t="s">
        <v>9</v>
      </c>
      <c r="G7" s="6"/>
      <c r="H7" s="1">
        <f t="shared" si="1"/>
        <v>1</v>
      </c>
      <c r="I7" s="30">
        <f>'Evaluation Classification'!$N7</f>
        <v>0</v>
      </c>
      <c r="K7" s="1">
        <f t="shared" si="2"/>
        <v>0</v>
      </c>
      <c r="L7" s="1">
        <f t="shared" si="3"/>
        <v>1</v>
      </c>
      <c r="M7" s="1">
        <f t="shared" si="4"/>
        <v>0</v>
      </c>
      <c r="N7" s="1">
        <f t="shared" si="5"/>
        <v>0</v>
      </c>
    </row>
    <row r="8" spans="1:20" ht="15">
      <c r="A8" s="6" t="s">
        <v>10</v>
      </c>
      <c r="B8" s="30">
        <f t="shared" si="0"/>
        <v>1</v>
      </c>
      <c r="C8" s="26">
        <v>0</v>
      </c>
      <c r="E8" s="6" t="s">
        <v>10</v>
      </c>
      <c r="G8" s="6"/>
      <c r="H8" s="1">
        <f t="shared" si="1"/>
        <v>1</v>
      </c>
      <c r="I8" s="30">
        <f>'Evaluation Classification'!$N8</f>
        <v>0</v>
      </c>
      <c r="K8" s="1">
        <f t="shared" si="2"/>
        <v>0</v>
      </c>
      <c r="L8" s="1">
        <f t="shared" si="3"/>
        <v>1</v>
      </c>
      <c r="M8" s="1">
        <f t="shared" si="4"/>
        <v>0</v>
      </c>
      <c r="N8" s="1">
        <f t="shared" si="5"/>
        <v>0</v>
      </c>
      <c r="P8" s="3"/>
    </row>
    <row r="9" spans="1:20" ht="15">
      <c r="A9" s="6" t="s">
        <v>11</v>
      </c>
      <c r="B9" s="30">
        <f t="shared" si="0"/>
        <v>1</v>
      </c>
      <c r="C9" s="26">
        <v>0</v>
      </c>
      <c r="E9" s="6" t="s">
        <v>11</v>
      </c>
      <c r="G9" s="6"/>
      <c r="H9" s="1">
        <f t="shared" si="1"/>
        <v>1</v>
      </c>
      <c r="I9" s="30">
        <f>'Evaluation Classification'!$N9</f>
        <v>0</v>
      </c>
      <c r="K9" s="1">
        <f t="shared" si="2"/>
        <v>0</v>
      </c>
      <c r="L9" s="1">
        <f t="shared" si="3"/>
        <v>1</v>
      </c>
      <c r="M9" s="1">
        <f t="shared" si="4"/>
        <v>0</v>
      </c>
      <c r="N9" s="1">
        <f t="shared" si="5"/>
        <v>0</v>
      </c>
    </row>
    <row r="10" spans="1:20" ht="15">
      <c r="A10" s="6" t="s">
        <v>14</v>
      </c>
      <c r="B10" s="30">
        <f t="shared" si="0"/>
        <v>1</v>
      </c>
      <c r="C10" s="26">
        <v>0</v>
      </c>
      <c r="E10" s="6" t="s">
        <v>14</v>
      </c>
      <c r="G10" s="6"/>
      <c r="H10" s="1">
        <f t="shared" si="1"/>
        <v>1</v>
      </c>
      <c r="I10" s="30">
        <f>'Evaluation Classification'!$N10</f>
        <v>0</v>
      </c>
      <c r="K10" s="1">
        <f t="shared" si="2"/>
        <v>0</v>
      </c>
      <c r="L10" s="1">
        <f t="shared" si="3"/>
        <v>1</v>
      </c>
      <c r="M10" s="1">
        <f t="shared" si="4"/>
        <v>0</v>
      </c>
      <c r="N10" s="1">
        <f t="shared" si="5"/>
        <v>0</v>
      </c>
    </row>
    <row r="11" spans="1:20" ht="15">
      <c r="A11" s="6" t="s">
        <v>16</v>
      </c>
      <c r="B11" s="30">
        <f t="shared" si="0"/>
        <v>1</v>
      </c>
      <c r="C11" s="26">
        <v>0</v>
      </c>
      <c r="E11" s="6" t="s">
        <v>16</v>
      </c>
      <c r="G11" s="6"/>
      <c r="H11" s="1">
        <f t="shared" si="1"/>
        <v>1</v>
      </c>
      <c r="I11" s="30">
        <f>'Evaluation Classification'!$N11</f>
        <v>0</v>
      </c>
      <c r="K11" s="1">
        <f t="shared" si="2"/>
        <v>0</v>
      </c>
      <c r="L11" s="1">
        <f t="shared" si="3"/>
        <v>1</v>
      </c>
      <c r="M11" s="1">
        <f t="shared" si="4"/>
        <v>0</v>
      </c>
      <c r="N11" s="1">
        <f t="shared" si="5"/>
        <v>0</v>
      </c>
    </row>
    <row r="12" spans="1:20" ht="15">
      <c r="A12" s="6" t="s">
        <v>19</v>
      </c>
      <c r="B12" s="30">
        <f t="shared" si="0"/>
        <v>0</v>
      </c>
      <c r="C12" s="26">
        <v>1</v>
      </c>
      <c r="E12" s="6" t="s">
        <v>19</v>
      </c>
      <c r="G12" s="6"/>
      <c r="H12" s="1">
        <f t="shared" si="1"/>
        <v>1</v>
      </c>
      <c r="I12" s="30">
        <f>'Evaluation Classification'!$N12</f>
        <v>0</v>
      </c>
      <c r="K12" s="1">
        <f t="shared" si="2"/>
        <v>0</v>
      </c>
      <c r="L12" s="1">
        <f t="shared" si="3"/>
        <v>0</v>
      </c>
      <c r="M12" s="1">
        <f t="shared" si="4"/>
        <v>0</v>
      </c>
      <c r="N12" s="1">
        <f t="shared" si="5"/>
        <v>1</v>
      </c>
    </row>
    <row r="13" spans="1:20" ht="15">
      <c r="A13" s="6" t="s">
        <v>20</v>
      </c>
      <c r="B13" s="30">
        <f t="shared" si="0"/>
        <v>1</v>
      </c>
      <c r="C13" s="26">
        <v>0</v>
      </c>
      <c r="E13" s="6" t="s">
        <v>20</v>
      </c>
      <c r="G13" s="6"/>
      <c r="H13" s="1">
        <f t="shared" si="1"/>
        <v>0</v>
      </c>
      <c r="I13" s="30">
        <f>'Evaluation Classification'!$N13</f>
        <v>1</v>
      </c>
      <c r="K13" s="1">
        <f t="shared" si="2"/>
        <v>0</v>
      </c>
      <c r="L13" s="1">
        <f t="shared" si="3"/>
        <v>0</v>
      </c>
      <c r="M13" s="1">
        <f t="shared" si="4"/>
        <v>1</v>
      </c>
      <c r="N13" s="1">
        <f t="shared" si="5"/>
        <v>0</v>
      </c>
    </row>
    <row r="14" spans="1:20" ht="15">
      <c r="A14" s="6" t="s">
        <v>22</v>
      </c>
      <c r="B14" s="30">
        <f t="shared" si="0"/>
        <v>0</v>
      </c>
      <c r="C14" s="26">
        <v>1</v>
      </c>
      <c r="E14" s="6" t="s">
        <v>22</v>
      </c>
      <c r="G14" s="6"/>
      <c r="H14" s="1">
        <f t="shared" si="1"/>
        <v>0</v>
      </c>
      <c r="I14" s="30">
        <f>'Evaluation Classification'!$N14</f>
        <v>1</v>
      </c>
      <c r="K14" s="1">
        <f t="shared" si="2"/>
        <v>1</v>
      </c>
      <c r="L14" s="1">
        <f t="shared" si="3"/>
        <v>0</v>
      </c>
      <c r="M14" s="1">
        <f t="shared" si="4"/>
        <v>0</v>
      </c>
      <c r="N14" s="1">
        <f t="shared" si="5"/>
        <v>0</v>
      </c>
    </row>
    <row r="15" spans="1:20" ht="15">
      <c r="A15" s="6" t="s">
        <v>24</v>
      </c>
      <c r="B15" s="30">
        <f t="shared" si="0"/>
        <v>1</v>
      </c>
      <c r="C15" s="26">
        <v>0</v>
      </c>
      <c r="E15" s="6" t="s">
        <v>24</v>
      </c>
      <c r="G15" s="6"/>
      <c r="H15" s="1">
        <f t="shared" si="1"/>
        <v>1</v>
      </c>
      <c r="I15" s="30">
        <f>'Evaluation Classification'!$N15</f>
        <v>0</v>
      </c>
      <c r="K15" s="1">
        <f t="shared" si="2"/>
        <v>0</v>
      </c>
      <c r="L15" s="1">
        <f t="shared" si="3"/>
        <v>1</v>
      </c>
      <c r="M15" s="1">
        <f t="shared" si="4"/>
        <v>0</v>
      </c>
      <c r="N15" s="1">
        <f t="shared" si="5"/>
        <v>0</v>
      </c>
    </row>
    <row r="16" spans="1:20" ht="15">
      <c r="A16" s="6" t="s">
        <v>25</v>
      </c>
      <c r="B16" s="30">
        <f t="shared" si="0"/>
        <v>1</v>
      </c>
      <c r="C16" s="26">
        <v>0</v>
      </c>
      <c r="E16" s="6" t="s">
        <v>25</v>
      </c>
      <c r="G16" s="6"/>
      <c r="H16" s="1">
        <f t="shared" si="1"/>
        <v>1</v>
      </c>
      <c r="I16" s="30">
        <f>'Evaluation Classification'!$N16</f>
        <v>0</v>
      </c>
      <c r="K16" s="1">
        <f t="shared" si="2"/>
        <v>0</v>
      </c>
      <c r="L16" s="1">
        <f t="shared" si="3"/>
        <v>1</v>
      </c>
      <c r="M16" s="1">
        <f t="shared" si="4"/>
        <v>0</v>
      </c>
      <c r="N16" s="1">
        <f t="shared" si="5"/>
        <v>0</v>
      </c>
    </row>
    <row r="17" spans="1:14" ht="15">
      <c r="A17" s="6" t="s">
        <v>26</v>
      </c>
      <c r="B17" s="30">
        <f t="shared" si="0"/>
        <v>1</v>
      </c>
      <c r="C17" s="26">
        <v>0</v>
      </c>
      <c r="E17" s="6" t="s">
        <v>26</v>
      </c>
      <c r="G17" s="6"/>
      <c r="H17" s="1">
        <f t="shared" si="1"/>
        <v>1</v>
      </c>
      <c r="I17" s="30">
        <f>'Evaluation Classification'!$N17</f>
        <v>0</v>
      </c>
      <c r="K17" s="1">
        <f t="shared" si="2"/>
        <v>0</v>
      </c>
      <c r="L17" s="1">
        <f t="shared" si="3"/>
        <v>1</v>
      </c>
      <c r="M17" s="1">
        <f t="shared" si="4"/>
        <v>0</v>
      </c>
      <c r="N17" s="1">
        <f t="shared" si="5"/>
        <v>0</v>
      </c>
    </row>
    <row r="18" spans="1:14" ht="15">
      <c r="A18" s="6" t="s">
        <v>29</v>
      </c>
      <c r="B18" s="30">
        <f t="shared" si="0"/>
        <v>0</v>
      </c>
      <c r="C18" s="26">
        <v>1</v>
      </c>
      <c r="E18" s="6" t="s">
        <v>29</v>
      </c>
      <c r="G18" s="6"/>
      <c r="H18" s="1">
        <f t="shared" si="1"/>
        <v>1</v>
      </c>
      <c r="I18" s="30">
        <f>'Evaluation Classification'!$N18</f>
        <v>0</v>
      </c>
      <c r="K18" s="1">
        <f t="shared" si="2"/>
        <v>0</v>
      </c>
      <c r="L18" s="1">
        <f t="shared" si="3"/>
        <v>0</v>
      </c>
      <c r="M18" s="1">
        <f t="shared" si="4"/>
        <v>0</v>
      </c>
      <c r="N18" s="1">
        <f t="shared" si="5"/>
        <v>1</v>
      </c>
    </row>
    <row r="19" spans="1:14" ht="15">
      <c r="A19" s="6" t="s">
        <v>32</v>
      </c>
      <c r="B19" s="30">
        <f t="shared" si="0"/>
        <v>1</v>
      </c>
      <c r="C19" s="26">
        <v>0</v>
      </c>
      <c r="E19" s="6" t="s">
        <v>32</v>
      </c>
      <c r="G19" s="6"/>
      <c r="H19" s="1">
        <f t="shared" si="1"/>
        <v>1</v>
      </c>
      <c r="I19" s="30">
        <f>'Evaluation Classification'!$N19</f>
        <v>0</v>
      </c>
      <c r="K19" s="1">
        <f t="shared" si="2"/>
        <v>0</v>
      </c>
      <c r="L19" s="1">
        <f t="shared" si="3"/>
        <v>1</v>
      </c>
      <c r="M19" s="1">
        <f t="shared" si="4"/>
        <v>0</v>
      </c>
      <c r="N19" s="1">
        <f t="shared" si="5"/>
        <v>0</v>
      </c>
    </row>
    <row r="20" spans="1:14" ht="15">
      <c r="A20" s="6" t="s">
        <v>33</v>
      </c>
      <c r="B20" s="30">
        <f t="shared" si="0"/>
        <v>1</v>
      </c>
      <c r="C20" s="26">
        <v>0</v>
      </c>
      <c r="E20" s="6" t="s">
        <v>33</v>
      </c>
      <c r="G20" s="6"/>
      <c r="H20" s="1">
        <f t="shared" si="1"/>
        <v>1</v>
      </c>
      <c r="I20" s="30">
        <f>'Evaluation Classification'!$N20</f>
        <v>0</v>
      </c>
      <c r="K20" s="1">
        <f t="shared" si="2"/>
        <v>0</v>
      </c>
      <c r="L20" s="1">
        <f t="shared" si="3"/>
        <v>1</v>
      </c>
      <c r="M20" s="1">
        <f t="shared" si="4"/>
        <v>0</v>
      </c>
      <c r="N20" s="1">
        <f t="shared" si="5"/>
        <v>0</v>
      </c>
    </row>
    <row r="21" spans="1:14" ht="15">
      <c r="A21" s="6" t="s">
        <v>35</v>
      </c>
      <c r="B21" s="30">
        <f t="shared" si="0"/>
        <v>1</v>
      </c>
      <c r="C21" s="26">
        <v>0</v>
      </c>
      <c r="E21" s="6" t="s">
        <v>35</v>
      </c>
      <c r="G21" s="6"/>
      <c r="H21" s="1">
        <f t="shared" si="1"/>
        <v>1</v>
      </c>
      <c r="I21" s="30">
        <f>'Evaluation Classification'!$N21</f>
        <v>0</v>
      </c>
      <c r="K21" s="1">
        <f t="shared" si="2"/>
        <v>0</v>
      </c>
      <c r="L21" s="1">
        <f t="shared" si="3"/>
        <v>1</v>
      </c>
      <c r="M21" s="1">
        <f t="shared" si="4"/>
        <v>0</v>
      </c>
      <c r="N21" s="1">
        <f t="shared" si="5"/>
        <v>0</v>
      </c>
    </row>
    <row r="22" spans="1:14" ht="15">
      <c r="A22" s="6" t="s">
        <v>37</v>
      </c>
      <c r="B22" s="30">
        <f t="shared" si="0"/>
        <v>1</v>
      </c>
      <c r="C22" s="26">
        <v>0</v>
      </c>
      <c r="E22" s="6" t="s">
        <v>37</v>
      </c>
      <c r="G22" s="6"/>
      <c r="H22" s="1">
        <f t="shared" si="1"/>
        <v>1</v>
      </c>
      <c r="I22" s="30">
        <f>'Evaluation Classification'!$N22</f>
        <v>0</v>
      </c>
      <c r="K22" s="1">
        <f t="shared" si="2"/>
        <v>0</v>
      </c>
      <c r="L22" s="1">
        <f t="shared" si="3"/>
        <v>1</v>
      </c>
      <c r="M22" s="1">
        <f t="shared" si="4"/>
        <v>0</v>
      </c>
      <c r="N22" s="1">
        <f t="shared" si="5"/>
        <v>0</v>
      </c>
    </row>
    <row r="23" spans="1:14" ht="15">
      <c r="A23" s="6" t="s">
        <v>40</v>
      </c>
      <c r="B23" s="30">
        <f t="shared" si="0"/>
        <v>1</v>
      </c>
      <c r="C23" s="26">
        <v>0</v>
      </c>
      <c r="E23" s="6" t="s">
        <v>40</v>
      </c>
      <c r="G23" s="6"/>
      <c r="H23" s="1">
        <f t="shared" si="1"/>
        <v>1</v>
      </c>
      <c r="I23" s="30">
        <f>'Evaluation Classification'!$N23</f>
        <v>0</v>
      </c>
      <c r="K23" s="1">
        <f t="shared" si="2"/>
        <v>0</v>
      </c>
      <c r="L23" s="1">
        <f t="shared" si="3"/>
        <v>1</v>
      </c>
      <c r="M23" s="1">
        <f t="shared" si="4"/>
        <v>0</v>
      </c>
      <c r="N23" s="1">
        <f t="shared" si="5"/>
        <v>0</v>
      </c>
    </row>
    <row r="24" spans="1:14" ht="15">
      <c r="A24" s="6" t="s">
        <v>43</v>
      </c>
      <c r="B24" s="30">
        <f t="shared" si="0"/>
        <v>1</v>
      </c>
      <c r="C24" s="26">
        <v>0</v>
      </c>
      <c r="E24" s="6" t="s">
        <v>43</v>
      </c>
      <c r="G24" s="6"/>
      <c r="H24" s="1">
        <f t="shared" si="1"/>
        <v>1</v>
      </c>
      <c r="I24" s="30">
        <f>'Evaluation Classification'!$N24</f>
        <v>0</v>
      </c>
      <c r="K24" s="1">
        <f t="shared" si="2"/>
        <v>0</v>
      </c>
      <c r="L24" s="1">
        <f t="shared" si="3"/>
        <v>1</v>
      </c>
      <c r="M24" s="1">
        <f t="shared" si="4"/>
        <v>0</v>
      </c>
      <c r="N24" s="1">
        <f t="shared" si="5"/>
        <v>0</v>
      </c>
    </row>
    <row r="25" spans="1:14" ht="15">
      <c r="A25" s="6" t="s">
        <v>51</v>
      </c>
      <c r="B25" s="30">
        <f t="shared" si="0"/>
        <v>1</v>
      </c>
      <c r="C25" s="26">
        <v>0</v>
      </c>
      <c r="E25" s="6" t="s">
        <v>51</v>
      </c>
      <c r="G25" s="6"/>
      <c r="H25" s="1">
        <f t="shared" si="1"/>
        <v>1</v>
      </c>
      <c r="I25" s="30">
        <f>'Evaluation Classification'!$N25</f>
        <v>0</v>
      </c>
      <c r="K25" s="1">
        <f t="shared" si="2"/>
        <v>0</v>
      </c>
      <c r="L25" s="1">
        <f t="shared" si="3"/>
        <v>1</v>
      </c>
      <c r="M25" s="1">
        <f t="shared" si="4"/>
        <v>0</v>
      </c>
      <c r="N25" s="1">
        <f t="shared" si="5"/>
        <v>0</v>
      </c>
    </row>
    <row r="26" spans="1:14" ht="15">
      <c r="A26" s="6" t="s">
        <v>52</v>
      </c>
      <c r="B26" s="30">
        <f t="shared" si="0"/>
        <v>1</v>
      </c>
      <c r="C26" s="26">
        <v>0</v>
      </c>
      <c r="E26" s="6" t="s">
        <v>52</v>
      </c>
      <c r="G26" s="6"/>
      <c r="H26" s="1">
        <f t="shared" si="1"/>
        <v>1</v>
      </c>
      <c r="I26" s="30">
        <f>'Evaluation Classification'!$N26</f>
        <v>0</v>
      </c>
      <c r="K26" s="1">
        <f t="shared" si="2"/>
        <v>0</v>
      </c>
      <c r="L26" s="1">
        <f t="shared" si="3"/>
        <v>1</v>
      </c>
      <c r="M26" s="1">
        <f t="shared" si="4"/>
        <v>0</v>
      </c>
      <c r="N26" s="1">
        <f t="shared" si="5"/>
        <v>0</v>
      </c>
    </row>
    <row r="27" spans="1:14" ht="15">
      <c r="A27" s="6" t="s">
        <v>53</v>
      </c>
      <c r="B27" s="30">
        <f t="shared" si="0"/>
        <v>1</v>
      </c>
      <c r="C27" s="26">
        <v>0</v>
      </c>
      <c r="E27" s="6" t="s">
        <v>53</v>
      </c>
      <c r="G27" s="6"/>
      <c r="H27" s="1">
        <f t="shared" si="1"/>
        <v>1</v>
      </c>
      <c r="I27" s="30">
        <f>'Evaluation Classification'!$N27</f>
        <v>0</v>
      </c>
      <c r="K27" s="1">
        <f t="shared" si="2"/>
        <v>0</v>
      </c>
      <c r="L27" s="1">
        <f t="shared" si="3"/>
        <v>1</v>
      </c>
      <c r="M27" s="1">
        <f t="shared" si="4"/>
        <v>0</v>
      </c>
      <c r="N27" s="1">
        <f t="shared" si="5"/>
        <v>0</v>
      </c>
    </row>
    <row r="28" spans="1:14" ht="15">
      <c r="A28" s="6" t="s">
        <v>57</v>
      </c>
      <c r="B28" s="30">
        <f t="shared" si="0"/>
        <v>1</v>
      </c>
      <c r="C28" s="26">
        <v>0</v>
      </c>
      <c r="E28" s="6" t="s">
        <v>57</v>
      </c>
      <c r="G28" s="6"/>
      <c r="H28" s="1">
        <f t="shared" si="1"/>
        <v>1</v>
      </c>
      <c r="I28" s="30">
        <f>'Evaluation Classification'!$N28</f>
        <v>0</v>
      </c>
      <c r="K28" s="1">
        <f t="shared" si="2"/>
        <v>0</v>
      </c>
      <c r="L28" s="1">
        <f t="shared" si="3"/>
        <v>1</v>
      </c>
      <c r="M28" s="1">
        <f t="shared" si="4"/>
        <v>0</v>
      </c>
      <c r="N28" s="1">
        <f t="shared" si="5"/>
        <v>0</v>
      </c>
    </row>
    <row r="29" spans="1:14" ht="15">
      <c r="A29" s="6" t="s">
        <v>59</v>
      </c>
      <c r="B29" s="30">
        <f t="shared" si="0"/>
        <v>1</v>
      </c>
      <c r="C29" s="26">
        <v>0</v>
      </c>
      <c r="E29" s="6" t="s">
        <v>59</v>
      </c>
      <c r="G29" s="6"/>
      <c r="H29" s="1">
        <f t="shared" si="1"/>
        <v>0</v>
      </c>
      <c r="I29" s="30">
        <f>'Evaluation Classification'!$N29</f>
        <v>1</v>
      </c>
      <c r="K29" s="1">
        <f t="shared" si="2"/>
        <v>0</v>
      </c>
      <c r="L29" s="1">
        <f t="shared" si="3"/>
        <v>0</v>
      </c>
      <c r="M29" s="1">
        <f t="shared" si="4"/>
        <v>1</v>
      </c>
      <c r="N29" s="1">
        <f t="shared" si="5"/>
        <v>0</v>
      </c>
    </row>
    <row r="30" spans="1:14" ht="15">
      <c r="A30" s="6" t="s">
        <v>60</v>
      </c>
      <c r="B30" s="30">
        <f t="shared" si="0"/>
        <v>1</v>
      </c>
      <c r="C30" s="26">
        <v>0</v>
      </c>
      <c r="E30" s="6" t="s">
        <v>60</v>
      </c>
      <c r="G30" s="6"/>
      <c r="H30" s="1">
        <f t="shared" si="1"/>
        <v>1</v>
      </c>
      <c r="I30" s="30">
        <f>'Evaluation Classification'!$N30</f>
        <v>0</v>
      </c>
      <c r="K30" s="1">
        <f t="shared" si="2"/>
        <v>0</v>
      </c>
      <c r="L30" s="1">
        <f t="shared" si="3"/>
        <v>1</v>
      </c>
      <c r="M30" s="1">
        <f t="shared" si="4"/>
        <v>0</v>
      </c>
      <c r="N30" s="1">
        <f t="shared" si="5"/>
        <v>0</v>
      </c>
    </row>
    <row r="31" spans="1:14" ht="15">
      <c r="A31" s="6" t="s">
        <v>61</v>
      </c>
      <c r="B31" s="30">
        <f t="shared" si="0"/>
        <v>1</v>
      </c>
      <c r="C31" s="26">
        <v>0</v>
      </c>
      <c r="E31" s="6" t="s">
        <v>61</v>
      </c>
      <c r="G31" s="6"/>
      <c r="H31" s="1">
        <f t="shared" si="1"/>
        <v>1</v>
      </c>
      <c r="I31" s="30">
        <f>'Evaluation Classification'!$N31</f>
        <v>0</v>
      </c>
      <c r="K31" s="1">
        <f t="shared" si="2"/>
        <v>0</v>
      </c>
      <c r="L31" s="1">
        <f t="shared" si="3"/>
        <v>1</v>
      </c>
      <c r="M31" s="1">
        <f t="shared" si="4"/>
        <v>0</v>
      </c>
      <c r="N31" s="1">
        <f t="shared" si="5"/>
        <v>0</v>
      </c>
    </row>
    <row r="32" spans="1:14" ht="15">
      <c r="A32" s="6" t="s">
        <v>64</v>
      </c>
      <c r="B32" s="30">
        <f t="shared" si="0"/>
        <v>1</v>
      </c>
      <c r="C32" s="26">
        <v>0</v>
      </c>
      <c r="E32" s="6" t="s">
        <v>64</v>
      </c>
      <c r="G32" s="6"/>
      <c r="H32" s="1">
        <f t="shared" si="1"/>
        <v>0</v>
      </c>
      <c r="I32" s="30">
        <f>'Evaluation Classification'!$N32</f>
        <v>1</v>
      </c>
      <c r="K32" s="1">
        <f t="shared" si="2"/>
        <v>0</v>
      </c>
      <c r="L32" s="1">
        <f t="shared" si="3"/>
        <v>0</v>
      </c>
      <c r="M32" s="1">
        <f t="shared" si="4"/>
        <v>1</v>
      </c>
      <c r="N32" s="1">
        <f t="shared" si="5"/>
        <v>0</v>
      </c>
    </row>
    <row r="33" spans="1:14" ht="15">
      <c r="A33" s="6" t="s">
        <v>65</v>
      </c>
      <c r="B33" s="30">
        <f t="shared" si="0"/>
        <v>1</v>
      </c>
      <c r="C33" s="26">
        <v>0</v>
      </c>
      <c r="E33" s="6" t="s">
        <v>65</v>
      </c>
      <c r="G33" s="6"/>
      <c r="H33" s="1">
        <f t="shared" si="1"/>
        <v>1</v>
      </c>
      <c r="I33" s="30">
        <f>'Evaluation Classification'!$N33</f>
        <v>0</v>
      </c>
      <c r="K33" s="1">
        <f t="shared" si="2"/>
        <v>0</v>
      </c>
      <c r="L33" s="1">
        <f t="shared" si="3"/>
        <v>1</v>
      </c>
      <c r="M33" s="1">
        <f t="shared" si="4"/>
        <v>0</v>
      </c>
      <c r="N33" s="1">
        <f t="shared" si="5"/>
        <v>0</v>
      </c>
    </row>
    <row r="34" spans="1:14" ht="15">
      <c r="A34" s="6" t="s">
        <v>66</v>
      </c>
      <c r="B34" s="30">
        <f t="shared" si="0"/>
        <v>1</v>
      </c>
      <c r="C34" s="26">
        <v>0</v>
      </c>
      <c r="E34" s="6" t="s">
        <v>66</v>
      </c>
      <c r="G34" s="6"/>
      <c r="H34" s="1">
        <f t="shared" si="1"/>
        <v>1</v>
      </c>
      <c r="I34" s="30">
        <f>'Evaluation Classification'!$N34</f>
        <v>0</v>
      </c>
      <c r="K34" s="1">
        <f t="shared" si="2"/>
        <v>0</v>
      </c>
      <c r="L34" s="1">
        <f t="shared" si="3"/>
        <v>1</v>
      </c>
      <c r="M34" s="1">
        <f t="shared" si="4"/>
        <v>0</v>
      </c>
      <c r="N34" s="1">
        <f t="shared" si="5"/>
        <v>0</v>
      </c>
    </row>
    <row r="35" spans="1:14" ht="15">
      <c r="A35" s="6" t="s">
        <v>67</v>
      </c>
      <c r="B35" s="30">
        <f t="shared" si="0"/>
        <v>1</v>
      </c>
      <c r="C35" s="26">
        <v>0</v>
      </c>
      <c r="E35" s="6" t="s">
        <v>67</v>
      </c>
      <c r="G35" s="6"/>
      <c r="H35" s="1">
        <f t="shared" si="1"/>
        <v>1</v>
      </c>
      <c r="I35" s="30">
        <f>'Evaluation Classification'!$N35</f>
        <v>0</v>
      </c>
      <c r="K35" s="1">
        <f t="shared" si="2"/>
        <v>0</v>
      </c>
      <c r="L35" s="1">
        <f t="shared" si="3"/>
        <v>1</v>
      </c>
      <c r="M35" s="1">
        <f t="shared" si="4"/>
        <v>0</v>
      </c>
      <c r="N35" s="1">
        <f t="shared" si="5"/>
        <v>0</v>
      </c>
    </row>
    <row r="36" spans="1:14" ht="15">
      <c r="A36" s="6" t="s">
        <v>69</v>
      </c>
      <c r="B36" s="30">
        <f t="shared" si="0"/>
        <v>1</v>
      </c>
      <c r="C36" s="26">
        <v>0</v>
      </c>
      <c r="E36" s="6" t="s">
        <v>69</v>
      </c>
      <c r="G36" s="6"/>
      <c r="H36" s="1">
        <f t="shared" si="1"/>
        <v>1</v>
      </c>
      <c r="I36" s="30">
        <f>'Evaluation Classification'!$N36</f>
        <v>0</v>
      </c>
      <c r="K36" s="1">
        <f t="shared" si="2"/>
        <v>0</v>
      </c>
      <c r="L36" s="1">
        <f t="shared" si="3"/>
        <v>1</v>
      </c>
      <c r="M36" s="1">
        <f t="shared" si="4"/>
        <v>0</v>
      </c>
      <c r="N36" s="1">
        <f t="shared" si="5"/>
        <v>0</v>
      </c>
    </row>
    <row r="37" spans="1:14" ht="15">
      <c r="A37" s="6" t="s">
        <v>70</v>
      </c>
      <c r="B37" s="30">
        <f t="shared" si="0"/>
        <v>1</v>
      </c>
      <c r="C37" s="26">
        <v>0</v>
      </c>
      <c r="E37" s="6" t="s">
        <v>70</v>
      </c>
      <c r="G37" s="6"/>
      <c r="H37" s="1">
        <f t="shared" si="1"/>
        <v>1</v>
      </c>
      <c r="I37" s="30">
        <f>'Evaluation Classification'!$N37</f>
        <v>0</v>
      </c>
      <c r="K37" s="1">
        <f t="shared" si="2"/>
        <v>0</v>
      </c>
      <c r="L37" s="1">
        <f t="shared" si="3"/>
        <v>1</v>
      </c>
      <c r="M37" s="1">
        <f t="shared" si="4"/>
        <v>0</v>
      </c>
      <c r="N37" s="1">
        <f t="shared" si="5"/>
        <v>0</v>
      </c>
    </row>
    <row r="38" spans="1:14" ht="15">
      <c r="A38" s="6" t="s">
        <v>71</v>
      </c>
      <c r="B38" s="30">
        <f t="shared" si="0"/>
        <v>1</v>
      </c>
      <c r="C38" s="26">
        <v>0</v>
      </c>
      <c r="E38" s="6" t="s">
        <v>71</v>
      </c>
      <c r="G38" s="6"/>
      <c r="H38" s="1">
        <f t="shared" ref="H38:H82" si="6">IF(I38=1,0,1)</f>
        <v>1</v>
      </c>
      <c r="I38" s="30">
        <f>'Evaluation Classification'!$N38</f>
        <v>0</v>
      </c>
      <c r="K38" s="1">
        <f t="shared" ref="K38:K82" si="7">IF(AND(C38=1, I38=1), 1, 0)</f>
        <v>0</v>
      </c>
      <c r="L38" s="1">
        <f t="shared" ref="L38:L82" si="8">IF(AND(B38=1, H38=1), 1, 0)</f>
        <v>1</v>
      </c>
      <c r="M38" s="1">
        <f t="shared" ref="M38:M82" si="9">IF(AND(I38=1, B38=1), 1, 0)</f>
        <v>0</v>
      </c>
      <c r="N38" s="1">
        <f t="shared" ref="N38:N82" si="10">IF(AND(H38=1, C38=1), 1, 0)</f>
        <v>0</v>
      </c>
    </row>
    <row r="39" spans="1:14" ht="15">
      <c r="A39" s="6" t="s">
        <v>73</v>
      </c>
      <c r="B39" s="30">
        <f t="shared" si="0"/>
        <v>1</v>
      </c>
      <c r="C39" s="26">
        <v>0</v>
      </c>
      <c r="E39" s="6" t="s">
        <v>73</v>
      </c>
      <c r="G39" s="6"/>
      <c r="H39" s="1">
        <f t="shared" si="6"/>
        <v>1</v>
      </c>
      <c r="I39" s="30">
        <f>'Evaluation Classification'!$N39</f>
        <v>0</v>
      </c>
      <c r="K39" s="1">
        <f t="shared" si="7"/>
        <v>0</v>
      </c>
      <c r="L39" s="1">
        <f t="shared" si="8"/>
        <v>1</v>
      </c>
      <c r="M39" s="1">
        <f t="shared" si="9"/>
        <v>0</v>
      </c>
      <c r="N39" s="1">
        <f t="shared" si="10"/>
        <v>0</v>
      </c>
    </row>
    <row r="40" spans="1:14" ht="15">
      <c r="A40" s="6" t="s">
        <v>74</v>
      </c>
      <c r="B40" s="30">
        <f t="shared" si="0"/>
        <v>1</v>
      </c>
      <c r="C40" s="26">
        <v>0</v>
      </c>
      <c r="E40" s="6" t="s">
        <v>74</v>
      </c>
      <c r="G40" s="6"/>
      <c r="H40" s="1">
        <f t="shared" si="6"/>
        <v>1</v>
      </c>
      <c r="I40" s="30">
        <f>'Evaluation Classification'!$N40</f>
        <v>0</v>
      </c>
      <c r="K40" s="1">
        <f t="shared" si="7"/>
        <v>0</v>
      </c>
      <c r="L40" s="1">
        <f t="shared" si="8"/>
        <v>1</v>
      </c>
      <c r="M40" s="1">
        <f t="shared" si="9"/>
        <v>0</v>
      </c>
      <c r="N40" s="1">
        <f t="shared" si="10"/>
        <v>0</v>
      </c>
    </row>
    <row r="41" spans="1:14" ht="15">
      <c r="A41" s="6" t="s">
        <v>77</v>
      </c>
      <c r="B41" s="30">
        <f t="shared" si="0"/>
        <v>1</v>
      </c>
      <c r="C41" s="26">
        <v>0</v>
      </c>
      <c r="E41" s="6" t="s">
        <v>77</v>
      </c>
      <c r="G41" s="6"/>
      <c r="H41" s="1">
        <f t="shared" si="6"/>
        <v>1</v>
      </c>
      <c r="I41" s="30">
        <f>'Evaluation Classification'!$N41</f>
        <v>0</v>
      </c>
      <c r="K41" s="1">
        <f t="shared" si="7"/>
        <v>0</v>
      </c>
      <c r="L41" s="1">
        <f t="shared" si="8"/>
        <v>1</v>
      </c>
      <c r="M41" s="1">
        <f t="shared" si="9"/>
        <v>0</v>
      </c>
      <c r="N41" s="1">
        <f t="shared" si="10"/>
        <v>0</v>
      </c>
    </row>
    <row r="42" spans="1:14" ht="15">
      <c r="A42" s="6" t="s">
        <v>78</v>
      </c>
      <c r="B42" s="30">
        <f t="shared" si="0"/>
        <v>1</v>
      </c>
      <c r="C42" s="26">
        <v>0</v>
      </c>
      <c r="E42" s="6" t="s">
        <v>78</v>
      </c>
      <c r="G42" s="6"/>
      <c r="H42" s="1">
        <f t="shared" si="6"/>
        <v>1</v>
      </c>
      <c r="I42" s="30">
        <f>'Evaluation Classification'!$N42</f>
        <v>0</v>
      </c>
      <c r="K42" s="1">
        <f t="shared" si="7"/>
        <v>0</v>
      </c>
      <c r="L42" s="1">
        <f t="shared" si="8"/>
        <v>1</v>
      </c>
      <c r="M42" s="1">
        <f t="shared" si="9"/>
        <v>0</v>
      </c>
      <c r="N42" s="1">
        <f t="shared" si="10"/>
        <v>0</v>
      </c>
    </row>
    <row r="43" spans="1:14" ht="15">
      <c r="A43" s="6" t="s">
        <v>80</v>
      </c>
      <c r="B43" s="30">
        <f t="shared" si="0"/>
        <v>0</v>
      </c>
      <c r="C43" s="26">
        <v>1</v>
      </c>
      <c r="E43" s="6" t="s">
        <v>80</v>
      </c>
      <c r="G43" s="6"/>
      <c r="H43" s="1">
        <f t="shared" si="6"/>
        <v>0</v>
      </c>
      <c r="I43" s="30">
        <f>'Evaluation Classification'!$N43</f>
        <v>1</v>
      </c>
      <c r="K43" s="1">
        <f t="shared" si="7"/>
        <v>1</v>
      </c>
      <c r="L43" s="1">
        <f t="shared" si="8"/>
        <v>0</v>
      </c>
      <c r="M43" s="1">
        <f t="shared" si="9"/>
        <v>0</v>
      </c>
      <c r="N43" s="1">
        <f t="shared" si="10"/>
        <v>0</v>
      </c>
    </row>
    <row r="44" spans="1:14" ht="15">
      <c r="A44" s="6" t="s">
        <v>81</v>
      </c>
      <c r="B44" s="30">
        <f t="shared" si="0"/>
        <v>0</v>
      </c>
      <c r="C44" s="26">
        <v>1</v>
      </c>
      <c r="E44" s="6" t="s">
        <v>81</v>
      </c>
      <c r="G44" s="6"/>
      <c r="H44" s="1">
        <f t="shared" si="6"/>
        <v>0</v>
      </c>
      <c r="I44" s="30">
        <f>'Evaluation Classification'!$N44</f>
        <v>1</v>
      </c>
      <c r="K44" s="1">
        <f t="shared" si="7"/>
        <v>1</v>
      </c>
      <c r="L44" s="1">
        <f t="shared" si="8"/>
        <v>0</v>
      </c>
      <c r="M44" s="1">
        <f t="shared" si="9"/>
        <v>0</v>
      </c>
      <c r="N44" s="1">
        <f t="shared" si="10"/>
        <v>0</v>
      </c>
    </row>
    <row r="45" spans="1:14" ht="15">
      <c r="A45" s="6" t="s">
        <v>83</v>
      </c>
      <c r="B45" s="30">
        <f t="shared" si="0"/>
        <v>1</v>
      </c>
      <c r="C45" s="26">
        <v>0</v>
      </c>
      <c r="E45" s="6" t="s">
        <v>83</v>
      </c>
      <c r="G45" s="6"/>
      <c r="H45" s="1">
        <f t="shared" si="6"/>
        <v>1</v>
      </c>
      <c r="I45" s="30">
        <f>'Evaluation Classification'!$N45</f>
        <v>0</v>
      </c>
      <c r="K45" s="1">
        <f t="shared" si="7"/>
        <v>0</v>
      </c>
      <c r="L45" s="1">
        <f t="shared" si="8"/>
        <v>1</v>
      </c>
      <c r="M45" s="1">
        <f t="shared" si="9"/>
        <v>0</v>
      </c>
      <c r="N45" s="1">
        <f t="shared" si="10"/>
        <v>0</v>
      </c>
    </row>
    <row r="46" spans="1:14" ht="15">
      <c r="A46" s="6" t="s">
        <v>84</v>
      </c>
      <c r="B46" s="30">
        <f t="shared" si="0"/>
        <v>1</v>
      </c>
      <c r="C46" s="26">
        <v>0</v>
      </c>
      <c r="E46" s="6" t="s">
        <v>84</v>
      </c>
      <c r="G46" s="6"/>
      <c r="H46" s="1">
        <f t="shared" si="6"/>
        <v>1</v>
      </c>
      <c r="I46" s="30">
        <f>'Evaluation Classification'!$N46</f>
        <v>0</v>
      </c>
      <c r="K46" s="1">
        <f t="shared" si="7"/>
        <v>0</v>
      </c>
      <c r="L46" s="1">
        <f t="shared" si="8"/>
        <v>1</v>
      </c>
      <c r="M46" s="1">
        <f t="shared" si="9"/>
        <v>0</v>
      </c>
      <c r="N46" s="1">
        <f t="shared" si="10"/>
        <v>0</v>
      </c>
    </row>
    <row r="47" spans="1:14" ht="15">
      <c r="A47" s="6" t="s">
        <v>85</v>
      </c>
      <c r="B47" s="30">
        <f t="shared" si="0"/>
        <v>1</v>
      </c>
      <c r="C47" s="26">
        <v>0</v>
      </c>
      <c r="E47" s="6" t="s">
        <v>85</v>
      </c>
      <c r="G47" s="6"/>
      <c r="H47" s="1">
        <f t="shared" si="6"/>
        <v>1</v>
      </c>
      <c r="I47" s="30">
        <f>'Evaluation Classification'!$N47</f>
        <v>0</v>
      </c>
      <c r="K47" s="1">
        <f t="shared" si="7"/>
        <v>0</v>
      </c>
      <c r="L47" s="1">
        <f t="shared" si="8"/>
        <v>1</v>
      </c>
      <c r="M47" s="1">
        <f t="shared" si="9"/>
        <v>0</v>
      </c>
      <c r="N47" s="1">
        <f t="shared" si="10"/>
        <v>0</v>
      </c>
    </row>
    <row r="48" spans="1:14" ht="15">
      <c r="A48" s="6" t="s">
        <v>88</v>
      </c>
      <c r="B48" s="30">
        <f t="shared" si="0"/>
        <v>0</v>
      </c>
      <c r="C48" s="26">
        <v>1</v>
      </c>
      <c r="E48" s="6" t="s">
        <v>88</v>
      </c>
      <c r="G48" s="6"/>
      <c r="H48" s="1">
        <f t="shared" si="6"/>
        <v>0</v>
      </c>
      <c r="I48" s="30">
        <f>'Evaluation Classification'!$N48</f>
        <v>1</v>
      </c>
      <c r="K48" s="1">
        <f t="shared" si="7"/>
        <v>1</v>
      </c>
      <c r="L48" s="1">
        <f t="shared" si="8"/>
        <v>0</v>
      </c>
      <c r="M48" s="1">
        <f t="shared" si="9"/>
        <v>0</v>
      </c>
      <c r="N48" s="1">
        <f t="shared" si="10"/>
        <v>0</v>
      </c>
    </row>
    <row r="49" spans="1:14" ht="15">
      <c r="A49" s="6" t="s">
        <v>89</v>
      </c>
      <c r="B49" s="30">
        <f t="shared" si="0"/>
        <v>1</v>
      </c>
      <c r="C49" s="26">
        <v>0</v>
      </c>
      <c r="E49" s="6" t="s">
        <v>89</v>
      </c>
      <c r="G49" s="6"/>
      <c r="H49" s="1">
        <f t="shared" si="6"/>
        <v>1</v>
      </c>
      <c r="I49" s="30">
        <f>'Evaluation Classification'!$N49</f>
        <v>0</v>
      </c>
      <c r="K49" s="1">
        <f t="shared" si="7"/>
        <v>0</v>
      </c>
      <c r="L49" s="1">
        <f t="shared" si="8"/>
        <v>1</v>
      </c>
      <c r="M49" s="1">
        <f t="shared" si="9"/>
        <v>0</v>
      </c>
      <c r="N49" s="1">
        <f t="shared" si="10"/>
        <v>0</v>
      </c>
    </row>
    <row r="50" spans="1:14" ht="15">
      <c r="A50" s="6" t="s">
        <v>90</v>
      </c>
      <c r="B50" s="30">
        <f t="shared" si="0"/>
        <v>1</v>
      </c>
      <c r="C50" s="26">
        <v>0</v>
      </c>
      <c r="E50" s="6" t="s">
        <v>90</v>
      </c>
      <c r="G50" s="6"/>
      <c r="H50" s="1">
        <f t="shared" si="6"/>
        <v>1</v>
      </c>
      <c r="I50" s="30">
        <f>'Evaluation Classification'!$N50</f>
        <v>0</v>
      </c>
      <c r="K50" s="1">
        <f t="shared" si="7"/>
        <v>0</v>
      </c>
      <c r="L50" s="1">
        <f t="shared" si="8"/>
        <v>1</v>
      </c>
      <c r="M50" s="1">
        <f t="shared" si="9"/>
        <v>0</v>
      </c>
      <c r="N50" s="1">
        <f t="shared" si="10"/>
        <v>0</v>
      </c>
    </row>
    <row r="51" spans="1:14" ht="15">
      <c r="A51" s="6" t="s">
        <v>96</v>
      </c>
      <c r="B51" s="30">
        <f t="shared" si="0"/>
        <v>1</v>
      </c>
      <c r="C51" s="26">
        <v>0</v>
      </c>
      <c r="E51" s="6" t="s">
        <v>96</v>
      </c>
      <c r="G51" s="6"/>
      <c r="H51" s="1">
        <f t="shared" si="6"/>
        <v>1</v>
      </c>
      <c r="I51" s="30">
        <f>'Evaluation Classification'!$N51</f>
        <v>0</v>
      </c>
      <c r="K51" s="1">
        <f t="shared" si="7"/>
        <v>0</v>
      </c>
      <c r="L51" s="1">
        <f t="shared" si="8"/>
        <v>1</v>
      </c>
      <c r="M51" s="1">
        <f t="shared" si="9"/>
        <v>0</v>
      </c>
      <c r="N51" s="1">
        <f t="shared" si="10"/>
        <v>0</v>
      </c>
    </row>
    <row r="52" spans="1:14" ht="15">
      <c r="A52" s="6" t="s">
        <v>97</v>
      </c>
      <c r="B52" s="30">
        <f t="shared" si="0"/>
        <v>1</v>
      </c>
      <c r="C52" s="26">
        <v>0</v>
      </c>
      <c r="E52" s="6" t="s">
        <v>97</v>
      </c>
      <c r="G52" s="6"/>
      <c r="H52" s="1">
        <f t="shared" si="6"/>
        <v>1</v>
      </c>
      <c r="I52" s="30">
        <f>'Evaluation Classification'!$N52</f>
        <v>0</v>
      </c>
      <c r="K52" s="1">
        <f t="shared" si="7"/>
        <v>0</v>
      </c>
      <c r="L52" s="1">
        <f t="shared" si="8"/>
        <v>1</v>
      </c>
      <c r="M52" s="1">
        <f t="shared" si="9"/>
        <v>0</v>
      </c>
      <c r="N52" s="1">
        <f t="shared" si="10"/>
        <v>0</v>
      </c>
    </row>
    <row r="53" spans="1:14" ht="15">
      <c r="A53" s="6" t="s">
        <v>98</v>
      </c>
      <c r="B53" s="30">
        <f t="shared" si="0"/>
        <v>1</v>
      </c>
      <c r="C53" s="26">
        <v>0</v>
      </c>
      <c r="E53" s="6" t="s">
        <v>98</v>
      </c>
      <c r="G53" s="6"/>
      <c r="H53" s="1">
        <f t="shared" si="6"/>
        <v>1</v>
      </c>
      <c r="I53" s="30">
        <f>'Evaluation Classification'!$N53</f>
        <v>0</v>
      </c>
      <c r="K53" s="1">
        <f t="shared" si="7"/>
        <v>0</v>
      </c>
      <c r="L53" s="1">
        <f t="shared" si="8"/>
        <v>1</v>
      </c>
      <c r="M53" s="1">
        <f t="shared" si="9"/>
        <v>0</v>
      </c>
      <c r="N53" s="1">
        <f t="shared" si="10"/>
        <v>0</v>
      </c>
    </row>
    <row r="54" spans="1:14" ht="15">
      <c r="A54" s="6" t="s">
        <v>99</v>
      </c>
      <c r="B54" s="30">
        <f t="shared" si="0"/>
        <v>0</v>
      </c>
      <c r="C54" s="26">
        <v>1</v>
      </c>
      <c r="E54" s="6" t="s">
        <v>99</v>
      </c>
      <c r="G54" s="6"/>
      <c r="H54" s="1">
        <f t="shared" si="6"/>
        <v>0</v>
      </c>
      <c r="I54" s="30">
        <f>'Evaluation Classification'!$N54</f>
        <v>1</v>
      </c>
      <c r="K54" s="1">
        <f t="shared" si="7"/>
        <v>1</v>
      </c>
      <c r="L54" s="1">
        <f t="shared" si="8"/>
        <v>0</v>
      </c>
      <c r="M54" s="1">
        <f t="shared" si="9"/>
        <v>0</v>
      </c>
      <c r="N54" s="1">
        <f t="shared" si="10"/>
        <v>0</v>
      </c>
    </row>
    <row r="55" spans="1:14" ht="15">
      <c r="A55" s="6" t="s">
        <v>99</v>
      </c>
      <c r="B55" s="30">
        <f t="shared" si="0"/>
        <v>0</v>
      </c>
      <c r="C55" s="26">
        <v>1</v>
      </c>
      <c r="E55" s="6" t="s">
        <v>99</v>
      </c>
      <c r="G55" s="6"/>
      <c r="H55" s="1">
        <f t="shared" si="6"/>
        <v>0</v>
      </c>
      <c r="I55" s="30">
        <f>'Evaluation Classification'!$N55</f>
        <v>1</v>
      </c>
      <c r="K55" s="1">
        <f t="shared" si="7"/>
        <v>1</v>
      </c>
      <c r="L55" s="1">
        <f t="shared" si="8"/>
        <v>0</v>
      </c>
      <c r="M55" s="1">
        <f t="shared" si="9"/>
        <v>0</v>
      </c>
      <c r="N55" s="1">
        <f t="shared" si="10"/>
        <v>0</v>
      </c>
    </row>
    <row r="56" spans="1:14" ht="15">
      <c r="A56" s="6" t="s">
        <v>102</v>
      </c>
      <c r="B56" s="30">
        <f t="shared" si="0"/>
        <v>1</v>
      </c>
      <c r="C56" s="26">
        <v>0</v>
      </c>
      <c r="E56" s="6" t="s">
        <v>102</v>
      </c>
      <c r="G56" s="6"/>
      <c r="H56" s="1">
        <f t="shared" si="6"/>
        <v>1</v>
      </c>
      <c r="I56" s="30">
        <f>'Evaluation Classification'!$N56</f>
        <v>0</v>
      </c>
      <c r="K56" s="1">
        <f t="shared" si="7"/>
        <v>0</v>
      </c>
      <c r="L56" s="1">
        <f t="shared" si="8"/>
        <v>1</v>
      </c>
      <c r="M56" s="1">
        <f t="shared" si="9"/>
        <v>0</v>
      </c>
      <c r="N56" s="1">
        <f t="shared" si="10"/>
        <v>0</v>
      </c>
    </row>
    <row r="57" spans="1:14" ht="15">
      <c r="A57" s="6" t="s">
        <v>106</v>
      </c>
      <c r="B57" s="30">
        <f t="shared" si="0"/>
        <v>1</v>
      </c>
      <c r="C57" s="26">
        <v>0</v>
      </c>
      <c r="E57" s="6" t="s">
        <v>106</v>
      </c>
      <c r="G57" s="6"/>
      <c r="H57" s="1">
        <f t="shared" si="6"/>
        <v>1</v>
      </c>
      <c r="I57" s="30">
        <f>'Evaluation Classification'!$N57</f>
        <v>0</v>
      </c>
      <c r="K57" s="1">
        <f t="shared" si="7"/>
        <v>0</v>
      </c>
      <c r="L57" s="1">
        <f t="shared" si="8"/>
        <v>1</v>
      </c>
      <c r="M57" s="1">
        <f t="shared" si="9"/>
        <v>0</v>
      </c>
      <c r="N57" s="1">
        <f t="shared" si="10"/>
        <v>0</v>
      </c>
    </row>
    <row r="58" spans="1:14" ht="15">
      <c r="A58" s="6" t="s">
        <v>108</v>
      </c>
      <c r="B58" s="30">
        <f t="shared" si="0"/>
        <v>1</v>
      </c>
      <c r="C58" s="26">
        <v>0</v>
      </c>
      <c r="E58" s="6" t="s">
        <v>108</v>
      </c>
      <c r="G58" s="6"/>
      <c r="H58" s="1">
        <f t="shared" si="6"/>
        <v>1</v>
      </c>
      <c r="I58" s="30">
        <f>'Evaluation Classification'!$N58</f>
        <v>0</v>
      </c>
      <c r="K58" s="1">
        <f t="shared" si="7"/>
        <v>0</v>
      </c>
      <c r="L58" s="1">
        <f t="shared" si="8"/>
        <v>1</v>
      </c>
      <c r="M58" s="1">
        <f t="shared" si="9"/>
        <v>0</v>
      </c>
      <c r="N58" s="1">
        <f t="shared" si="10"/>
        <v>0</v>
      </c>
    </row>
    <row r="59" spans="1:14" ht="15">
      <c r="A59" s="6" t="s">
        <v>109</v>
      </c>
      <c r="B59" s="30">
        <f t="shared" si="0"/>
        <v>1</v>
      </c>
      <c r="C59" s="26">
        <v>0</v>
      </c>
      <c r="E59" s="6" t="s">
        <v>109</v>
      </c>
      <c r="G59" s="6"/>
      <c r="H59" s="1">
        <f t="shared" si="6"/>
        <v>1</v>
      </c>
      <c r="I59" s="30">
        <f>'Evaluation Classification'!$N59</f>
        <v>0</v>
      </c>
      <c r="K59" s="1">
        <f t="shared" si="7"/>
        <v>0</v>
      </c>
      <c r="L59" s="1">
        <f t="shared" si="8"/>
        <v>1</v>
      </c>
      <c r="M59" s="1">
        <f t="shared" si="9"/>
        <v>0</v>
      </c>
      <c r="N59" s="1">
        <f t="shared" si="10"/>
        <v>0</v>
      </c>
    </row>
    <row r="60" spans="1:14" ht="15">
      <c r="A60" s="6" t="s">
        <v>110</v>
      </c>
      <c r="B60" s="30">
        <f t="shared" si="0"/>
        <v>1</v>
      </c>
      <c r="C60" s="26">
        <v>0</v>
      </c>
      <c r="E60" s="6" t="s">
        <v>110</v>
      </c>
      <c r="G60" s="6"/>
      <c r="H60" s="1">
        <f t="shared" si="6"/>
        <v>1</v>
      </c>
      <c r="I60" s="30">
        <f>'Evaluation Classification'!$N60</f>
        <v>0</v>
      </c>
      <c r="K60" s="1">
        <f t="shared" si="7"/>
        <v>0</v>
      </c>
      <c r="L60" s="1">
        <f t="shared" si="8"/>
        <v>1</v>
      </c>
      <c r="M60" s="1">
        <f t="shared" si="9"/>
        <v>0</v>
      </c>
      <c r="N60" s="1">
        <f t="shared" si="10"/>
        <v>0</v>
      </c>
    </row>
    <row r="61" spans="1:14" ht="15">
      <c r="A61" s="6" t="s">
        <v>113</v>
      </c>
      <c r="B61" s="30">
        <f t="shared" si="0"/>
        <v>1</v>
      </c>
      <c r="C61" s="26">
        <v>0</v>
      </c>
      <c r="E61" s="6" t="s">
        <v>113</v>
      </c>
      <c r="G61" s="6"/>
      <c r="H61" s="1">
        <f t="shared" si="6"/>
        <v>1</v>
      </c>
      <c r="I61" s="30">
        <f>'Evaluation Classification'!$N61</f>
        <v>0</v>
      </c>
      <c r="K61" s="1">
        <f t="shared" si="7"/>
        <v>0</v>
      </c>
      <c r="L61" s="1">
        <f t="shared" si="8"/>
        <v>1</v>
      </c>
      <c r="M61" s="1">
        <f t="shared" si="9"/>
        <v>0</v>
      </c>
      <c r="N61" s="1">
        <f t="shared" si="10"/>
        <v>0</v>
      </c>
    </row>
    <row r="62" spans="1:14" ht="15">
      <c r="A62" s="6" t="s">
        <v>114</v>
      </c>
      <c r="B62" s="30">
        <f t="shared" si="0"/>
        <v>1</v>
      </c>
      <c r="C62" s="26">
        <v>0</v>
      </c>
      <c r="E62" s="6" t="s">
        <v>114</v>
      </c>
      <c r="G62" s="6"/>
      <c r="H62" s="1">
        <f t="shared" si="6"/>
        <v>1</v>
      </c>
      <c r="I62" s="30">
        <f>'Evaluation Classification'!$N62</f>
        <v>0</v>
      </c>
      <c r="K62" s="1">
        <f t="shared" si="7"/>
        <v>0</v>
      </c>
      <c r="L62" s="1">
        <f t="shared" si="8"/>
        <v>1</v>
      </c>
      <c r="M62" s="1">
        <f t="shared" si="9"/>
        <v>0</v>
      </c>
      <c r="N62" s="1">
        <f t="shared" si="10"/>
        <v>0</v>
      </c>
    </row>
    <row r="63" spans="1:14" ht="15">
      <c r="A63" s="6" t="s">
        <v>115</v>
      </c>
      <c r="B63" s="30">
        <f t="shared" si="0"/>
        <v>1</v>
      </c>
      <c r="C63" s="26">
        <v>0</v>
      </c>
      <c r="E63" s="6" t="s">
        <v>115</v>
      </c>
      <c r="G63" s="6"/>
      <c r="H63" s="1">
        <f t="shared" si="6"/>
        <v>1</v>
      </c>
      <c r="I63" s="30">
        <f>'Evaluation Classification'!$N63</f>
        <v>0</v>
      </c>
      <c r="K63" s="1">
        <f t="shared" si="7"/>
        <v>0</v>
      </c>
      <c r="L63" s="1">
        <f t="shared" si="8"/>
        <v>1</v>
      </c>
      <c r="M63" s="1">
        <f t="shared" si="9"/>
        <v>0</v>
      </c>
      <c r="N63" s="1">
        <f t="shared" si="10"/>
        <v>0</v>
      </c>
    </row>
    <row r="64" spans="1:14" ht="15">
      <c r="A64" s="6" t="s">
        <v>116</v>
      </c>
      <c r="B64" s="30">
        <f t="shared" si="0"/>
        <v>1</v>
      </c>
      <c r="C64" s="26">
        <v>0</v>
      </c>
      <c r="E64" s="6" t="s">
        <v>116</v>
      </c>
      <c r="G64" s="6"/>
      <c r="H64" s="1">
        <f t="shared" si="6"/>
        <v>1</v>
      </c>
      <c r="I64" s="30">
        <f>'Evaluation Classification'!$N64</f>
        <v>0</v>
      </c>
      <c r="K64" s="1">
        <f t="shared" si="7"/>
        <v>0</v>
      </c>
      <c r="L64" s="1">
        <f t="shared" si="8"/>
        <v>1</v>
      </c>
      <c r="M64" s="1">
        <f t="shared" si="9"/>
        <v>0</v>
      </c>
      <c r="N64" s="1">
        <f t="shared" si="10"/>
        <v>0</v>
      </c>
    </row>
    <row r="65" spans="1:14" ht="15">
      <c r="A65" s="6" t="s">
        <v>117</v>
      </c>
      <c r="B65" s="30">
        <f t="shared" si="0"/>
        <v>1</v>
      </c>
      <c r="C65" s="26">
        <v>0</v>
      </c>
      <c r="E65" s="6" t="s">
        <v>117</v>
      </c>
      <c r="G65" s="6"/>
      <c r="H65" s="1">
        <f t="shared" si="6"/>
        <v>1</v>
      </c>
      <c r="I65" s="30">
        <f>'Evaluation Classification'!$N65</f>
        <v>0</v>
      </c>
      <c r="K65" s="1">
        <f t="shared" si="7"/>
        <v>0</v>
      </c>
      <c r="L65" s="1">
        <f t="shared" si="8"/>
        <v>1</v>
      </c>
      <c r="M65" s="1">
        <f t="shared" si="9"/>
        <v>0</v>
      </c>
      <c r="N65" s="1">
        <f t="shared" si="10"/>
        <v>0</v>
      </c>
    </row>
    <row r="66" spans="1:14" ht="15">
      <c r="A66" s="6" t="s">
        <v>118</v>
      </c>
      <c r="B66" s="30">
        <f t="shared" si="0"/>
        <v>1</v>
      </c>
      <c r="C66" s="26">
        <v>0</v>
      </c>
      <c r="E66" s="6" t="s">
        <v>118</v>
      </c>
      <c r="G66" s="6"/>
      <c r="H66" s="1">
        <f t="shared" si="6"/>
        <v>1</v>
      </c>
      <c r="I66" s="30">
        <f>'Evaluation Classification'!$N66</f>
        <v>0</v>
      </c>
      <c r="K66" s="1">
        <f t="shared" si="7"/>
        <v>0</v>
      </c>
      <c r="L66" s="1">
        <f t="shared" si="8"/>
        <v>1</v>
      </c>
      <c r="M66" s="1">
        <f t="shared" si="9"/>
        <v>0</v>
      </c>
      <c r="N66" s="1">
        <f t="shared" si="10"/>
        <v>0</v>
      </c>
    </row>
    <row r="67" spans="1:14" ht="15">
      <c r="A67" s="6" t="s">
        <v>119</v>
      </c>
      <c r="B67" s="30">
        <f t="shared" ref="B67:B119" si="11">IF(C67=1,0,1)</f>
        <v>1</v>
      </c>
      <c r="C67" s="26">
        <v>0</v>
      </c>
      <c r="E67" s="6" t="s">
        <v>119</v>
      </c>
      <c r="G67" s="6"/>
      <c r="H67" s="1">
        <f t="shared" si="6"/>
        <v>1</v>
      </c>
      <c r="I67" s="30">
        <f>'Evaluation Classification'!$N67</f>
        <v>0</v>
      </c>
      <c r="K67" s="1">
        <f t="shared" si="7"/>
        <v>0</v>
      </c>
      <c r="L67" s="1">
        <f t="shared" si="8"/>
        <v>1</v>
      </c>
      <c r="M67" s="1">
        <f t="shared" si="9"/>
        <v>0</v>
      </c>
      <c r="N67" s="1">
        <f t="shared" si="10"/>
        <v>0</v>
      </c>
    </row>
    <row r="68" spans="1:14" ht="15">
      <c r="A68" s="6" t="s">
        <v>121</v>
      </c>
      <c r="B68" s="30">
        <f t="shared" si="11"/>
        <v>1</v>
      </c>
      <c r="C68" s="26">
        <v>0</v>
      </c>
      <c r="E68" s="6" t="s">
        <v>121</v>
      </c>
      <c r="G68" s="6"/>
      <c r="H68" s="1">
        <f t="shared" si="6"/>
        <v>1</v>
      </c>
      <c r="I68" s="30">
        <f>'Evaluation Classification'!$N68</f>
        <v>0</v>
      </c>
      <c r="K68" s="1">
        <f t="shared" si="7"/>
        <v>0</v>
      </c>
      <c r="L68" s="1">
        <f t="shared" si="8"/>
        <v>1</v>
      </c>
      <c r="M68" s="1">
        <f t="shared" si="9"/>
        <v>0</v>
      </c>
      <c r="N68" s="1">
        <f t="shared" si="10"/>
        <v>0</v>
      </c>
    </row>
    <row r="69" spans="1:14" ht="15">
      <c r="A69" s="6" t="s">
        <v>122</v>
      </c>
      <c r="B69" s="30">
        <f t="shared" si="11"/>
        <v>0</v>
      </c>
      <c r="C69" s="26">
        <v>1</v>
      </c>
      <c r="E69" s="6" t="s">
        <v>122</v>
      </c>
      <c r="G69" s="6"/>
      <c r="H69" s="1">
        <f t="shared" si="6"/>
        <v>0</v>
      </c>
      <c r="I69" s="30">
        <f>'Evaluation Classification'!$N69</f>
        <v>1</v>
      </c>
      <c r="K69" s="1">
        <f t="shared" si="7"/>
        <v>1</v>
      </c>
      <c r="L69" s="1">
        <f t="shared" si="8"/>
        <v>0</v>
      </c>
      <c r="M69" s="1">
        <f t="shared" si="9"/>
        <v>0</v>
      </c>
      <c r="N69" s="1">
        <f t="shared" si="10"/>
        <v>0</v>
      </c>
    </row>
    <row r="70" spans="1:14" ht="15">
      <c r="A70" s="6" t="s">
        <v>123</v>
      </c>
      <c r="B70" s="30">
        <f t="shared" si="11"/>
        <v>0</v>
      </c>
      <c r="C70" s="26">
        <v>1</v>
      </c>
      <c r="E70" s="6" t="s">
        <v>123</v>
      </c>
      <c r="G70" s="6"/>
      <c r="H70" s="1">
        <f t="shared" si="6"/>
        <v>0</v>
      </c>
      <c r="I70" s="30">
        <f>'Evaluation Classification'!$N70</f>
        <v>1</v>
      </c>
      <c r="K70" s="1">
        <f t="shared" si="7"/>
        <v>1</v>
      </c>
      <c r="L70" s="1">
        <f t="shared" si="8"/>
        <v>0</v>
      </c>
      <c r="M70" s="1">
        <f t="shared" si="9"/>
        <v>0</v>
      </c>
      <c r="N70" s="1">
        <f t="shared" si="10"/>
        <v>0</v>
      </c>
    </row>
    <row r="71" spans="1:14" ht="15">
      <c r="A71" s="6" t="s">
        <v>124</v>
      </c>
      <c r="B71" s="30">
        <f t="shared" si="11"/>
        <v>1</v>
      </c>
      <c r="C71" s="26">
        <v>0</v>
      </c>
      <c r="E71" s="6" t="s">
        <v>124</v>
      </c>
      <c r="G71" s="6"/>
      <c r="H71" s="1">
        <f t="shared" si="6"/>
        <v>1</v>
      </c>
      <c r="I71" s="30">
        <f>'Evaluation Classification'!$N71</f>
        <v>0</v>
      </c>
      <c r="K71" s="1">
        <f t="shared" si="7"/>
        <v>0</v>
      </c>
      <c r="L71" s="1">
        <f t="shared" si="8"/>
        <v>1</v>
      </c>
      <c r="M71" s="1">
        <f t="shared" si="9"/>
        <v>0</v>
      </c>
      <c r="N71" s="1">
        <f t="shared" si="10"/>
        <v>0</v>
      </c>
    </row>
    <row r="72" spans="1:14" ht="15">
      <c r="A72" s="6" t="s">
        <v>125</v>
      </c>
      <c r="B72" s="30">
        <f t="shared" si="11"/>
        <v>0</v>
      </c>
      <c r="C72" s="26">
        <v>1</v>
      </c>
      <c r="E72" s="6" t="s">
        <v>125</v>
      </c>
      <c r="G72" s="6"/>
      <c r="H72" s="1">
        <f t="shared" si="6"/>
        <v>0</v>
      </c>
      <c r="I72" s="30">
        <f>'Evaluation Classification'!$N72</f>
        <v>1</v>
      </c>
      <c r="K72" s="1">
        <f t="shared" si="7"/>
        <v>1</v>
      </c>
      <c r="L72" s="1">
        <f t="shared" si="8"/>
        <v>0</v>
      </c>
      <c r="M72" s="1">
        <f t="shared" si="9"/>
        <v>0</v>
      </c>
      <c r="N72" s="1">
        <f t="shared" si="10"/>
        <v>0</v>
      </c>
    </row>
    <row r="73" spans="1:14" ht="15">
      <c r="A73" s="6" t="s">
        <v>126</v>
      </c>
      <c r="B73" s="30">
        <f t="shared" si="11"/>
        <v>0</v>
      </c>
      <c r="C73" s="26">
        <v>1</v>
      </c>
      <c r="E73" s="6" t="s">
        <v>126</v>
      </c>
      <c r="G73" s="6"/>
      <c r="H73" s="1">
        <f t="shared" si="6"/>
        <v>1</v>
      </c>
      <c r="I73" s="30">
        <f>'Evaluation Classification'!$N73</f>
        <v>0</v>
      </c>
      <c r="K73" s="1">
        <f t="shared" si="7"/>
        <v>0</v>
      </c>
      <c r="L73" s="1">
        <f t="shared" si="8"/>
        <v>0</v>
      </c>
      <c r="M73" s="1">
        <f t="shared" si="9"/>
        <v>0</v>
      </c>
      <c r="N73" s="1">
        <f t="shared" si="10"/>
        <v>1</v>
      </c>
    </row>
    <row r="74" spans="1:14" ht="15">
      <c r="A74" s="6" t="s">
        <v>127</v>
      </c>
      <c r="B74" s="30">
        <f t="shared" si="11"/>
        <v>0</v>
      </c>
      <c r="C74" s="26">
        <v>1</v>
      </c>
      <c r="E74" s="6" t="s">
        <v>127</v>
      </c>
      <c r="G74" s="6"/>
      <c r="H74" s="1">
        <f t="shared" si="6"/>
        <v>0</v>
      </c>
      <c r="I74" s="30">
        <f>'Evaluation Classification'!$N74</f>
        <v>1</v>
      </c>
      <c r="K74" s="1">
        <f t="shared" si="7"/>
        <v>1</v>
      </c>
      <c r="L74" s="1">
        <f t="shared" si="8"/>
        <v>0</v>
      </c>
      <c r="M74" s="1">
        <f t="shared" si="9"/>
        <v>0</v>
      </c>
      <c r="N74" s="1">
        <f t="shared" si="10"/>
        <v>0</v>
      </c>
    </row>
    <row r="75" spans="1:14" ht="15">
      <c r="A75" s="6" t="s">
        <v>128</v>
      </c>
      <c r="B75" s="30">
        <f t="shared" si="11"/>
        <v>0</v>
      </c>
      <c r="C75" s="26">
        <v>1</v>
      </c>
      <c r="E75" s="6" t="s">
        <v>128</v>
      </c>
      <c r="G75" s="6"/>
      <c r="H75" s="1">
        <f t="shared" si="6"/>
        <v>1</v>
      </c>
      <c r="I75" s="30">
        <f>'Evaluation Classification'!$N75</f>
        <v>0</v>
      </c>
      <c r="K75" s="1">
        <f t="shared" si="7"/>
        <v>0</v>
      </c>
      <c r="L75" s="1">
        <f t="shared" si="8"/>
        <v>0</v>
      </c>
      <c r="M75" s="1">
        <f t="shared" si="9"/>
        <v>0</v>
      </c>
      <c r="N75" s="1">
        <f t="shared" si="10"/>
        <v>1</v>
      </c>
    </row>
    <row r="76" spans="1:14" ht="15">
      <c r="A76" s="6" t="s">
        <v>130</v>
      </c>
      <c r="B76" s="30">
        <f t="shared" si="11"/>
        <v>1</v>
      </c>
      <c r="C76" s="26">
        <v>0</v>
      </c>
      <c r="E76" s="6" t="s">
        <v>130</v>
      </c>
      <c r="G76" s="6"/>
      <c r="H76" s="1">
        <f t="shared" si="6"/>
        <v>1</v>
      </c>
      <c r="I76" s="30">
        <f>'Evaluation Classification'!$N76</f>
        <v>0</v>
      </c>
      <c r="K76" s="1">
        <f t="shared" si="7"/>
        <v>0</v>
      </c>
      <c r="L76" s="1">
        <f t="shared" si="8"/>
        <v>1</v>
      </c>
      <c r="M76" s="1">
        <f t="shared" si="9"/>
        <v>0</v>
      </c>
      <c r="N76" s="1">
        <f t="shared" si="10"/>
        <v>0</v>
      </c>
    </row>
    <row r="77" spans="1:14" ht="15">
      <c r="A77" s="6" t="s">
        <v>131</v>
      </c>
      <c r="B77" s="30">
        <f t="shared" si="11"/>
        <v>0</v>
      </c>
      <c r="C77" s="26">
        <v>1</v>
      </c>
      <c r="E77" s="6" t="s">
        <v>131</v>
      </c>
      <c r="G77" s="6"/>
      <c r="H77" s="1">
        <f t="shared" si="6"/>
        <v>1</v>
      </c>
      <c r="I77" s="30">
        <f>'Evaluation Classification'!$N77</f>
        <v>0</v>
      </c>
      <c r="K77" s="1">
        <f t="shared" si="7"/>
        <v>0</v>
      </c>
      <c r="L77" s="1">
        <f t="shared" si="8"/>
        <v>0</v>
      </c>
      <c r="M77" s="1">
        <f t="shared" si="9"/>
        <v>0</v>
      </c>
      <c r="N77" s="1">
        <f t="shared" si="10"/>
        <v>1</v>
      </c>
    </row>
    <row r="78" spans="1:14" ht="15">
      <c r="A78" s="6" t="s">
        <v>132</v>
      </c>
      <c r="B78" s="30">
        <f t="shared" si="11"/>
        <v>0</v>
      </c>
      <c r="C78" s="26">
        <v>1</v>
      </c>
      <c r="E78" s="6" t="s">
        <v>132</v>
      </c>
      <c r="G78" s="6"/>
      <c r="H78" s="1">
        <f t="shared" si="6"/>
        <v>1</v>
      </c>
      <c r="I78" s="30">
        <f>'Evaluation Classification'!$N78</f>
        <v>0</v>
      </c>
      <c r="K78" s="1">
        <f t="shared" si="7"/>
        <v>0</v>
      </c>
      <c r="L78" s="1">
        <f t="shared" si="8"/>
        <v>0</v>
      </c>
      <c r="M78" s="1">
        <f t="shared" si="9"/>
        <v>0</v>
      </c>
      <c r="N78" s="1">
        <f t="shared" si="10"/>
        <v>1</v>
      </c>
    </row>
    <row r="79" spans="1:14" ht="15">
      <c r="A79" s="6" t="s">
        <v>134</v>
      </c>
      <c r="B79" s="30">
        <f t="shared" si="11"/>
        <v>1</v>
      </c>
      <c r="C79" s="26">
        <v>0</v>
      </c>
      <c r="E79" s="6" t="s">
        <v>134</v>
      </c>
      <c r="G79" s="6"/>
      <c r="H79" s="1">
        <f t="shared" si="6"/>
        <v>1</v>
      </c>
      <c r="I79" s="30">
        <f>'Evaluation Classification'!$N79</f>
        <v>0</v>
      </c>
      <c r="K79" s="1">
        <f t="shared" si="7"/>
        <v>0</v>
      </c>
      <c r="L79" s="1">
        <f t="shared" si="8"/>
        <v>1</v>
      </c>
      <c r="M79" s="1">
        <f t="shared" si="9"/>
        <v>0</v>
      </c>
      <c r="N79" s="1">
        <f t="shared" si="10"/>
        <v>0</v>
      </c>
    </row>
    <row r="80" spans="1:14" ht="15">
      <c r="A80" s="6" t="s">
        <v>136</v>
      </c>
      <c r="B80" s="30">
        <f t="shared" si="11"/>
        <v>1</v>
      </c>
      <c r="C80" s="26">
        <v>0</v>
      </c>
      <c r="E80" s="6" t="s">
        <v>136</v>
      </c>
      <c r="G80" s="6"/>
      <c r="H80" s="1">
        <f t="shared" si="6"/>
        <v>1</v>
      </c>
      <c r="I80" s="30">
        <f>'Evaluation Classification'!$N80</f>
        <v>0</v>
      </c>
      <c r="K80" s="1">
        <f t="shared" si="7"/>
        <v>0</v>
      </c>
      <c r="L80" s="1">
        <f t="shared" si="8"/>
        <v>1</v>
      </c>
      <c r="M80" s="1">
        <f t="shared" si="9"/>
        <v>0</v>
      </c>
      <c r="N80" s="1">
        <f t="shared" si="10"/>
        <v>0</v>
      </c>
    </row>
    <row r="81" spans="1:14" ht="15">
      <c r="A81" s="6" t="s">
        <v>137</v>
      </c>
      <c r="B81" s="30">
        <f t="shared" si="11"/>
        <v>1</v>
      </c>
      <c r="C81" s="26">
        <v>0</v>
      </c>
      <c r="E81" s="6" t="s">
        <v>137</v>
      </c>
      <c r="G81" s="6"/>
      <c r="H81" s="1">
        <f t="shared" si="6"/>
        <v>1</v>
      </c>
      <c r="I81" s="30">
        <f>'Evaluation Classification'!$N81</f>
        <v>0</v>
      </c>
      <c r="K81" s="1">
        <f t="shared" si="7"/>
        <v>0</v>
      </c>
      <c r="L81" s="1">
        <f t="shared" si="8"/>
        <v>1</v>
      </c>
      <c r="M81" s="1">
        <f t="shared" si="9"/>
        <v>0</v>
      </c>
      <c r="N81" s="1">
        <f t="shared" si="10"/>
        <v>0</v>
      </c>
    </row>
    <row r="82" spans="1:14" ht="15">
      <c r="A82" s="6" t="s">
        <v>138</v>
      </c>
      <c r="B82" s="30">
        <f t="shared" si="11"/>
        <v>1</v>
      </c>
      <c r="C82" s="26">
        <v>0</v>
      </c>
      <c r="E82" s="6" t="s">
        <v>138</v>
      </c>
      <c r="G82" s="6"/>
      <c r="H82" s="1">
        <f t="shared" si="6"/>
        <v>1</v>
      </c>
      <c r="I82" s="30">
        <f>'Evaluation Classification'!$N82</f>
        <v>0</v>
      </c>
      <c r="K82" s="1">
        <f t="shared" si="7"/>
        <v>0</v>
      </c>
      <c r="L82" s="1">
        <f t="shared" si="8"/>
        <v>1</v>
      </c>
      <c r="M82" s="1">
        <f t="shared" si="9"/>
        <v>0</v>
      </c>
      <c r="N82" s="1">
        <f t="shared" si="10"/>
        <v>0</v>
      </c>
    </row>
    <row r="83" spans="1:14" ht="15">
      <c r="A83" s="6" t="s">
        <v>144</v>
      </c>
      <c r="B83" s="30">
        <f t="shared" si="11"/>
        <v>1</v>
      </c>
      <c r="C83" s="26">
        <v>0</v>
      </c>
      <c r="E83" s="6" t="s">
        <v>144</v>
      </c>
      <c r="G83" s="6"/>
      <c r="H83" s="1">
        <f t="shared" ref="H83:H119" si="12">IF(I83=1,0,1)</f>
        <v>1</v>
      </c>
      <c r="I83" s="30">
        <f>'Evaluation Classification'!$N83</f>
        <v>0</v>
      </c>
      <c r="K83" s="1">
        <f t="shared" ref="K83:K119" si="13">IF(AND(C83=1, I83=1), 1, 0)</f>
        <v>0</v>
      </c>
      <c r="L83" s="1">
        <f t="shared" ref="L83:L119" si="14">IF(AND(B83=1, H83=1), 1, 0)</f>
        <v>1</v>
      </c>
      <c r="M83" s="1">
        <f t="shared" ref="M83:M119" si="15">IF(AND(I83=1, B83=1), 1, 0)</f>
        <v>0</v>
      </c>
      <c r="N83" s="1">
        <f t="shared" ref="N83:N119" si="16">IF(AND(H83=1, C83=1), 1, 0)</f>
        <v>0</v>
      </c>
    </row>
    <row r="84" spans="1:14" ht="15">
      <c r="A84" s="6" t="s">
        <v>145</v>
      </c>
      <c r="B84" s="30">
        <f t="shared" si="11"/>
        <v>1</v>
      </c>
      <c r="C84" s="26">
        <v>0</v>
      </c>
      <c r="E84" s="6" t="s">
        <v>145</v>
      </c>
      <c r="G84" s="6"/>
      <c r="H84" s="1">
        <f t="shared" si="12"/>
        <v>1</v>
      </c>
      <c r="I84" s="30">
        <f>'Evaluation Classification'!$N84</f>
        <v>0</v>
      </c>
      <c r="K84" s="1">
        <f t="shared" si="13"/>
        <v>0</v>
      </c>
      <c r="L84" s="1">
        <f t="shared" si="14"/>
        <v>1</v>
      </c>
      <c r="M84" s="1">
        <f t="shared" si="15"/>
        <v>0</v>
      </c>
      <c r="N84" s="1">
        <f t="shared" si="16"/>
        <v>0</v>
      </c>
    </row>
    <row r="85" spans="1:14" ht="15">
      <c r="A85" s="6" t="s">
        <v>146</v>
      </c>
      <c r="B85" s="30">
        <f t="shared" si="11"/>
        <v>1</v>
      </c>
      <c r="C85" s="26">
        <v>0</v>
      </c>
      <c r="E85" s="6" t="s">
        <v>146</v>
      </c>
      <c r="G85" s="6"/>
      <c r="H85" s="1">
        <f t="shared" si="12"/>
        <v>0</v>
      </c>
      <c r="I85" s="30">
        <f>'Evaluation Classification'!$N85</f>
        <v>1</v>
      </c>
      <c r="K85" s="1">
        <f t="shared" si="13"/>
        <v>0</v>
      </c>
      <c r="L85" s="1">
        <f t="shared" si="14"/>
        <v>0</v>
      </c>
      <c r="M85" s="1">
        <f t="shared" si="15"/>
        <v>1</v>
      </c>
      <c r="N85" s="1">
        <f t="shared" si="16"/>
        <v>0</v>
      </c>
    </row>
    <row r="86" spans="1:14" ht="15">
      <c r="A86" s="6" t="s">
        <v>147</v>
      </c>
      <c r="B86" s="30">
        <f t="shared" si="11"/>
        <v>1</v>
      </c>
      <c r="C86" s="26">
        <v>0</v>
      </c>
      <c r="E86" s="6" t="s">
        <v>147</v>
      </c>
      <c r="G86" s="6"/>
      <c r="H86" s="1">
        <f t="shared" si="12"/>
        <v>1</v>
      </c>
      <c r="I86" s="30">
        <f>'Evaluation Classification'!$N86</f>
        <v>0</v>
      </c>
      <c r="K86" s="1">
        <f t="shared" si="13"/>
        <v>0</v>
      </c>
      <c r="L86" s="1">
        <f t="shared" si="14"/>
        <v>1</v>
      </c>
      <c r="M86" s="1">
        <f t="shared" si="15"/>
        <v>0</v>
      </c>
      <c r="N86" s="1">
        <f t="shared" si="16"/>
        <v>0</v>
      </c>
    </row>
    <row r="87" spans="1:14" ht="15">
      <c r="A87" s="6" t="s">
        <v>149</v>
      </c>
      <c r="B87" s="30">
        <f t="shared" si="11"/>
        <v>1</v>
      </c>
      <c r="C87" s="26">
        <v>0</v>
      </c>
      <c r="E87" s="6" t="s">
        <v>149</v>
      </c>
      <c r="G87" s="6"/>
      <c r="H87" s="1">
        <f t="shared" si="12"/>
        <v>1</v>
      </c>
      <c r="I87" s="30">
        <f>'Evaluation Classification'!$N87</f>
        <v>0</v>
      </c>
      <c r="K87" s="1">
        <f t="shared" si="13"/>
        <v>0</v>
      </c>
      <c r="L87" s="1">
        <f t="shared" si="14"/>
        <v>1</v>
      </c>
      <c r="M87" s="1">
        <f t="shared" si="15"/>
        <v>0</v>
      </c>
      <c r="N87" s="1">
        <f t="shared" si="16"/>
        <v>0</v>
      </c>
    </row>
    <row r="88" spans="1:14" ht="15">
      <c r="A88" s="6" t="s">
        <v>150</v>
      </c>
      <c r="B88" s="30">
        <f t="shared" si="11"/>
        <v>0</v>
      </c>
      <c r="C88" s="26">
        <v>1</v>
      </c>
      <c r="E88" s="6" t="s">
        <v>150</v>
      </c>
      <c r="G88" s="6"/>
      <c r="H88" s="1">
        <f t="shared" si="12"/>
        <v>0</v>
      </c>
      <c r="I88" s="30">
        <f>'Evaluation Classification'!$N88</f>
        <v>1</v>
      </c>
      <c r="K88" s="1">
        <f t="shared" si="13"/>
        <v>1</v>
      </c>
      <c r="L88" s="1">
        <f t="shared" si="14"/>
        <v>0</v>
      </c>
      <c r="M88" s="1">
        <f t="shared" si="15"/>
        <v>0</v>
      </c>
      <c r="N88" s="1">
        <f t="shared" si="16"/>
        <v>0</v>
      </c>
    </row>
    <row r="89" spans="1:14" ht="15">
      <c r="A89" s="6" t="s">
        <v>151</v>
      </c>
      <c r="B89" s="30">
        <f t="shared" si="11"/>
        <v>0</v>
      </c>
      <c r="C89" s="26">
        <v>1</v>
      </c>
      <c r="E89" s="6" t="s">
        <v>151</v>
      </c>
      <c r="G89" s="6"/>
      <c r="H89" s="1">
        <f t="shared" si="12"/>
        <v>1</v>
      </c>
      <c r="I89" s="30">
        <f>'Evaluation Classification'!$N89</f>
        <v>0</v>
      </c>
      <c r="K89" s="1">
        <f t="shared" si="13"/>
        <v>0</v>
      </c>
      <c r="L89" s="1">
        <f t="shared" si="14"/>
        <v>0</v>
      </c>
      <c r="M89" s="1">
        <f t="shared" si="15"/>
        <v>0</v>
      </c>
      <c r="N89" s="1">
        <f t="shared" si="16"/>
        <v>1</v>
      </c>
    </row>
    <row r="90" spans="1:14" ht="15">
      <c r="A90" s="6" t="s">
        <v>152</v>
      </c>
      <c r="B90" s="30">
        <f t="shared" si="11"/>
        <v>1</v>
      </c>
      <c r="C90" s="26">
        <v>0</v>
      </c>
      <c r="E90" s="6" t="s">
        <v>152</v>
      </c>
      <c r="G90" s="6"/>
      <c r="H90" s="1">
        <f t="shared" si="12"/>
        <v>1</v>
      </c>
      <c r="I90" s="30">
        <f>'Evaluation Classification'!$N90</f>
        <v>0</v>
      </c>
      <c r="K90" s="1">
        <f t="shared" si="13"/>
        <v>0</v>
      </c>
      <c r="L90" s="1">
        <f t="shared" si="14"/>
        <v>1</v>
      </c>
      <c r="M90" s="1">
        <f t="shared" si="15"/>
        <v>0</v>
      </c>
      <c r="N90" s="1">
        <f t="shared" si="16"/>
        <v>0</v>
      </c>
    </row>
    <row r="91" spans="1:14" ht="15">
      <c r="A91" s="6" t="s">
        <v>153</v>
      </c>
      <c r="B91" s="30">
        <f t="shared" si="11"/>
        <v>1</v>
      </c>
      <c r="C91" s="26">
        <v>0</v>
      </c>
      <c r="E91" s="6" t="s">
        <v>153</v>
      </c>
      <c r="G91" s="6"/>
      <c r="H91" s="1">
        <f t="shared" si="12"/>
        <v>1</v>
      </c>
      <c r="I91" s="30">
        <f>'Evaluation Classification'!$N91</f>
        <v>0</v>
      </c>
      <c r="K91" s="1">
        <f t="shared" si="13"/>
        <v>0</v>
      </c>
      <c r="L91" s="1">
        <f t="shared" si="14"/>
        <v>1</v>
      </c>
      <c r="M91" s="1">
        <f t="shared" si="15"/>
        <v>0</v>
      </c>
      <c r="N91" s="1">
        <f t="shared" si="16"/>
        <v>0</v>
      </c>
    </row>
    <row r="92" spans="1:14" ht="15">
      <c r="A92" s="6" t="s">
        <v>155</v>
      </c>
      <c r="B92" s="30">
        <f t="shared" si="11"/>
        <v>1</v>
      </c>
      <c r="C92" s="26">
        <v>0</v>
      </c>
      <c r="E92" s="6" t="s">
        <v>155</v>
      </c>
      <c r="G92" s="6"/>
      <c r="H92" s="1">
        <f t="shared" si="12"/>
        <v>1</v>
      </c>
      <c r="I92" s="30">
        <f>'Evaluation Classification'!$N92</f>
        <v>0</v>
      </c>
      <c r="K92" s="1">
        <f t="shared" si="13"/>
        <v>0</v>
      </c>
      <c r="L92" s="1">
        <f t="shared" si="14"/>
        <v>1</v>
      </c>
      <c r="M92" s="1">
        <f t="shared" si="15"/>
        <v>0</v>
      </c>
      <c r="N92" s="1">
        <f t="shared" si="16"/>
        <v>0</v>
      </c>
    </row>
    <row r="93" spans="1:14" ht="15">
      <c r="A93" s="6" t="s">
        <v>157</v>
      </c>
      <c r="B93" s="30">
        <f t="shared" si="11"/>
        <v>0</v>
      </c>
      <c r="C93" s="26">
        <v>1</v>
      </c>
      <c r="E93" s="6" t="s">
        <v>157</v>
      </c>
      <c r="G93" s="6"/>
      <c r="H93" s="1">
        <f t="shared" si="12"/>
        <v>0</v>
      </c>
      <c r="I93" s="30">
        <f>'Evaluation Classification'!$N93</f>
        <v>1</v>
      </c>
      <c r="K93" s="1">
        <f t="shared" si="13"/>
        <v>1</v>
      </c>
      <c r="L93" s="1">
        <f t="shared" si="14"/>
        <v>0</v>
      </c>
      <c r="M93" s="1">
        <f t="shared" si="15"/>
        <v>0</v>
      </c>
      <c r="N93" s="1">
        <f t="shared" si="16"/>
        <v>0</v>
      </c>
    </row>
    <row r="94" spans="1:14" ht="15">
      <c r="A94" s="6" t="s">
        <v>158</v>
      </c>
      <c r="B94" s="30">
        <f t="shared" si="11"/>
        <v>0</v>
      </c>
      <c r="C94" s="26">
        <v>1</v>
      </c>
      <c r="E94" s="6" t="s">
        <v>158</v>
      </c>
      <c r="G94" s="6"/>
      <c r="H94" s="1">
        <f t="shared" si="12"/>
        <v>0</v>
      </c>
      <c r="I94" s="30">
        <f>'Evaluation Classification'!$N94</f>
        <v>1</v>
      </c>
      <c r="K94" s="1">
        <f t="shared" si="13"/>
        <v>1</v>
      </c>
      <c r="L94" s="1">
        <f t="shared" si="14"/>
        <v>0</v>
      </c>
      <c r="M94" s="1">
        <f t="shared" si="15"/>
        <v>0</v>
      </c>
      <c r="N94" s="1">
        <f t="shared" si="16"/>
        <v>0</v>
      </c>
    </row>
    <row r="95" spans="1:14" ht="15">
      <c r="A95" s="6" t="s">
        <v>160</v>
      </c>
      <c r="B95" s="30">
        <f t="shared" si="11"/>
        <v>0</v>
      </c>
      <c r="C95" s="26">
        <v>1</v>
      </c>
      <c r="E95" s="6" t="s">
        <v>160</v>
      </c>
      <c r="G95" s="6"/>
      <c r="H95" s="1">
        <f t="shared" si="12"/>
        <v>0</v>
      </c>
      <c r="I95" s="30">
        <f>'Evaluation Classification'!$N95</f>
        <v>1</v>
      </c>
      <c r="K95" s="1">
        <f t="shared" si="13"/>
        <v>1</v>
      </c>
      <c r="L95" s="1">
        <f t="shared" si="14"/>
        <v>0</v>
      </c>
      <c r="M95" s="1">
        <f t="shared" si="15"/>
        <v>0</v>
      </c>
      <c r="N95" s="1">
        <f t="shared" si="16"/>
        <v>0</v>
      </c>
    </row>
    <row r="96" spans="1:14" ht="15">
      <c r="A96" s="6" t="s">
        <v>163</v>
      </c>
      <c r="B96" s="30">
        <f t="shared" si="11"/>
        <v>0</v>
      </c>
      <c r="C96" s="26">
        <v>1</v>
      </c>
      <c r="E96" s="6" t="s">
        <v>163</v>
      </c>
      <c r="G96" s="6"/>
      <c r="H96" s="1">
        <f t="shared" si="12"/>
        <v>1</v>
      </c>
      <c r="I96" s="30">
        <f>'Evaluation Classification'!$N96</f>
        <v>0</v>
      </c>
      <c r="K96" s="1">
        <f t="shared" si="13"/>
        <v>0</v>
      </c>
      <c r="L96" s="1">
        <f t="shared" si="14"/>
        <v>0</v>
      </c>
      <c r="M96" s="1">
        <f t="shared" si="15"/>
        <v>0</v>
      </c>
      <c r="N96" s="1">
        <f t="shared" si="16"/>
        <v>1</v>
      </c>
    </row>
    <row r="97" spans="1:14" ht="15">
      <c r="A97" s="6" t="s">
        <v>164</v>
      </c>
      <c r="B97" s="30">
        <f t="shared" si="11"/>
        <v>0</v>
      </c>
      <c r="C97" s="26">
        <v>1</v>
      </c>
      <c r="E97" s="6" t="s">
        <v>164</v>
      </c>
      <c r="G97" s="6"/>
      <c r="H97" s="1">
        <f t="shared" si="12"/>
        <v>0</v>
      </c>
      <c r="I97" s="30">
        <f>'Evaluation Classification'!$N97</f>
        <v>1</v>
      </c>
      <c r="K97" s="1">
        <f t="shared" si="13"/>
        <v>1</v>
      </c>
      <c r="L97" s="1">
        <f t="shared" si="14"/>
        <v>0</v>
      </c>
      <c r="M97" s="1">
        <f t="shared" si="15"/>
        <v>0</v>
      </c>
      <c r="N97" s="1">
        <f t="shared" si="16"/>
        <v>0</v>
      </c>
    </row>
    <row r="98" spans="1:14" ht="15">
      <c r="A98" s="6" t="s">
        <v>165</v>
      </c>
      <c r="B98" s="30">
        <f t="shared" si="11"/>
        <v>0</v>
      </c>
      <c r="C98" s="26">
        <v>1</v>
      </c>
      <c r="E98" s="6" t="s">
        <v>165</v>
      </c>
      <c r="G98" s="6"/>
      <c r="H98" s="1">
        <f t="shared" si="12"/>
        <v>0</v>
      </c>
      <c r="I98" s="30">
        <f>'Evaluation Classification'!$N98</f>
        <v>1</v>
      </c>
      <c r="K98" s="1">
        <f t="shared" si="13"/>
        <v>1</v>
      </c>
      <c r="L98" s="1">
        <f t="shared" si="14"/>
        <v>0</v>
      </c>
      <c r="M98" s="1">
        <f t="shared" si="15"/>
        <v>0</v>
      </c>
      <c r="N98" s="1">
        <f t="shared" si="16"/>
        <v>0</v>
      </c>
    </row>
    <row r="99" spans="1:14" ht="15">
      <c r="A99" s="6" t="s">
        <v>166</v>
      </c>
      <c r="B99" s="30">
        <f t="shared" si="11"/>
        <v>0</v>
      </c>
      <c r="C99" s="26">
        <v>1</v>
      </c>
      <c r="E99" s="6" t="s">
        <v>166</v>
      </c>
      <c r="G99" s="6"/>
      <c r="H99" s="1">
        <f t="shared" si="12"/>
        <v>0</v>
      </c>
      <c r="I99" s="30">
        <f>'Evaluation Classification'!$N99</f>
        <v>1</v>
      </c>
      <c r="K99" s="1">
        <f t="shared" si="13"/>
        <v>1</v>
      </c>
      <c r="L99" s="1">
        <f t="shared" si="14"/>
        <v>0</v>
      </c>
      <c r="M99" s="1">
        <f t="shared" si="15"/>
        <v>0</v>
      </c>
      <c r="N99" s="1">
        <f t="shared" si="16"/>
        <v>0</v>
      </c>
    </row>
    <row r="100" spans="1:14" ht="15">
      <c r="A100" s="6" t="s">
        <v>167</v>
      </c>
      <c r="B100" s="30">
        <f t="shared" si="11"/>
        <v>1</v>
      </c>
      <c r="C100" s="26">
        <v>0</v>
      </c>
      <c r="E100" s="6" t="s">
        <v>167</v>
      </c>
      <c r="G100" s="6"/>
      <c r="H100" s="1">
        <f t="shared" si="12"/>
        <v>1</v>
      </c>
      <c r="I100" s="30">
        <f>'Evaluation Classification'!$N100</f>
        <v>0</v>
      </c>
      <c r="K100" s="1">
        <f t="shared" si="13"/>
        <v>0</v>
      </c>
      <c r="L100" s="1">
        <f t="shared" si="14"/>
        <v>1</v>
      </c>
      <c r="M100" s="1">
        <f t="shared" si="15"/>
        <v>0</v>
      </c>
      <c r="N100" s="1">
        <f t="shared" si="16"/>
        <v>0</v>
      </c>
    </row>
    <row r="101" spans="1:14" ht="15">
      <c r="A101" s="6" t="s">
        <v>168</v>
      </c>
      <c r="B101" s="30">
        <f t="shared" si="11"/>
        <v>1</v>
      </c>
      <c r="C101" s="26">
        <v>0</v>
      </c>
      <c r="E101" s="6" t="s">
        <v>168</v>
      </c>
      <c r="G101" s="6"/>
      <c r="H101" s="1">
        <f t="shared" si="12"/>
        <v>1</v>
      </c>
      <c r="I101" s="30">
        <f>'Evaluation Classification'!$N101</f>
        <v>0</v>
      </c>
      <c r="K101" s="1">
        <f t="shared" si="13"/>
        <v>0</v>
      </c>
      <c r="L101" s="1">
        <f t="shared" si="14"/>
        <v>1</v>
      </c>
      <c r="M101" s="1">
        <f t="shared" si="15"/>
        <v>0</v>
      </c>
      <c r="N101" s="1">
        <f t="shared" si="16"/>
        <v>0</v>
      </c>
    </row>
    <row r="102" spans="1:14" ht="15">
      <c r="A102" s="6" t="s">
        <v>172</v>
      </c>
      <c r="B102" s="30">
        <f t="shared" si="11"/>
        <v>1</v>
      </c>
      <c r="C102" s="26">
        <v>0</v>
      </c>
      <c r="E102" s="6" t="s">
        <v>172</v>
      </c>
      <c r="G102" s="6"/>
      <c r="H102" s="1">
        <f t="shared" si="12"/>
        <v>1</v>
      </c>
      <c r="I102" s="30">
        <f>'Evaluation Classification'!$N102</f>
        <v>0</v>
      </c>
      <c r="K102" s="1">
        <f t="shared" si="13"/>
        <v>0</v>
      </c>
      <c r="L102" s="1">
        <f t="shared" si="14"/>
        <v>1</v>
      </c>
      <c r="M102" s="1">
        <f t="shared" si="15"/>
        <v>0</v>
      </c>
      <c r="N102" s="1">
        <f t="shared" si="16"/>
        <v>0</v>
      </c>
    </row>
    <row r="103" spans="1:14" ht="15">
      <c r="A103" s="6" t="s">
        <v>174</v>
      </c>
      <c r="B103" s="30">
        <f t="shared" si="11"/>
        <v>1</v>
      </c>
      <c r="C103" s="26">
        <v>0</v>
      </c>
      <c r="E103" s="6" t="s">
        <v>174</v>
      </c>
      <c r="G103" s="6"/>
      <c r="H103" s="1">
        <f t="shared" si="12"/>
        <v>1</v>
      </c>
      <c r="I103" s="30">
        <f>'Evaluation Classification'!$N103</f>
        <v>0</v>
      </c>
      <c r="K103" s="1">
        <f t="shared" si="13"/>
        <v>0</v>
      </c>
      <c r="L103" s="1">
        <f t="shared" si="14"/>
        <v>1</v>
      </c>
      <c r="M103" s="1">
        <f t="shared" si="15"/>
        <v>0</v>
      </c>
      <c r="N103" s="1">
        <f t="shared" si="16"/>
        <v>0</v>
      </c>
    </row>
    <row r="104" spans="1:14" ht="15">
      <c r="A104" s="6" t="s">
        <v>176</v>
      </c>
      <c r="B104" s="30">
        <f t="shared" si="11"/>
        <v>0</v>
      </c>
      <c r="C104" s="26">
        <v>1</v>
      </c>
      <c r="E104" s="6" t="s">
        <v>176</v>
      </c>
      <c r="G104" s="6"/>
      <c r="H104" s="1">
        <f t="shared" si="12"/>
        <v>1</v>
      </c>
      <c r="I104" s="30">
        <f>'Evaluation Classification'!$N104</f>
        <v>0</v>
      </c>
      <c r="K104" s="1">
        <f t="shared" si="13"/>
        <v>0</v>
      </c>
      <c r="L104" s="1">
        <f t="shared" si="14"/>
        <v>0</v>
      </c>
      <c r="M104" s="1">
        <f t="shared" si="15"/>
        <v>0</v>
      </c>
      <c r="N104" s="1">
        <f t="shared" si="16"/>
        <v>1</v>
      </c>
    </row>
    <row r="105" spans="1:14" ht="15">
      <c r="A105" s="6" t="s">
        <v>177</v>
      </c>
      <c r="B105" s="30">
        <f t="shared" si="11"/>
        <v>1</v>
      </c>
      <c r="C105" s="26">
        <v>0</v>
      </c>
      <c r="E105" s="6" t="s">
        <v>177</v>
      </c>
      <c r="G105" s="6"/>
      <c r="H105" s="1">
        <f t="shared" si="12"/>
        <v>1</v>
      </c>
      <c r="I105" s="30">
        <f>'Evaluation Classification'!$N105</f>
        <v>0</v>
      </c>
      <c r="K105" s="1">
        <f t="shared" si="13"/>
        <v>0</v>
      </c>
      <c r="L105" s="1">
        <f t="shared" si="14"/>
        <v>1</v>
      </c>
      <c r="M105" s="1">
        <f t="shared" si="15"/>
        <v>0</v>
      </c>
      <c r="N105" s="1">
        <f t="shared" si="16"/>
        <v>0</v>
      </c>
    </row>
    <row r="106" spans="1:14" ht="15">
      <c r="A106" s="6" t="s">
        <v>178</v>
      </c>
      <c r="B106" s="30">
        <f t="shared" si="11"/>
        <v>1</v>
      </c>
      <c r="C106" s="26">
        <v>0</v>
      </c>
      <c r="E106" s="6" t="s">
        <v>178</v>
      </c>
      <c r="G106" s="6"/>
      <c r="H106" s="1">
        <f t="shared" si="12"/>
        <v>1</v>
      </c>
      <c r="I106" s="30">
        <f>'Evaluation Classification'!$N106</f>
        <v>0</v>
      </c>
      <c r="K106" s="1">
        <f t="shared" si="13"/>
        <v>0</v>
      </c>
      <c r="L106" s="1">
        <f t="shared" si="14"/>
        <v>1</v>
      </c>
      <c r="M106" s="1">
        <f t="shared" si="15"/>
        <v>0</v>
      </c>
      <c r="N106" s="1">
        <f t="shared" si="16"/>
        <v>0</v>
      </c>
    </row>
    <row r="107" spans="1:14" ht="15">
      <c r="A107" s="6" t="s">
        <v>180</v>
      </c>
      <c r="B107" s="30">
        <f t="shared" si="11"/>
        <v>1</v>
      </c>
      <c r="C107" s="26">
        <v>0</v>
      </c>
      <c r="E107" s="6" t="s">
        <v>180</v>
      </c>
      <c r="G107" s="6"/>
      <c r="H107" s="1">
        <f t="shared" si="12"/>
        <v>1</v>
      </c>
      <c r="I107" s="30">
        <f>'Evaluation Classification'!$N107</f>
        <v>0</v>
      </c>
      <c r="K107" s="1">
        <f t="shared" si="13"/>
        <v>0</v>
      </c>
      <c r="L107" s="1">
        <f t="shared" si="14"/>
        <v>1</v>
      </c>
      <c r="M107" s="1">
        <f t="shared" si="15"/>
        <v>0</v>
      </c>
      <c r="N107" s="1">
        <f t="shared" si="16"/>
        <v>0</v>
      </c>
    </row>
    <row r="108" spans="1:14" ht="15">
      <c r="A108" s="6" t="s">
        <v>181</v>
      </c>
      <c r="B108" s="30">
        <f t="shared" si="11"/>
        <v>0</v>
      </c>
      <c r="C108" s="26">
        <v>1</v>
      </c>
      <c r="E108" s="6" t="s">
        <v>181</v>
      </c>
      <c r="G108" s="6"/>
      <c r="H108" s="1">
        <f t="shared" si="12"/>
        <v>0</v>
      </c>
      <c r="I108" s="30">
        <f>'Evaluation Classification'!$N108</f>
        <v>1</v>
      </c>
      <c r="K108" s="1">
        <f t="shared" si="13"/>
        <v>1</v>
      </c>
      <c r="L108" s="1">
        <f t="shared" si="14"/>
        <v>0</v>
      </c>
      <c r="M108" s="1">
        <f t="shared" si="15"/>
        <v>0</v>
      </c>
      <c r="N108" s="1">
        <f t="shared" si="16"/>
        <v>0</v>
      </c>
    </row>
    <row r="109" spans="1:14" ht="15">
      <c r="A109" s="6" t="s">
        <v>182</v>
      </c>
      <c r="B109" s="30">
        <f t="shared" si="11"/>
        <v>1</v>
      </c>
      <c r="C109" s="26">
        <v>0</v>
      </c>
      <c r="E109" s="6" t="s">
        <v>182</v>
      </c>
      <c r="G109" s="6"/>
      <c r="H109" s="1">
        <f t="shared" si="12"/>
        <v>1</v>
      </c>
      <c r="I109" s="30">
        <f>'Evaluation Classification'!$N109</f>
        <v>0</v>
      </c>
      <c r="K109" s="1">
        <f t="shared" si="13"/>
        <v>0</v>
      </c>
      <c r="L109" s="1">
        <f t="shared" si="14"/>
        <v>1</v>
      </c>
      <c r="M109" s="1">
        <f t="shared" si="15"/>
        <v>0</v>
      </c>
      <c r="N109" s="1">
        <f t="shared" si="16"/>
        <v>0</v>
      </c>
    </row>
    <row r="110" spans="1:14" ht="15">
      <c r="A110" s="6" t="s">
        <v>184</v>
      </c>
      <c r="B110" s="30">
        <f t="shared" si="11"/>
        <v>1</v>
      </c>
      <c r="C110" s="26">
        <v>0</v>
      </c>
      <c r="E110" s="6" t="s">
        <v>184</v>
      </c>
      <c r="G110" s="6"/>
      <c r="H110" s="1">
        <f t="shared" si="12"/>
        <v>1</v>
      </c>
      <c r="I110" s="30">
        <f>'Evaluation Classification'!$N110</f>
        <v>0</v>
      </c>
      <c r="K110" s="1">
        <f t="shared" si="13"/>
        <v>0</v>
      </c>
      <c r="L110" s="1">
        <f t="shared" si="14"/>
        <v>1</v>
      </c>
      <c r="M110" s="1">
        <f t="shared" si="15"/>
        <v>0</v>
      </c>
      <c r="N110" s="1">
        <f t="shared" si="16"/>
        <v>0</v>
      </c>
    </row>
    <row r="111" spans="1:14" ht="15">
      <c r="A111" s="6" t="s">
        <v>185</v>
      </c>
      <c r="B111" s="30">
        <f t="shared" si="11"/>
        <v>0</v>
      </c>
      <c r="C111" s="26">
        <v>1</v>
      </c>
      <c r="E111" s="6" t="s">
        <v>185</v>
      </c>
      <c r="G111" s="6"/>
      <c r="H111" s="1">
        <f t="shared" si="12"/>
        <v>1</v>
      </c>
      <c r="I111" s="30">
        <f>'Evaluation Classification'!$N111</f>
        <v>0</v>
      </c>
      <c r="K111" s="1">
        <f t="shared" si="13"/>
        <v>0</v>
      </c>
      <c r="L111" s="1">
        <f t="shared" si="14"/>
        <v>0</v>
      </c>
      <c r="M111" s="1">
        <f t="shared" si="15"/>
        <v>0</v>
      </c>
      <c r="N111" s="1">
        <f t="shared" si="16"/>
        <v>1</v>
      </c>
    </row>
    <row r="112" spans="1:14" ht="15">
      <c r="A112" s="6" t="s">
        <v>186</v>
      </c>
      <c r="B112" s="30">
        <f t="shared" si="11"/>
        <v>0</v>
      </c>
      <c r="C112" s="26">
        <v>1</v>
      </c>
      <c r="E112" s="6" t="s">
        <v>186</v>
      </c>
      <c r="G112" s="6"/>
      <c r="H112" s="1">
        <f t="shared" si="12"/>
        <v>1</v>
      </c>
      <c r="I112" s="30">
        <f>'Evaluation Classification'!$N112</f>
        <v>0</v>
      </c>
      <c r="K112" s="1">
        <f t="shared" si="13"/>
        <v>0</v>
      </c>
      <c r="L112" s="1">
        <f t="shared" si="14"/>
        <v>0</v>
      </c>
      <c r="M112" s="1">
        <f t="shared" si="15"/>
        <v>0</v>
      </c>
      <c r="N112" s="1">
        <f t="shared" si="16"/>
        <v>1</v>
      </c>
    </row>
    <row r="113" spans="1:14" ht="15">
      <c r="A113" s="6" t="s">
        <v>187</v>
      </c>
      <c r="B113" s="30">
        <f t="shared" si="11"/>
        <v>1</v>
      </c>
      <c r="C113" s="26">
        <v>0</v>
      </c>
      <c r="E113" s="6" t="s">
        <v>187</v>
      </c>
      <c r="G113" s="6"/>
      <c r="H113" s="1">
        <f t="shared" si="12"/>
        <v>1</v>
      </c>
      <c r="I113" s="30">
        <f>'Evaluation Classification'!$N113</f>
        <v>0</v>
      </c>
      <c r="K113" s="1">
        <f t="shared" si="13"/>
        <v>0</v>
      </c>
      <c r="L113" s="1">
        <f t="shared" si="14"/>
        <v>1</v>
      </c>
      <c r="M113" s="1">
        <f t="shared" si="15"/>
        <v>0</v>
      </c>
      <c r="N113" s="1">
        <f t="shared" si="16"/>
        <v>0</v>
      </c>
    </row>
    <row r="114" spans="1:14" ht="15">
      <c r="A114" s="6" t="s">
        <v>188</v>
      </c>
      <c r="B114" s="30">
        <f t="shared" si="11"/>
        <v>0</v>
      </c>
      <c r="C114" s="26">
        <v>1</v>
      </c>
      <c r="E114" s="6" t="s">
        <v>188</v>
      </c>
      <c r="G114" s="6"/>
      <c r="H114" s="1">
        <f t="shared" si="12"/>
        <v>1</v>
      </c>
      <c r="I114" s="30">
        <f>'Evaluation Classification'!$N114</f>
        <v>0</v>
      </c>
      <c r="K114" s="1">
        <f t="shared" si="13"/>
        <v>0</v>
      </c>
      <c r="L114" s="1">
        <f t="shared" si="14"/>
        <v>0</v>
      </c>
      <c r="M114" s="1">
        <f t="shared" si="15"/>
        <v>0</v>
      </c>
      <c r="N114" s="1">
        <f t="shared" si="16"/>
        <v>1</v>
      </c>
    </row>
    <row r="115" spans="1:14" ht="15">
      <c r="A115" s="6" t="s">
        <v>189</v>
      </c>
      <c r="B115" s="30">
        <f t="shared" si="11"/>
        <v>0</v>
      </c>
      <c r="C115" s="26">
        <v>1</v>
      </c>
      <c r="E115" s="6" t="s">
        <v>189</v>
      </c>
      <c r="G115" s="6"/>
      <c r="H115" s="1">
        <f t="shared" si="12"/>
        <v>1</v>
      </c>
      <c r="I115" s="30">
        <f>'Evaluation Classification'!$N115</f>
        <v>0</v>
      </c>
      <c r="K115" s="1">
        <f t="shared" si="13"/>
        <v>0</v>
      </c>
      <c r="L115" s="1">
        <f t="shared" si="14"/>
        <v>0</v>
      </c>
      <c r="M115" s="1">
        <f t="shared" si="15"/>
        <v>0</v>
      </c>
      <c r="N115" s="1">
        <f t="shared" si="16"/>
        <v>1</v>
      </c>
    </row>
    <row r="116" spans="1:14" ht="15">
      <c r="A116" s="6" t="s">
        <v>190</v>
      </c>
      <c r="B116" s="30">
        <f t="shared" si="11"/>
        <v>1</v>
      </c>
      <c r="C116" s="26">
        <v>0</v>
      </c>
      <c r="E116" s="6" t="s">
        <v>190</v>
      </c>
      <c r="G116" s="6"/>
      <c r="H116" s="1">
        <f t="shared" si="12"/>
        <v>0</v>
      </c>
      <c r="I116" s="30">
        <f>'Evaluation Classification'!$N116</f>
        <v>1</v>
      </c>
      <c r="K116" s="1">
        <f t="shared" si="13"/>
        <v>0</v>
      </c>
      <c r="L116" s="1">
        <f t="shared" si="14"/>
        <v>0</v>
      </c>
      <c r="M116" s="1">
        <f t="shared" si="15"/>
        <v>1</v>
      </c>
      <c r="N116" s="1">
        <f t="shared" si="16"/>
        <v>0</v>
      </c>
    </row>
    <row r="117" spans="1:14" ht="15">
      <c r="A117" s="6" t="s">
        <v>191</v>
      </c>
      <c r="B117" s="30">
        <f t="shared" si="11"/>
        <v>1</v>
      </c>
      <c r="C117" s="26">
        <v>0</v>
      </c>
      <c r="E117" s="6" t="s">
        <v>191</v>
      </c>
      <c r="G117" s="6"/>
      <c r="H117" s="1">
        <f t="shared" si="12"/>
        <v>1</v>
      </c>
      <c r="I117" s="30">
        <f>'Evaluation Classification'!$N117</f>
        <v>0</v>
      </c>
      <c r="K117" s="1">
        <f t="shared" si="13"/>
        <v>0</v>
      </c>
      <c r="L117" s="1">
        <f t="shared" si="14"/>
        <v>1</v>
      </c>
      <c r="M117" s="1">
        <f t="shared" si="15"/>
        <v>0</v>
      </c>
      <c r="N117" s="1">
        <f t="shared" si="16"/>
        <v>0</v>
      </c>
    </row>
    <row r="118" spans="1:14" ht="15">
      <c r="A118" s="6" t="s">
        <v>192</v>
      </c>
      <c r="B118" s="30">
        <f t="shared" si="11"/>
        <v>1</v>
      </c>
      <c r="C118" s="26">
        <v>0</v>
      </c>
      <c r="E118" s="6" t="s">
        <v>192</v>
      </c>
      <c r="G118" s="6"/>
      <c r="H118" s="1">
        <f t="shared" si="12"/>
        <v>1</v>
      </c>
      <c r="I118" s="30">
        <f>'Evaluation Classification'!$N118</f>
        <v>0</v>
      </c>
      <c r="K118" s="1">
        <f t="shared" si="13"/>
        <v>0</v>
      </c>
      <c r="L118" s="1">
        <f t="shared" si="14"/>
        <v>1</v>
      </c>
      <c r="M118" s="1">
        <f t="shared" si="15"/>
        <v>0</v>
      </c>
      <c r="N118" s="1">
        <f t="shared" si="16"/>
        <v>0</v>
      </c>
    </row>
    <row r="119" spans="1:14" ht="15">
      <c r="A119" s="6" t="s">
        <v>194</v>
      </c>
      <c r="B119" s="30">
        <f t="shared" si="11"/>
        <v>1</v>
      </c>
      <c r="C119" s="26">
        <v>0</v>
      </c>
      <c r="E119" s="6" t="s">
        <v>194</v>
      </c>
      <c r="G119" s="6"/>
      <c r="H119" s="1">
        <f t="shared" si="12"/>
        <v>1</v>
      </c>
      <c r="I119" s="30">
        <f>'Evaluation Classification'!$N119</f>
        <v>0</v>
      </c>
      <c r="K119" s="1">
        <f t="shared" si="13"/>
        <v>0</v>
      </c>
      <c r="L119" s="1">
        <f t="shared" si="14"/>
        <v>1</v>
      </c>
      <c r="M119" s="1">
        <f t="shared" si="15"/>
        <v>0</v>
      </c>
      <c r="N119" s="1">
        <f t="shared" si="16"/>
        <v>0</v>
      </c>
    </row>
    <row r="120" spans="1:14">
      <c r="K120" s="1">
        <f>SUM(K3:K119)</f>
        <v>18</v>
      </c>
      <c r="L120" s="1">
        <f>SUM(L3:L119)</f>
        <v>81</v>
      </c>
      <c r="M120" s="1">
        <f>SUM(M3:M119)</f>
        <v>5</v>
      </c>
      <c r="N120" s="1">
        <f>SUM(N3:N119)</f>
        <v>13</v>
      </c>
    </row>
  </sheetData>
  <mergeCells count="2">
    <mergeCell ref="A1:C1"/>
    <mergeCell ref="E1:I1"/>
  </mergeCells>
  <phoneticPr fontId="9" type="noConversion"/>
  <conditionalFormatting sqref="C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 B120:C1048576 C3:C1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1048576 J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24" sqref="G24"/>
    </sheetView>
  </sheetViews>
  <sheetFormatPr baseColWidth="10" defaultColWidth="8.83203125" defaultRowHeight="14" x14ac:dyDescent="0"/>
  <cols>
    <col min="2" max="2" width="10.33203125" bestFit="1" customWidth="1"/>
    <col min="3" max="3" width="10.1640625" bestFit="1" customWidth="1"/>
    <col min="4" max="4" width="17.33203125" bestFit="1" customWidth="1"/>
    <col min="5" max="5" width="17.83203125" bestFit="1" customWidth="1"/>
  </cols>
  <sheetData>
    <row r="1" spans="1:5">
      <c r="A1" s="10" t="s">
        <v>383</v>
      </c>
      <c r="B1" s="10" t="s">
        <v>377</v>
      </c>
      <c r="C1" s="10" t="s">
        <v>378</v>
      </c>
      <c r="D1" s="10" t="s">
        <v>379</v>
      </c>
      <c r="E1" s="10" t="s">
        <v>380</v>
      </c>
    </row>
    <row r="2" spans="1:5">
      <c r="A2" s="1">
        <v>0.7350427350427351</v>
      </c>
      <c r="B2" s="1">
        <v>0</v>
      </c>
      <c r="C2" s="1">
        <v>1</v>
      </c>
      <c r="D2" s="1">
        <f t="shared" ref="D2:D17" si="0">B2</f>
        <v>0</v>
      </c>
      <c r="E2" s="1">
        <f t="shared" ref="E2:E17" si="1">1-$C2</f>
        <v>0</v>
      </c>
    </row>
    <row r="3" spans="1:5">
      <c r="A3">
        <v>0.74358974358974361</v>
      </c>
      <c r="B3">
        <v>3.2258064516129031E-2</v>
      </c>
      <c r="C3" s="1">
        <v>1</v>
      </c>
      <c r="D3" s="1">
        <f t="shared" si="0"/>
        <v>3.2258064516129031E-2</v>
      </c>
      <c r="E3" s="1">
        <f t="shared" si="1"/>
        <v>0</v>
      </c>
    </row>
    <row r="4" spans="1:5">
      <c r="A4">
        <v>0.76923076923076927</v>
      </c>
      <c r="B4">
        <v>0.12903225806451613</v>
      </c>
      <c r="C4" s="1">
        <v>1</v>
      </c>
      <c r="D4" s="1">
        <f t="shared" si="0"/>
        <v>0.12903225806451613</v>
      </c>
      <c r="E4" s="1">
        <f t="shared" si="1"/>
        <v>0</v>
      </c>
    </row>
    <row r="5" spans="1:5">
      <c r="A5">
        <v>0.78632478632478631</v>
      </c>
      <c r="B5">
        <v>0.19354838709677419</v>
      </c>
      <c r="C5" s="1">
        <v>1</v>
      </c>
      <c r="D5" s="1">
        <f t="shared" si="0"/>
        <v>0.19354838709677419</v>
      </c>
      <c r="E5" s="1">
        <f t="shared" si="1"/>
        <v>0</v>
      </c>
    </row>
    <row r="6" spans="1:5">
      <c r="A6" s="1">
        <v>0.81196581196581197</v>
      </c>
      <c r="B6" s="1">
        <v>0.29032258064516131</v>
      </c>
      <c r="C6" s="1">
        <v>1</v>
      </c>
      <c r="D6" s="1">
        <f t="shared" si="0"/>
        <v>0.29032258064516131</v>
      </c>
      <c r="E6" s="1">
        <f t="shared" si="1"/>
        <v>0</v>
      </c>
    </row>
    <row r="7" spans="1:5">
      <c r="A7">
        <v>0.82905982905982911</v>
      </c>
      <c r="B7">
        <v>0.35483870967741937</v>
      </c>
      <c r="C7" s="1">
        <v>1</v>
      </c>
      <c r="D7" s="1">
        <f t="shared" si="0"/>
        <v>0.35483870967741937</v>
      </c>
      <c r="E7" s="1">
        <f t="shared" si="1"/>
        <v>0</v>
      </c>
    </row>
    <row r="8" spans="1:5">
      <c r="A8">
        <v>0.83760683760683763</v>
      </c>
      <c r="B8">
        <v>0.38709677419354799</v>
      </c>
      <c r="C8" s="1">
        <v>1</v>
      </c>
      <c r="D8" s="1">
        <f t="shared" si="0"/>
        <v>0.38709677419354799</v>
      </c>
      <c r="E8" s="1">
        <f t="shared" si="1"/>
        <v>0</v>
      </c>
    </row>
    <row r="9" spans="1:5">
      <c r="A9">
        <v>0.84615384615384615</v>
      </c>
      <c r="B9">
        <v>0.41935483870967744</v>
      </c>
      <c r="C9" s="1">
        <v>1</v>
      </c>
      <c r="D9" s="1">
        <f t="shared" si="0"/>
        <v>0.41935483870967744</v>
      </c>
      <c r="E9" s="1">
        <f t="shared" si="1"/>
        <v>0</v>
      </c>
    </row>
    <row r="10" spans="1:5">
      <c r="A10">
        <v>0.87179487179487181</v>
      </c>
      <c r="B10">
        <v>0.54838709677419351</v>
      </c>
      <c r="C10">
        <v>0.98837209302325579</v>
      </c>
      <c r="D10" s="1">
        <f t="shared" si="0"/>
        <v>0.54838709677419351</v>
      </c>
      <c r="E10" s="1">
        <f t="shared" si="1"/>
        <v>1.1627906976744207E-2</v>
      </c>
    </row>
    <row r="11" spans="1:5">
      <c r="A11">
        <v>0.84615384615384615</v>
      </c>
      <c r="B11">
        <v>0.58064516129032262</v>
      </c>
      <c r="C11">
        <v>0.94186046511627908</v>
      </c>
      <c r="D11" s="1">
        <f t="shared" si="0"/>
        <v>0.58064516129032262</v>
      </c>
      <c r="E11" s="1">
        <f t="shared" si="1"/>
        <v>5.8139534883720922E-2</v>
      </c>
    </row>
    <row r="12" spans="1:5">
      <c r="A12">
        <v>0.83760683760683763</v>
      </c>
      <c r="B12">
        <v>0.67741935483870963</v>
      </c>
      <c r="C12">
        <v>0.89534883720930236</v>
      </c>
      <c r="D12" s="1">
        <f t="shared" si="0"/>
        <v>0.67741935483870963</v>
      </c>
      <c r="E12" s="1">
        <f t="shared" si="1"/>
        <v>0.10465116279069764</v>
      </c>
    </row>
    <row r="13" spans="1:5">
      <c r="A13">
        <v>0.78632478632478631</v>
      </c>
      <c r="B13">
        <v>0.83870967741935487</v>
      </c>
      <c r="C13">
        <v>0.76744186046511631</v>
      </c>
      <c r="D13" s="1">
        <f t="shared" si="0"/>
        <v>0.83870967741935487</v>
      </c>
      <c r="E13" s="1">
        <f t="shared" si="1"/>
        <v>0.23255813953488369</v>
      </c>
    </row>
    <row r="14" spans="1:5">
      <c r="A14">
        <v>0.62393162393162394</v>
      </c>
      <c r="B14">
        <v>0.90322580645161288</v>
      </c>
      <c r="C14">
        <v>0.52325581395348841</v>
      </c>
      <c r="D14" s="1">
        <f t="shared" si="0"/>
        <v>0.90322580645161288</v>
      </c>
      <c r="E14" s="1">
        <f t="shared" si="1"/>
        <v>0.47674418604651159</v>
      </c>
    </row>
    <row r="15" spans="1:5">
      <c r="A15">
        <v>0.51282051282051277</v>
      </c>
      <c r="B15">
        <v>0.90322580645161288</v>
      </c>
      <c r="C15">
        <v>0.37209302325581395</v>
      </c>
      <c r="D15" s="1">
        <f t="shared" si="0"/>
        <v>0.90322580645161288</v>
      </c>
      <c r="E15" s="1">
        <f t="shared" si="1"/>
        <v>0.62790697674418605</v>
      </c>
    </row>
    <row r="16" spans="1:5">
      <c r="A16">
        <v>0.34188034188034189</v>
      </c>
      <c r="B16">
        <v>0.967741935483871</v>
      </c>
      <c r="C16">
        <v>0.11627906976744186</v>
      </c>
      <c r="D16" s="1">
        <f t="shared" si="0"/>
        <v>0.967741935483871</v>
      </c>
      <c r="E16" s="1">
        <f t="shared" si="1"/>
        <v>0.88372093023255816</v>
      </c>
    </row>
    <row r="17" spans="1:5">
      <c r="A17">
        <v>0.28205128205128205</v>
      </c>
      <c r="B17">
        <v>1</v>
      </c>
      <c r="C17">
        <v>2.3255813953488372E-2</v>
      </c>
      <c r="D17" s="1">
        <f t="shared" si="0"/>
        <v>1</v>
      </c>
      <c r="E17" s="1">
        <f t="shared" si="1"/>
        <v>0.97674418604651159</v>
      </c>
    </row>
    <row r="18" spans="1:5">
      <c r="D18" s="1"/>
      <c r="E18" s="1"/>
    </row>
    <row r="19" spans="1:5">
      <c r="D19" s="1"/>
      <c r="E19" s="1"/>
    </row>
    <row r="20" spans="1:5">
      <c r="D20" s="1"/>
      <c r="E20" s="1"/>
    </row>
    <row r="21" spans="1:5">
      <c r="D21" s="1"/>
      <c r="E21" s="1"/>
    </row>
    <row r="22" spans="1:5">
      <c r="D22" s="1"/>
      <c r="E22" s="1"/>
    </row>
    <row r="23" spans="1:5"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phoneticPr fontId="9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Training Features</vt:lpstr>
      <vt:lpstr>Evaluation Ground Truths</vt:lpstr>
      <vt:lpstr>Evaluation Classification</vt:lpstr>
      <vt:lpstr>Performance</vt:lpstr>
      <vt:lpstr>ROC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Kai Lu</cp:lastModifiedBy>
  <dcterms:created xsi:type="dcterms:W3CDTF">2012-11-03T15:35:03Z</dcterms:created>
  <dcterms:modified xsi:type="dcterms:W3CDTF">2014-04-05T14:26:57Z</dcterms:modified>
</cp:coreProperties>
</file>