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emestre 14\Diseño BM2\"/>
    </mc:Choice>
  </mc:AlternateContent>
  <xr:revisionPtr revIDLastSave="0" documentId="13_ncr:1_{1807281F-98D4-4738-8AA0-C00BD6F8C35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elección de Conceptos" sheetId="2" r:id="rId1"/>
    <sheet name="Evaluación de Conceptos" sheetId="1" r:id="rId2"/>
    <sheet name="Arquitectura del producto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" i="1" l="1"/>
  <c r="H21" i="1"/>
  <c r="H20" i="1"/>
  <c r="H19" i="1"/>
  <c r="H18" i="1"/>
  <c r="H17" i="1"/>
  <c r="H16" i="1"/>
  <c r="H15" i="1"/>
  <c r="H14" i="1"/>
  <c r="F21" i="1"/>
  <c r="F20" i="1"/>
  <c r="F19" i="1"/>
  <c r="F18" i="1"/>
  <c r="F17" i="1"/>
  <c r="F16" i="1"/>
  <c r="F15" i="1"/>
  <c r="F14" i="1"/>
  <c r="D21" i="1"/>
  <c r="D20" i="1"/>
  <c r="D19" i="1"/>
  <c r="D18" i="1"/>
  <c r="D17" i="1"/>
  <c r="D16" i="1"/>
  <c r="D15" i="1"/>
  <c r="D14" i="1"/>
  <c r="F24" i="2"/>
  <c r="F23" i="2"/>
  <c r="F22" i="2"/>
  <c r="E24" i="2"/>
  <c r="E23" i="2"/>
  <c r="E22" i="2"/>
  <c r="D24" i="2"/>
  <c r="D23" i="2"/>
  <c r="D22" i="2"/>
  <c r="C24" i="2"/>
  <c r="C23" i="2"/>
  <c r="C22" i="2"/>
  <c r="B24" i="2"/>
  <c r="B23" i="2"/>
  <c r="B22" i="2"/>
  <c r="H13" i="1" l="1"/>
  <c r="F13" i="1"/>
  <c r="H12" i="1"/>
  <c r="F12" i="1"/>
  <c r="H11" i="1"/>
  <c r="F11" i="1"/>
  <c r="H10" i="1"/>
  <c r="F10" i="1"/>
  <c r="H9" i="1"/>
  <c r="F9" i="1"/>
  <c r="H8" i="1"/>
  <c r="F8" i="1"/>
  <c r="H7" i="1"/>
  <c r="F7" i="1"/>
  <c r="D13" i="1"/>
  <c r="D12" i="1"/>
  <c r="D11" i="1"/>
  <c r="D10" i="1"/>
  <c r="D9" i="1"/>
  <c r="D8" i="1"/>
  <c r="D7" i="1"/>
  <c r="H6" i="1"/>
  <c r="F6" i="1"/>
  <c r="D6" i="1"/>
  <c r="D25" i="2" l="1"/>
  <c r="D26" i="2" s="1"/>
  <c r="F25" i="2"/>
  <c r="F27" i="2" s="1"/>
  <c r="C25" i="2"/>
  <c r="C26" i="2" s="1"/>
  <c r="E25" i="2"/>
  <c r="E26" i="2" s="1"/>
  <c r="B25" i="2"/>
  <c r="B26" i="2" s="1"/>
  <c r="G22" i="1"/>
  <c r="G24" i="1" s="1"/>
  <c r="E22" i="1"/>
  <c r="E24" i="1" s="1"/>
  <c r="C22" i="1"/>
  <c r="C24" i="1" s="1"/>
  <c r="F26" i="2" l="1"/>
  <c r="D27" i="2"/>
  <c r="E27" i="2"/>
  <c r="C27" i="2"/>
  <c r="B27" i="2"/>
  <c r="C23" i="1"/>
  <c r="E23" i="1"/>
  <c r="G23" i="1"/>
</calcChain>
</file>

<file path=xl/sharedStrings.xml><?xml version="1.0" encoding="utf-8"?>
<sst xmlns="http://schemas.openxmlformats.org/spreadsheetml/2006/main" count="183" uniqueCount="102">
  <si>
    <t>Criterios de selección</t>
  </si>
  <si>
    <t xml:space="preserve"> Peso</t>
  </si>
  <si>
    <t xml:space="preserve"> Calificación</t>
  </si>
  <si>
    <t xml:space="preserve"> Evaluación ponderada</t>
  </si>
  <si>
    <t>Lugar</t>
  </si>
  <si>
    <t>Continuar?</t>
  </si>
  <si>
    <t>A</t>
  </si>
  <si>
    <t>CONCEPTO</t>
  </si>
  <si>
    <t>Conceptos</t>
  </si>
  <si>
    <t>Suma +</t>
  </si>
  <si>
    <t>Suma 0</t>
  </si>
  <si>
    <t>Suma -</t>
  </si>
  <si>
    <t>Evaluación neta</t>
  </si>
  <si>
    <t>¿Continuar?</t>
  </si>
  <si>
    <t>+</t>
  </si>
  <si>
    <t>-</t>
  </si>
  <si>
    <t>B</t>
  </si>
  <si>
    <t>C</t>
  </si>
  <si>
    <t>D</t>
  </si>
  <si>
    <t xml:space="preserve">Movilidad segura </t>
  </si>
  <si>
    <t>Guía accesible</t>
  </si>
  <si>
    <t>Precisión de orientación</t>
  </si>
  <si>
    <t>Instrucciones de manejo</t>
  </si>
  <si>
    <t xml:space="preserve">Adaptablidad </t>
  </si>
  <si>
    <t xml:space="preserve">Privacidad de datos </t>
  </si>
  <si>
    <t>Integración al transporte</t>
  </si>
  <si>
    <t>Personalización</t>
  </si>
  <si>
    <t>Autonomía</t>
  </si>
  <si>
    <t>Facilidad de uso</t>
  </si>
  <si>
    <t>Portabilidad</t>
  </si>
  <si>
    <t>Resistencia a factores externos</t>
  </si>
  <si>
    <t>Manejo Auditivo entendible</t>
  </si>
  <si>
    <t>Asequibilidad/bajo costo</t>
  </si>
  <si>
    <t>Compatibilidad</t>
  </si>
  <si>
    <t>Entorno social</t>
  </si>
  <si>
    <t xml:space="preserve"> Criterios de selección</t>
  </si>
  <si>
    <t>WeWALK Smart Cane (REF)</t>
  </si>
  <si>
    <t>Concepto</t>
  </si>
  <si>
    <t>Detección de Obstáculos</t>
  </si>
  <si>
    <t>Retroalimentación</t>
  </si>
  <si>
    <t>Interfaz de Usuario</t>
  </si>
  <si>
    <t>Procesamiento</t>
  </si>
  <si>
    <t>Estructura Física</t>
  </si>
  <si>
    <t>Energía</t>
  </si>
  <si>
    <t>Navegación Interior</t>
  </si>
  <si>
    <t>Navegación Exterior</t>
  </si>
  <si>
    <t>Opción 1</t>
  </si>
  <si>
    <t>Sensores ultrasónicos</t>
  </si>
  <si>
    <t>Vibración háptica simple</t>
  </si>
  <si>
    <t>Botón físico ON/OFF</t>
  </si>
  <si>
    <t>Microcontrolador (Arduino/ESP32)</t>
  </si>
  <si>
    <t>Polímero resistente (IP20)</t>
  </si>
  <si>
    <t>Puerto USB (8h)</t>
  </si>
  <si>
    <t>BLE</t>
  </si>
  <si>
    <t>GPS Android/iOS</t>
  </si>
  <si>
    <t>Configuración manual mínima</t>
  </si>
  <si>
    <t>Opción 2</t>
  </si>
  <si>
    <t>Cámara + ESP32-CAM</t>
  </si>
  <si>
    <t>Audio espacial 3D + háptico dinámico</t>
  </si>
  <si>
    <t>Botones físicos + App básica</t>
  </si>
  <si>
    <t>Raspberry Pi</t>
  </si>
  <si>
    <t>Polímero resistente (IP54)</t>
  </si>
  <si>
    <t>Batería litio 12h</t>
  </si>
  <si>
    <t>MAPS + Wi-Fi</t>
  </si>
  <si>
    <t>GNSS con corrección diferencial (±1 m)</t>
  </si>
  <si>
    <t>Ajustes en app (volumen, vibración, feedback)</t>
  </si>
  <si>
    <t>Opción 3</t>
  </si>
  <si>
    <t>Visión computacional (YOLO/SLAM)</t>
  </si>
  <si>
    <t>Actuadores hápticos avanzados</t>
  </si>
  <si>
    <t>Comandos de voz + App avanzada</t>
  </si>
  <si>
    <t>Procesador IA (Nvidia Jetson/Coral)</t>
  </si>
  <si>
    <t>Polímero resistente (IP67)</t>
  </si>
  <si>
    <t>Batería intercambiable + carga inalámbrica</t>
  </si>
  <si>
    <t>SLAM + visión inercial</t>
  </si>
  <si>
    <t>GNSS + fusión sensores (visión + dead-reckoning)</t>
  </si>
  <si>
    <t>Adaptación automática con IA local</t>
  </si>
  <si>
    <t xml:space="preserve">Opción 4 </t>
  </si>
  <si>
    <t>LIDAR/cámaras con IA avanzada</t>
  </si>
  <si>
    <t>Interfaz háptica adaptable</t>
  </si>
  <si>
    <t>Interfaz multimodal (voz natural + AR + gestos)</t>
  </si>
  <si>
    <t>Cloud/Edge computing</t>
  </si>
  <si>
    <t>Diseño biomimético + wearable (bastón/gafas)</t>
  </si>
  <si>
    <t>Energía solar + renovable</t>
  </si>
  <si>
    <t>AR + mapas colaborativos crowdsourced</t>
  </si>
  <si>
    <t>GNSS + AR + datos colaborativos de tráfico</t>
  </si>
  <si>
    <t>IA generativa adaptativa</t>
  </si>
  <si>
    <t>TOTAL</t>
  </si>
  <si>
    <t>BD</t>
  </si>
  <si>
    <t>(REF)</t>
  </si>
  <si>
    <t>Criterio</t>
  </si>
  <si>
    <t>Cámara + IA avanzada (IA integrable con ESP32-CAM y LIDAR opcional)</t>
  </si>
  <si>
    <t>Audio espacial 3D + interfaz háptica adaptable (dinámico y personalizable)</t>
  </si>
  <si>
    <t>Interfaz multimodal: botones físicos + app básica y comandos de voz + AR/gestos</t>
  </si>
  <si>
    <t>Computación híbrida: Raspberry Pi local + Cloud/Edge para IA y colaborativo</t>
  </si>
  <si>
    <t>Diseño biomimético wearable + polímero resistente (IP54)</t>
  </si>
  <si>
    <t>Batería de litio 12h + energía solar/renovable de respaldo</t>
  </si>
  <si>
    <t>MAPS con WiFi + AR mapas colaborativos + crowdsourcing</t>
  </si>
  <si>
    <t>GNSS con corrección diferencial + AR + datos colaborativos de tráfico</t>
  </si>
  <si>
    <t>App móvil con IA generativa adaptativa (ajustes avanzados, voz, vibración, feedback)</t>
  </si>
  <si>
    <t>Concepto BD</t>
  </si>
  <si>
    <t>Juan Diego Castrillón Salazar</t>
  </si>
  <si>
    <t>Juan Diego Castrillón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</si>
</sst>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0"/>
      <color theme="1"/>
      <name val="Arial"/>
      <family val="2"/>
    </font>
    <font>
      <b/>
      <i/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b/>
      <sz val="9.6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D9F2D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3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9" fontId="0" fillId="0" borderId="2" xfId="1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2" xfId="0" applyBorder="1" applyAlignment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vertical="center" textRotation="90" wrapText="1"/>
    </xf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right"/>
    </xf>
    <xf numFmtId="0" fontId="1" fillId="4" borderId="2" xfId="0" applyFont="1" applyFill="1" applyBorder="1" applyAlignment="1">
      <alignment horizontal="right"/>
    </xf>
    <xf numFmtId="0" fontId="1" fillId="0" borderId="0" xfId="0" applyFont="1" applyBorder="1" applyAlignment="1"/>
    <xf numFmtId="0" fontId="1" fillId="5" borderId="1" xfId="0" applyFon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right" vertical="center" textRotation="90" wrapText="1"/>
    </xf>
    <xf numFmtId="0" fontId="0" fillId="3" borderId="9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right" vertical="center"/>
    </xf>
    <xf numFmtId="0" fontId="0" fillId="3" borderId="11" xfId="0" applyFill="1" applyBorder="1" applyAlignment="1">
      <alignment horizontal="right" vertical="center"/>
    </xf>
    <xf numFmtId="0" fontId="0" fillId="3" borderId="2" xfId="0" applyFill="1" applyBorder="1" applyAlignment="1">
      <alignment horizontal="right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11882</xdr:colOff>
      <xdr:row>2</xdr:row>
      <xdr:rowOff>22858</xdr:rowOff>
    </xdr:from>
    <xdr:to>
      <xdr:col>11</xdr:col>
      <xdr:colOff>400206</xdr:colOff>
      <xdr:row>11</xdr:row>
      <xdr:rowOff>15240</xdr:rowOff>
    </xdr:to>
    <xdr:pic>
      <xdr:nvPicPr>
        <xdr:cNvPr id="2" name="Imagen 1" descr="WeWALK Smart Cane - Dispositivo de Asistencia Colombia | Ubuy">
          <a:extLst>
            <a:ext uri="{FF2B5EF4-FFF2-40B4-BE49-F238E27FC236}">
              <a16:creationId xmlns:a16="http://schemas.microsoft.com/office/drawing/2014/main" id="{242AF0E9-E7B5-4483-B060-87305B825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5982" y="22858"/>
          <a:ext cx="4350724" cy="1783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297180</xdr:colOff>
      <xdr:row>1</xdr:row>
      <xdr:rowOff>91439</xdr:rowOff>
    </xdr:from>
    <xdr:to>
      <xdr:col>7</xdr:col>
      <xdr:colOff>236220</xdr:colOff>
      <xdr:row>28</xdr:row>
      <xdr:rowOff>48904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5E69AAD-2F1A-403E-BDDD-43DA68063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180" y="274319"/>
          <a:ext cx="5486400" cy="4895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opLeftCell="A20" zoomScaleNormal="100" workbookViewId="0">
      <selection activeCell="B30" sqref="B30"/>
    </sheetView>
  </sheetViews>
  <sheetFormatPr baseColWidth="10" defaultRowHeight="14.4" x14ac:dyDescent="0.3"/>
  <cols>
    <col min="1" max="1" width="26.88671875" customWidth="1"/>
    <col min="6" max="6" width="16.33203125" customWidth="1"/>
  </cols>
  <sheetData>
    <row r="1" spans="1:9" x14ac:dyDescent="0.3">
      <c r="A1" s="17" t="s">
        <v>100</v>
      </c>
      <c r="B1" s="17"/>
    </row>
    <row r="3" spans="1:9" ht="15.6" x14ac:dyDescent="0.3">
      <c r="A3" s="40" t="s">
        <v>8</v>
      </c>
      <c r="B3" s="40"/>
      <c r="C3" s="40"/>
      <c r="D3" s="40"/>
      <c r="E3" s="40"/>
      <c r="F3" s="40"/>
      <c r="G3" s="39"/>
    </row>
    <row r="4" spans="1:9" ht="15.6" x14ac:dyDescent="0.3">
      <c r="A4" s="35" t="s">
        <v>35</v>
      </c>
      <c r="B4" s="35" t="s">
        <v>6</v>
      </c>
      <c r="C4" s="35" t="s">
        <v>16</v>
      </c>
      <c r="D4" s="35" t="s">
        <v>17</v>
      </c>
      <c r="E4" s="35" t="s">
        <v>18</v>
      </c>
      <c r="F4" s="36" t="s">
        <v>36</v>
      </c>
      <c r="G4" s="4"/>
    </row>
    <row r="5" spans="1:9" ht="15.6" x14ac:dyDescent="0.3">
      <c r="A5" s="35"/>
      <c r="B5" s="35"/>
      <c r="C5" s="35"/>
      <c r="D5" s="35"/>
      <c r="E5" s="35"/>
      <c r="F5" s="36"/>
      <c r="G5" s="5"/>
    </row>
    <row r="6" spans="1:9" ht="15.6" x14ac:dyDescent="0.3">
      <c r="A6" s="2" t="s">
        <v>19</v>
      </c>
      <c r="B6" s="3">
        <v>0</v>
      </c>
      <c r="C6" s="3">
        <v>0</v>
      </c>
      <c r="D6" s="3" t="s">
        <v>14</v>
      </c>
      <c r="E6" s="3" t="s">
        <v>14</v>
      </c>
      <c r="F6" s="3">
        <v>0</v>
      </c>
      <c r="G6" s="5"/>
    </row>
    <row r="7" spans="1:9" ht="15.6" x14ac:dyDescent="0.3">
      <c r="A7" s="2" t="s">
        <v>20</v>
      </c>
      <c r="B7" s="3" t="s">
        <v>15</v>
      </c>
      <c r="C7" s="3" t="s">
        <v>14</v>
      </c>
      <c r="D7" s="3" t="s">
        <v>14</v>
      </c>
      <c r="E7" s="3" t="s">
        <v>14</v>
      </c>
      <c r="F7" s="3">
        <v>0</v>
      </c>
      <c r="G7" s="5"/>
    </row>
    <row r="8" spans="1:9" ht="15.6" x14ac:dyDescent="0.3">
      <c r="A8" s="2" t="s">
        <v>21</v>
      </c>
      <c r="B8" s="3" t="s">
        <v>15</v>
      </c>
      <c r="C8" s="3" t="s">
        <v>15</v>
      </c>
      <c r="D8" s="3" t="s">
        <v>14</v>
      </c>
      <c r="E8" s="3" t="s">
        <v>14</v>
      </c>
      <c r="F8" s="3">
        <v>0</v>
      </c>
      <c r="G8" s="5"/>
    </row>
    <row r="9" spans="1:9" ht="15.6" x14ac:dyDescent="0.3">
      <c r="A9" s="2" t="s">
        <v>22</v>
      </c>
      <c r="B9" s="3" t="s">
        <v>14</v>
      </c>
      <c r="C9" s="3">
        <v>0</v>
      </c>
      <c r="D9" s="3" t="s">
        <v>14</v>
      </c>
      <c r="E9" s="3" t="s">
        <v>14</v>
      </c>
      <c r="F9" s="3">
        <v>0</v>
      </c>
      <c r="G9" s="5"/>
    </row>
    <row r="10" spans="1:9" ht="15.6" x14ac:dyDescent="0.3">
      <c r="A10" s="2" t="s">
        <v>23</v>
      </c>
      <c r="B10" s="3" t="s">
        <v>15</v>
      </c>
      <c r="C10" s="3">
        <v>0</v>
      </c>
      <c r="D10" s="3" t="s">
        <v>14</v>
      </c>
      <c r="E10" s="3" t="s">
        <v>14</v>
      </c>
      <c r="F10" s="3">
        <v>0</v>
      </c>
      <c r="G10" s="5"/>
      <c r="I10" s="1"/>
    </row>
    <row r="11" spans="1:9" ht="15.6" x14ac:dyDescent="0.3">
      <c r="A11" s="2" t="s">
        <v>24</v>
      </c>
      <c r="B11" s="3" t="s">
        <v>14</v>
      </c>
      <c r="C11" s="3">
        <v>0</v>
      </c>
      <c r="D11" s="3" t="s">
        <v>15</v>
      </c>
      <c r="E11" s="3" t="s">
        <v>14</v>
      </c>
      <c r="F11" s="3">
        <v>0</v>
      </c>
      <c r="G11" s="5"/>
    </row>
    <row r="12" spans="1:9" ht="15.6" x14ac:dyDescent="0.3">
      <c r="A12" s="2" t="s">
        <v>25</v>
      </c>
      <c r="B12" s="3" t="s">
        <v>15</v>
      </c>
      <c r="C12" s="3">
        <v>0</v>
      </c>
      <c r="D12" s="3" t="s">
        <v>14</v>
      </c>
      <c r="E12" s="3" t="s">
        <v>15</v>
      </c>
      <c r="F12" s="3">
        <v>0</v>
      </c>
      <c r="G12" s="5"/>
    </row>
    <row r="13" spans="1:9" ht="15.6" x14ac:dyDescent="0.3">
      <c r="A13" s="2" t="s">
        <v>26</v>
      </c>
      <c r="B13" s="2" t="s">
        <v>15</v>
      </c>
      <c r="C13" s="2" t="s">
        <v>14</v>
      </c>
      <c r="D13" s="2" t="s">
        <v>14</v>
      </c>
      <c r="E13" s="2" t="s">
        <v>14</v>
      </c>
      <c r="F13" s="3">
        <v>0</v>
      </c>
      <c r="G13" s="6"/>
    </row>
    <row r="14" spans="1:9" ht="15.6" x14ac:dyDescent="0.3">
      <c r="A14" s="2" t="s">
        <v>27</v>
      </c>
      <c r="B14" s="2" t="s">
        <v>14</v>
      </c>
      <c r="C14" s="2" t="s">
        <v>14</v>
      </c>
      <c r="D14" s="2" t="s">
        <v>14</v>
      </c>
      <c r="E14" s="2" t="s">
        <v>14</v>
      </c>
      <c r="F14" s="3">
        <v>0</v>
      </c>
      <c r="G14" s="6"/>
    </row>
    <row r="15" spans="1:9" ht="15.6" x14ac:dyDescent="0.3">
      <c r="A15" s="2" t="s">
        <v>28</v>
      </c>
      <c r="B15" s="2">
        <v>0</v>
      </c>
      <c r="C15" s="2" t="s">
        <v>14</v>
      </c>
      <c r="D15" s="2">
        <v>0</v>
      </c>
      <c r="E15" s="2" t="s">
        <v>14</v>
      </c>
      <c r="F15" s="3">
        <v>0</v>
      </c>
      <c r="G15" s="6"/>
    </row>
    <row r="16" spans="1:9" ht="15.6" x14ac:dyDescent="0.3">
      <c r="A16" s="2" t="s">
        <v>29</v>
      </c>
      <c r="B16" s="2" t="s">
        <v>14</v>
      </c>
      <c r="C16" s="2">
        <v>0</v>
      </c>
      <c r="D16" s="2">
        <v>0</v>
      </c>
      <c r="E16" s="2" t="s">
        <v>15</v>
      </c>
      <c r="F16" s="3">
        <v>0</v>
      </c>
      <c r="G16" s="6"/>
    </row>
    <row r="17" spans="1:11" ht="15.6" x14ac:dyDescent="0.3">
      <c r="A17" s="2" t="s">
        <v>30</v>
      </c>
      <c r="B17" s="2">
        <v>0</v>
      </c>
      <c r="C17" s="2">
        <v>0</v>
      </c>
      <c r="D17" s="2" t="s">
        <v>14</v>
      </c>
      <c r="E17" s="2" t="s">
        <v>15</v>
      </c>
      <c r="F17" s="3">
        <v>0</v>
      </c>
      <c r="G17" s="6"/>
    </row>
    <row r="18" spans="1:11" ht="15.6" x14ac:dyDescent="0.3">
      <c r="A18" s="2" t="s">
        <v>31</v>
      </c>
      <c r="B18" s="2" t="s">
        <v>14</v>
      </c>
      <c r="C18" s="2" t="s">
        <v>14</v>
      </c>
      <c r="D18" s="2" t="s">
        <v>14</v>
      </c>
      <c r="E18" s="2" t="s">
        <v>15</v>
      </c>
      <c r="F18" s="3">
        <v>0</v>
      </c>
      <c r="G18" s="6"/>
    </row>
    <row r="19" spans="1:11" ht="15.6" x14ac:dyDescent="0.3">
      <c r="A19" s="2" t="s">
        <v>32</v>
      </c>
      <c r="B19" s="2" t="s">
        <v>14</v>
      </c>
      <c r="C19" s="2" t="s">
        <v>14</v>
      </c>
      <c r="D19" s="2" t="s">
        <v>15</v>
      </c>
      <c r="E19" s="2" t="s">
        <v>14</v>
      </c>
      <c r="F19" s="3">
        <v>0</v>
      </c>
      <c r="G19" s="6"/>
    </row>
    <row r="20" spans="1:11" ht="15.6" x14ac:dyDescent="0.3">
      <c r="A20" s="2" t="s">
        <v>33</v>
      </c>
      <c r="B20" s="2" t="s">
        <v>14</v>
      </c>
      <c r="C20" s="2">
        <v>0</v>
      </c>
      <c r="D20" s="2" t="s">
        <v>14</v>
      </c>
      <c r="E20" s="2" t="s">
        <v>15</v>
      </c>
      <c r="F20" s="3">
        <v>0</v>
      </c>
      <c r="G20" s="6"/>
    </row>
    <row r="21" spans="1:11" ht="15.6" x14ac:dyDescent="0.3">
      <c r="A21" s="2" t="s">
        <v>34</v>
      </c>
      <c r="B21" s="2" t="s">
        <v>14</v>
      </c>
      <c r="C21" s="2">
        <v>0</v>
      </c>
      <c r="D21" s="2" t="s">
        <v>14</v>
      </c>
      <c r="E21" s="2" t="s">
        <v>14</v>
      </c>
      <c r="F21" s="3">
        <v>0</v>
      </c>
      <c r="G21" s="6"/>
    </row>
    <row r="22" spans="1:11" ht="15.6" x14ac:dyDescent="0.3">
      <c r="A22" s="38" t="s">
        <v>9</v>
      </c>
      <c r="B22" s="3">
        <f>COUNTIF(B6:B21,"+")</f>
        <v>8</v>
      </c>
      <c r="C22" s="3">
        <f>COUNTIF(C6:C21,"+")</f>
        <v>6</v>
      </c>
      <c r="D22" s="3">
        <f>COUNTIF(D6:D21,"+")</f>
        <v>12</v>
      </c>
      <c r="E22" s="3">
        <f>COUNTIF(E6:E21,"+")</f>
        <v>11</v>
      </c>
      <c r="F22" s="3">
        <f>COUNTIF(F6:F21,"+")</f>
        <v>0</v>
      </c>
      <c r="G22" s="5"/>
    </row>
    <row r="23" spans="1:11" ht="15.6" x14ac:dyDescent="0.3">
      <c r="A23" s="38" t="s">
        <v>10</v>
      </c>
      <c r="B23" s="3">
        <f>COUNTIF(B6:B21,"0")</f>
        <v>3</v>
      </c>
      <c r="C23" s="3">
        <f>COUNTIF(C6:C21,"0")</f>
        <v>9</v>
      </c>
      <c r="D23" s="3">
        <f>COUNTIF(D6:D21,"0")</f>
        <v>2</v>
      </c>
      <c r="E23" s="3">
        <f>COUNTIF(E6:E21,"0")</f>
        <v>0</v>
      </c>
      <c r="F23" s="3">
        <f>COUNTIF(F6:F21,"0")</f>
        <v>16</v>
      </c>
      <c r="G23" s="5"/>
    </row>
    <row r="24" spans="1:11" ht="15.6" x14ac:dyDescent="0.3">
      <c r="A24" s="38" t="s">
        <v>11</v>
      </c>
      <c r="B24" s="3">
        <f>COUNTIF(B6:B21,"-")</f>
        <v>5</v>
      </c>
      <c r="C24" s="3">
        <f>COUNTIF(C6:C21,"-")</f>
        <v>1</v>
      </c>
      <c r="D24" s="3">
        <f>COUNTIF(D6:D21,"-")</f>
        <v>2</v>
      </c>
      <c r="E24" s="3">
        <f>COUNTIF(E6:E21,"-")</f>
        <v>5</v>
      </c>
      <c r="F24" s="3">
        <f>COUNTIF(F6:F21,"-")</f>
        <v>0</v>
      </c>
      <c r="G24" s="5"/>
    </row>
    <row r="25" spans="1:11" ht="15.6" x14ac:dyDescent="0.3">
      <c r="A25" s="37" t="s">
        <v>12</v>
      </c>
      <c r="B25" s="2">
        <f t="shared" ref="B25:F25" si="0">B22-B24</f>
        <v>3</v>
      </c>
      <c r="C25" s="2">
        <f t="shared" si="0"/>
        <v>5</v>
      </c>
      <c r="D25" s="2">
        <f t="shared" si="0"/>
        <v>10</v>
      </c>
      <c r="E25" s="2">
        <f t="shared" si="0"/>
        <v>6</v>
      </c>
      <c r="F25" s="2">
        <f t="shared" si="0"/>
        <v>0</v>
      </c>
      <c r="G25" s="7"/>
    </row>
    <row r="26" spans="1:11" ht="15.6" x14ac:dyDescent="0.3">
      <c r="A26" s="37" t="s">
        <v>4</v>
      </c>
      <c r="B26" s="3">
        <f t="shared" ref="B26:F26" si="1">B25</f>
        <v>3</v>
      </c>
      <c r="C26" s="3">
        <f t="shared" si="1"/>
        <v>5</v>
      </c>
      <c r="D26" s="3">
        <f t="shared" si="1"/>
        <v>10</v>
      </c>
      <c r="E26" s="3">
        <f t="shared" si="1"/>
        <v>6</v>
      </c>
      <c r="F26" s="3">
        <f t="shared" si="1"/>
        <v>0</v>
      </c>
      <c r="G26" s="5"/>
    </row>
    <row r="27" spans="1:11" ht="15.6" x14ac:dyDescent="0.3">
      <c r="A27" s="37" t="s">
        <v>13</v>
      </c>
      <c r="B27" s="3">
        <f>B25</f>
        <v>3</v>
      </c>
      <c r="C27" s="3">
        <f t="shared" ref="C27:F27" si="2">C25</f>
        <v>5</v>
      </c>
      <c r="D27" s="3">
        <f t="shared" si="2"/>
        <v>10</v>
      </c>
      <c r="E27" s="3">
        <f t="shared" si="2"/>
        <v>6</v>
      </c>
      <c r="F27" s="3">
        <f t="shared" si="2"/>
        <v>0</v>
      </c>
      <c r="G27" s="5"/>
    </row>
    <row r="28" spans="1:11" x14ac:dyDescent="0.3">
      <c r="G28" s="6"/>
    </row>
    <row r="29" spans="1:11" ht="15" thickBot="1" x14ac:dyDescent="0.35"/>
    <row r="30" spans="1:11" ht="40.200000000000003" thickBot="1" x14ac:dyDescent="0.35">
      <c r="B30" s="8" t="s">
        <v>37</v>
      </c>
      <c r="C30" s="9" t="s">
        <v>38</v>
      </c>
      <c r="D30" s="9" t="s">
        <v>39</v>
      </c>
      <c r="E30" s="9" t="s">
        <v>40</v>
      </c>
      <c r="F30" s="9" t="s">
        <v>41</v>
      </c>
      <c r="G30" s="9" t="s">
        <v>42</v>
      </c>
      <c r="H30" s="9" t="s">
        <v>43</v>
      </c>
      <c r="I30" s="9" t="s">
        <v>44</v>
      </c>
      <c r="J30" s="9" t="s">
        <v>45</v>
      </c>
      <c r="K30" s="10" t="s">
        <v>26</v>
      </c>
    </row>
    <row r="31" spans="1:11" ht="42" thickBot="1" x14ac:dyDescent="0.35">
      <c r="B31" s="11" t="s">
        <v>46</v>
      </c>
      <c r="C31" s="12" t="s">
        <v>47</v>
      </c>
      <c r="D31" s="12" t="s">
        <v>48</v>
      </c>
      <c r="E31" s="12" t="s">
        <v>49</v>
      </c>
      <c r="F31" s="12" t="s">
        <v>50</v>
      </c>
      <c r="G31" s="12" t="s">
        <v>51</v>
      </c>
      <c r="H31" s="13" t="s">
        <v>52</v>
      </c>
      <c r="I31" s="12" t="s">
        <v>53</v>
      </c>
      <c r="J31" s="12" t="s">
        <v>54</v>
      </c>
      <c r="K31" s="12" t="s">
        <v>55</v>
      </c>
    </row>
    <row r="32" spans="1:11" ht="69.599999999999994" thickBot="1" x14ac:dyDescent="0.35">
      <c r="B32" s="11" t="s">
        <v>56</v>
      </c>
      <c r="C32" s="12" t="s">
        <v>57</v>
      </c>
      <c r="D32" s="12" t="s">
        <v>58</v>
      </c>
      <c r="E32" s="12" t="s">
        <v>59</v>
      </c>
      <c r="F32" s="12" t="s">
        <v>60</v>
      </c>
      <c r="G32" s="12" t="s">
        <v>61</v>
      </c>
      <c r="H32" s="12" t="s">
        <v>62</v>
      </c>
      <c r="I32" s="12" t="s">
        <v>63</v>
      </c>
      <c r="J32" s="12" t="s">
        <v>64</v>
      </c>
      <c r="K32" s="12" t="s">
        <v>65</v>
      </c>
    </row>
    <row r="33" spans="2:11" ht="83.4" thickBot="1" x14ac:dyDescent="0.35">
      <c r="B33" s="11" t="s">
        <v>66</v>
      </c>
      <c r="C33" s="12" t="s">
        <v>67</v>
      </c>
      <c r="D33" s="12" t="s">
        <v>68</v>
      </c>
      <c r="E33" s="12" t="s">
        <v>69</v>
      </c>
      <c r="F33" s="12" t="s">
        <v>70</v>
      </c>
      <c r="G33" s="12" t="s">
        <v>71</v>
      </c>
      <c r="H33" s="12" t="s">
        <v>72</v>
      </c>
      <c r="I33" s="12" t="s">
        <v>73</v>
      </c>
      <c r="J33" s="12" t="s">
        <v>74</v>
      </c>
      <c r="K33" s="12" t="s">
        <v>75</v>
      </c>
    </row>
    <row r="34" spans="2:11" x14ac:dyDescent="0.3">
      <c r="B34" s="14" t="s">
        <v>76</v>
      </c>
      <c r="C34" s="14" t="s">
        <v>77</v>
      </c>
      <c r="D34" s="14" t="s">
        <v>78</v>
      </c>
      <c r="E34" s="14" t="s">
        <v>79</v>
      </c>
      <c r="F34" s="14" t="s">
        <v>80</v>
      </c>
      <c r="G34" s="14" t="s">
        <v>81</v>
      </c>
      <c r="H34" s="14" t="s">
        <v>82</v>
      </c>
      <c r="I34" s="14" t="s">
        <v>83</v>
      </c>
      <c r="J34" s="14" t="s">
        <v>84</v>
      </c>
      <c r="K34" s="14" t="s">
        <v>85</v>
      </c>
    </row>
    <row r="35" spans="2:11" x14ac:dyDescent="0.3">
      <c r="B35" s="15"/>
      <c r="C35" s="15"/>
      <c r="D35" s="15"/>
      <c r="E35" s="15"/>
      <c r="F35" s="15"/>
      <c r="G35" s="15"/>
      <c r="H35" s="15"/>
      <c r="I35" s="15"/>
      <c r="J35" s="15"/>
      <c r="K35" s="15"/>
    </row>
    <row r="36" spans="2:11" ht="25.8" customHeight="1" thickBot="1" x14ac:dyDescent="0.35">
      <c r="B36" s="16"/>
      <c r="C36" s="16"/>
      <c r="D36" s="16"/>
      <c r="E36" s="16"/>
      <c r="F36" s="16"/>
      <c r="G36" s="16"/>
      <c r="H36" s="16"/>
      <c r="I36" s="16"/>
      <c r="J36" s="16"/>
      <c r="K36" s="16"/>
    </row>
  </sheetData>
  <mergeCells count="18">
    <mergeCell ref="B4:B5"/>
    <mergeCell ref="C4:C5"/>
    <mergeCell ref="D4:D5"/>
    <mergeCell ref="E4:E5"/>
    <mergeCell ref="F4:F5"/>
    <mergeCell ref="A4:A5"/>
    <mergeCell ref="A3:F3"/>
    <mergeCell ref="A1:B1"/>
    <mergeCell ref="B34:B36"/>
    <mergeCell ref="C34:C36"/>
    <mergeCell ref="D34:D36"/>
    <mergeCell ref="E34:E36"/>
    <mergeCell ref="F34:F36"/>
    <mergeCell ref="G34:G36"/>
    <mergeCell ref="H34:H36"/>
    <mergeCell ref="I34:I36"/>
    <mergeCell ref="J34:J36"/>
    <mergeCell ref="K34:K36"/>
  </mergeCells>
  <conditionalFormatting sqref="B26:G26">
    <cfRule type="iconSet" priority="2">
      <iconSet iconSet="5Rating" showValue="0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B27:G27">
    <cfRule type="iconSet" priority="1">
      <iconSet iconSet="3Symbols2" showValue="0">
        <cfvo type="percent" val="0"/>
        <cfvo type="percent" val="33"/>
        <cfvo type="percent" val="67"/>
      </iconSet>
    </cfRule>
  </conditionalFormatting>
  <conditionalFormatting sqref="B25:G2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5"/>
  <sheetViews>
    <sheetView zoomScale="90" zoomScaleNormal="90" workbookViewId="0">
      <selection activeCell="L12" sqref="L12"/>
    </sheetView>
  </sheetViews>
  <sheetFormatPr baseColWidth="10" defaultColWidth="9.109375" defaultRowHeight="14.4" x14ac:dyDescent="0.3"/>
  <cols>
    <col min="1" max="1" width="19.6640625" customWidth="1"/>
    <col min="2" max="2" width="10.6640625" bestFit="1" customWidth="1"/>
    <col min="3" max="3" width="3.88671875" bestFit="1" customWidth="1"/>
    <col min="4" max="4" width="10.5546875" customWidth="1"/>
    <col min="5" max="5" width="3.88671875" bestFit="1" customWidth="1"/>
    <col min="6" max="6" width="11.33203125" customWidth="1"/>
    <col min="7" max="7" width="3.88671875" bestFit="1" customWidth="1"/>
    <col min="8" max="8" width="11.109375" customWidth="1"/>
    <col min="9" max="9" width="3.88671875" bestFit="1" customWidth="1"/>
    <col min="10" max="10" width="11" customWidth="1"/>
    <col min="12" max="12" width="18.44140625" customWidth="1"/>
    <col min="13" max="13" width="18.21875" customWidth="1"/>
    <col min="14" max="14" width="9.109375" customWidth="1"/>
  </cols>
  <sheetData>
    <row r="1" spans="1:10" x14ac:dyDescent="0.3">
      <c r="A1" s="17" t="s">
        <v>101</v>
      </c>
      <c r="B1" s="17"/>
    </row>
    <row r="3" spans="1:10" x14ac:dyDescent="0.3">
      <c r="C3" s="41" t="s">
        <v>7</v>
      </c>
      <c r="D3" s="42"/>
      <c r="E3" s="42"/>
      <c r="F3" s="42"/>
      <c r="G3" s="42"/>
      <c r="H3" s="42"/>
      <c r="I3" s="29"/>
      <c r="J3" s="25"/>
    </row>
    <row r="4" spans="1:10" x14ac:dyDescent="0.3">
      <c r="C4" s="43" t="s">
        <v>87</v>
      </c>
      <c r="D4" s="43"/>
      <c r="E4" s="43" t="s">
        <v>17</v>
      </c>
      <c r="F4" s="43"/>
      <c r="G4" s="43" t="s">
        <v>88</v>
      </c>
      <c r="H4" s="44"/>
      <c r="I4" s="30"/>
      <c r="J4" s="26"/>
    </row>
    <row r="5" spans="1:10" ht="57.6" x14ac:dyDescent="0.3">
      <c r="A5" s="45" t="s">
        <v>0</v>
      </c>
      <c r="B5" s="46" t="s">
        <v>1</v>
      </c>
      <c r="C5" s="47" t="s">
        <v>2</v>
      </c>
      <c r="D5" s="46" t="s">
        <v>3</v>
      </c>
      <c r="E5" s="47" t="s">
        <v>2</v>
      </c>
      <c r="F5" s="46" t="s">
        <v>3</v>
      </c>
      <c r="G5" s="47" t="s">
        <v>2</v>
      </c>
      <c r="H5" s="48" t="s">
        <v>3</v>
      </c>
      <c r="I5" s="31"/>
      <c r="J5" s="27"/>
    </row>
    <row r="6" spans="1:10" x14ac:dyDescent="0.3">
      <c r="A6" s="54" t="s">
        <v>19</v>
      </c>
      <c r="B6" s="18">
        <v>0.08</v>
      </c>
      <c r="C6" s="2">
        <v>4</v>
      </c>
      <c r="D6" s="2">
        <f>C6*$B$6</f>
        <v>0.32</v>
      </c>
      <c r="E6" s="2">
        <v>5</v>
      </c>
      <c r="F6" s="2">
        <f>E6*$B$6</f>
        <v>0.4</v>
      </c>
      <c r="G6" s="2">
        <v>4</v>
      </c>
      <c r="H6" s="24">
        <f>G6*$B$6</f>
        <v>0.32</v>
      </c>
      <c r="I6" s="32"/>
      <c r="J6" s="28"/>
    </row>
    <row r="7" spans="1:10" x14ac:dyDescent="0.3">
      <c r="A7" s="54" t="s">
        <v>20</v>
      </c>
      <c r="B7" s="18">
        <v>5.3999999999999999E-2</v>
      </c>
      <c r="C7" s="2">
        <v>4</v>
      </c>
      <c r="D7" s="2">
        <f>C7*$B$7</f>
        <v>0.216</v>
      </c>
      <c r="E7" s="2">
        <v>4</v>
      </c>
      <c r="F7" s="2">
        <f>E7*$B$7</f>
        <v>0.216</v>
      </c>
      <c r="G7" s="2">
        <v>3</v>
      </c>
      <c r="H7" s="24">
        <f>G7*$B$7</f>
        <v>0.16200000000000001</v>
      </c>
      <c r="I7" s="32"/>
      <c r="J7" s="28"/>
    </row>
    <row r="8" spans="1:10" ht="28.8" x14ac:dyDescent="0.3">
      <c r="A8" s="54" t="s">
        <v>21</v>
      </c>
      <c r="B8" s="18">
        <v>0.09</v>
      </c>
      <c r="C8" s="2">
        <v>5</v>
      </c>
      <c r="D8" s="2">
        <f>C8*$B$8</f>
        <v>0.44999999999999996</v>
      </c>
      <c r="E8" s="2">
        <v>5</v>
      </c>
      <c r="F8" s="2">
        <f>E8*$B$8</f>
        <v>0.44999999999999996</v>
      </c>
      <c r="G8" s="2">
        <v>4</v>
      </c>
      <c r="H8" s="24">
        <f>G8*$B$8</f>
        <v>0.36</v>
      </c>
      <c r="I8" s="32"/>
      <c r="J8" s="28"/>
    </row>
    <row r="9" spans="1:10" ht="28.8" x14ac:dyDescent="0.3">
      <c r="A9" s="54" t="s">
        <v>22</v>
      </c>
      <c r="B9" s="18">
        <v>0.06</v>
      </c>
      <c r="C9" s="2">
        <v>3</v>
      </c>
      <c r="D9" s="2">
        <f>C9*$B$9</f>
        <v>0.18</v>
      </c>
      <c r="E9" s="2">
        <v>4</v>
      </c>
      <c r="F9" s="2">
        <f>E9*$B$9</f>
        <v>0.24</v>
      </c>
      <c r="G9" s="2">
        <v>4</v>
      </c>
      <c r="H9" s="24">
        <f>G9*$B$9</f>
        <v>0.24</v>
      </c>
      <c r="I9" s="32"/>
      <c r="J9" s="28"/>
    </row>
    <row r="10" spans="1:10" x14ac:dyDescent="0.3">
      <c r="A10" s="54" t="s">
        <v>23</v>
      </c>
      <c r="B10" s="18">
        <v>8.1000000000000003E-2</v>
      </c>
      <c r="C10" s="2">
        <v>4</v>
      </c>
      <c r="D10" s="2">
        <f>C10*$B$10</f>
        <v>0.32400000000000001</v>
      </c>
      <c r="E10" s="2">
        <v>4</v>
      </c>
      <c r="F10" s="2">
        <f>E10*$B$10</f>
        <v>0.32400000000000001</v>
      </c>
      <c r="G10" s="2">
        <v>3</v>
      </c>
      <c r="H10" s="24">
        <f>G10*$B$10</f>
        <v>0.24299999999999999</v>
      </c>
      <c r="I10" s="32"/>
      <c r="J10" s="28"/>
    </row>
    <row r="11" spans="1:10" x14ac:dyDescent="0.3">
      <c r="A11" s="54" t="s">
        <v>24</v>
      </c>
      <c r="B11" s="18">
        <v>8.1000000000000003E-2</v>
      </c>
      <c r="C11" s="2">
        <v>3</v>
      </c>
      <c r="D11" s="2">
        <f>C11*$B$11</f>
        <v>0.24299999999999999</v>
      </c>
      <c r="E11" s="2">
        <v>4</v>
      </c>
      <c r="F11" s="2">
        <f>E11*$B$11</f>
        <v>0.32400000000000001</v>
      </c>
      <c r="G11" s="2">
        <v>5</v>
      </c>
      <c r="H11" s="24">
        <f>G11*$B$11</f>
        <v>0.40500000000000003</v>
      </c>
      <c r="I11" s="32"/>
      <c r="J11" s="28"/>
    </row>
    <row r="12" spans="1:10" ht="28.8" x14ac:dyDescent="0.3">
      <c r="A12" s="54" t="s">
        <v>25</v>
      </c>
      <c r="B12" s="18">
        <v>0.05</v>
      </c>
      <c r="C12" s="2">
        <v>5</v>
      </c>
      <c r="D12" s="2">
        <f>C12*$B$12</f>
        <v>0.25</v>
      </c>
      <c r="E12" s="2">
        <v>4</v>
      </c>
      <c r="F12" s="2">
        <f>E12*$B$12</f>
        <v>0.2</v>
      </c>
      <c r="G12" s="2">
        <v>4</v>
      </c>
      <c r="H12" s="24">
        <f>G12*$B$12</f>
        <v>0.2</v>
      </c>
      <c r="I12" s="32"/>
      <c r="J12" s="28"/>
    </row>
    <row r="13" spans="1:10" x14ac:dyDescent="0.3">
      <c r="A13" s="54" t="s">
        <v>26</v>
      </c>
      <c r="B13" s="18">
        <v>2.7E-2</v>
      </c>
      <c r="C13" s="2">
        <v>4</v>
      </c>
      <c r="D13" s="2">
        <f>C13*$B$13</f>
        <v>0.108</v>
      </c>
      <c r="E13" s="2">
        <v>3</v>
      </c>
      <c r="F13" s="2">
        <f>E13*$B$13</f>
        <v>8.1000000000000003E-2</v>
      </c>
      <c r="G13" s="2">
        <v>3</v>
      </c>
      <c r="H13" s="24">
        <f>G13*$B$13</f>
        <v>8.1000000000000003E-2</v>
      </c>
      <c r="I13" s="32"/>
      <c r="J13" s="28"/>
    </row>
    <row r="14" spans="1:10" x14ac:dyDescent="0.3">
      <c r="A14" s="54" t="s">
        <v>27</v>
      </c>
      <c r="B14" s="18">
        <v>0.05</v>
      </c>
      <c r="C14" s="2">
        <v>5</v>
      </c>
      <c r="D14" s="2">
        <f>C14*$B$14</f>
        <v>0.25</v>
      </c>
      <c r="E14" s="2">
        <v>4</v>
      </c>
      <c r="F14" s="2">
        <f>E14*$B$14</f>
        <v>0.2</v>
      </c>
      <c r="G14" s="2">
        <v>4</v>
      </c>
      <c r="H14" s="24">
        <f>G14*$B$14</f>
        <v>0.2</v>
      </c>
      <c r="I14" s="33"/>
      <c r="J14" s="28"/>
    </row>
    <row r="15" spans="1:10" x14ac:dyDescent="0.3">
      <c r="A15" s="54" t="s">
        <v>28</v>
      </c>
      <c r="B15" s="18">
        <v>7.0000000000000007E-2</v>
      </c>
      <c r="C15" s="2">
        <v>4</v>
      </c>
      <c r="D15" s="2">
        <f>C15*$B$15</f>
        <v>0.28000000000000003</v>
      </c>
      <c r="E15" s="2">
        <v>5</v>
      </c>
      <c r="F15" s="2">
        <f>E15*$B$15</f>
        <v>0.35000000000000003</v>
      </c>
      <c r="G15" s="2">
        <v>4</v>
      </c>
      <c r="H15" s="24">
        <f>G15*$B$15</f>
        <v>0.28000000000000003</v>
      </c>
      <c r="I15" s="33"/>
      <c r="J15" s="28"/>
    </row>
    <row r="16" spans="1:10" x14ac:dyDescent="0.3">
      <c r="A16" s="54" t="s">
        <v>29</v>
      </c>
      <c r="B16" s="18">
        <v>6.8000000000000005E-2</v>
      </c>
      <c r="C16" s="2">
        <v>4</v>
      </c>
      <c r="D16" s="2">
        <f>C16*$B$16</f>
        <v>0.27200000000000002</v>
      </c>
      <c r="E16" s="2">
        <v>5</v>
      </c>
      <c r="F16" s="2">
        <f>E16*$B$16</f>
        <v>0.34</v>
      </c>
      <c r="G16" s="2">
        <v>4</v>
      </c>
      <c r="H16" s="24">
        <f>G16*$B$16</f>
        <v>0.27200000000000002</v>
      </c>
      <c r="I16" s="33"/>
      <c r="J16" s="28"/>
    </row>
    <row r="17" spans="1:13" ht="28.8" x14ac:dyDescent="0.3">
      <c r="A17" s="54" t="s">
        <v>30</v>
      </c>
      <c r="B17" s="18">
        <v>2.7E-2</v>
      </c>
      <c r="C17" s="2">
        <v>4</v>
      </c>
      <c r="D17" s="2">
        <f>C17*$B$17</f>
        <v>0.108</v>
      </c>
      <c r="E17" s="2">
        <v>3</v>
      </c>
      <c r="F17" s="2">
        <f>E17*$B$17</f>
        <v>8.1000000000000003E-2</v>
      </c>
      <c r="G17" s="2">
        <v>4</v>
      </c>
      <c r="H17" s="24">
        <f>G17*$B$17</f>
        <v>0.108</v>
      </c>
      <c r="I17" s="33"/>
      <c r="J17" s="28"/>
    </row>
    <row r="18" spans="1:13" ht="28.8" x14ac:dyDescent="0.3">
      <c r="A18" s="54" t="s">
        <v>31</v>
      </c>
      <c r="B18" s="18">
        <v>0.06</v>
      </c>
      <c r="C18" s="2">
        <v>4</v>
      </c>
      <c r="D18" s="2">
        <f>C18*$B$18</f>
        <v>0.24</v>
      </c>
      <c r="E18" s="2">
        <v>5</v>
      </c>
      <c r="F18" s="2">
        <f>E18*$B$18</f>
        <v>0.3</v>
      </c>
      <c r="G18" s="2">
        <v>4</v>
      </c>
      <c r="H18" s="24">
        <f>G18*$B$18</f>
        <v>0.24</v>
      </c>
      <c r="I18" s="33"/>
      <c r="J18" s="28"/>
    </row>
    <row r="19" spans="1:13" ht="28.8" x14ac:dyDescent="0.3">
      <c r="A19" s="54" t="s">
        <v>32</v>
      </c>
      <c r="B19" s="18">
        <v>6.7000000000000004E-2</v>
      </c>
      <c r="C19" s="2">
        <v>3</v>
      </c>
      <c r="D19" s="2">
        <f>C19*$B$19</f>
        <v>0.20100000000000001</v>
      </c>
      <c r="E19" s="2">
        <v>3</v>
      </c>
      <c r="F19" s="2">
        <f>E19*$B$19</f>
        <v>0.20100000000000001</v>
      </c>
      <c r="G19" s="2">
        <v>2</v>
      </c>
      <c r="H19" s="24">
        <f>G19*$B$19</f>
        <v>0.13400000000000001</v>
      </c>
      <c r="I19" s="33"/>
      <c r="J19" s="28"/>
    </row>
    <row r="20" spans="1:13" x14ac:dyDescent="0.3">
      <c r="A20" s="54" t="s">
        <v>33</v>
      </c>
      <c r="B20" s="18">
        <v>8.1000000000000003E-2</v>
      </c>
      <c r="C20" s="2">
        <v>5</v>
      </c>
      <c r="D20" s="2">
        <f>C20*$B$20</f>
        <v>0.40500000000000003</v>
      </c>
      <c r="E20" s="2">
        <v>4</v>
      </c>
      <c r="F20" s="2">
        <f>E20*$B$20</f>
        <v>0.32400000000000001</v>
      </c>
      <c r="G20" s="2">
        <v>4</v>
      </c>
      <c r="H20" s="24">
        <f>G20*$B$20</f>
        <v>0.32400000000000001</v>
      </c>
      <c r="I20" s="33"/>
      <c r="J20" s="28"/>
    </row>
    <row r="21" spans="1:13" x14ac:dyDescent="0.3">
      <c r="A21" s="54" t="s">
        <v>34</v>
      </c>
      <c r="B21" s="18">
        <v>5.3999999999999999E-2</v>
      </c>
      <c r="C21" s="2">
        <v>4</v>
      </c>
      <c r="D21" s="2">
        <f>C21*$B$21</f>
        <v>0.216</v>
      </c>
      <c r="E21" s="2">
        <v>4</v>
      </c>
      <c r="F21" s="2">
        <f>E21*$B$21</f>
        <v>0.216</v>
      </c>
      <c r="G21" s="2">
        <v>4</v>
      </c>
      <c r="H21" s="24">
        <f>G21*$B$21</f>
        <v>0.216</v>
      </c>
      <c r="I21" s="33"/>
      <c r="J21" s="28"/>
    </row>
    <row r="22" spans="1:13" x14ac:dyDescent="0.3">
      <c r="A22" s="51" t="s">
        <v>86</v>
      </c>
      <c r="B22" s="19">
        <f>SUM(B6:B21)</f>
        <v>1</v>
      </c>
      <c r="C22" s="52">
        <f>SUM(D6:D13)</f>
        <v>2.0910000000000002</v>
      </c>
      <c r="D22" s="53"/>
      <c r="E22" s="52">
        <f>SUM(F6:F13)</f>
        <v>2.2349999999999999</v>
      </c>
      <c r="F22" s="53"/>
      <c r="G22" s="52">
        <f>SUM(H6:H13)</f>
        <v>2.0109999999999997</v>
      </c>
      <c r="H22" s="53"/>
      <c r="I22" s="34"/>
      <c r="J22" s="7"/>
    </row>
    <row r="23" spans="1:13" x14ac:dyDescent="0.3">
      <c r="A23" s="49" t="s">
        <v>4</v>
      </c>
      <c r="B23" s="50"/>
      <c r="C23" s="22">
        <f>C22</f>
        <v>2.0910000000000002</v>
      </c>
      <c r="D23" s="23"/>
      <c r="E23" s="22">
        <f>E22</f>
        <v>2.2349999999999999</v>
      </c>
      <c r="F23" s="23"/>
      <c r="G23" s="22">
        <f>G22</f>
        <v>2.0109999999999997</v>
      </c>
      <c r="H23" s="23"/>
      <c r="I23" s="32"/>
      <c r="J23" s="28"/>
    </row>
    <row r="24" spans="1:13" x14ac:dyDescent="0.3">
      <c r="A24" s="49" t="s">
        <v>5</v>
      </c>
      <c r="B24" s="50"/>
      <c r="C24" s="52">
        <f>C22</f>
        <v>2.0910000000000002</v>
      </c>
      <c r="D24" s="53"/>
      <c r="E24" s="52">
        <f>E22</f>
        <v>2.2349999999999999</v>
      </c>
      <c r="F24" s="53"/>
      <c r="G24" s="52">
        <f>G22</f>
        <v>2.0109999999999997</v>
      </c>
      <c r="H24" s="53"/>
      <c r="I24" s="34"/>
      <c r="J24" s="7"/>
    </row>
    <row r="26" spans="1:13" x14ac:dyDescent="0.3">
      <c r="L26" s="55" t="s">
        <v>89</v>
      </c>
      <c r="M26" s="20" t="s">
        <v>99</v>
      </c>
    </row>
    <row r="27" spans="1:13" ht="69" x14ac:dyDescent="0.3">
      <c r="L27" s="55" t="s">
        <v>38</v>
      </c>
      <c r="M27" s="21" t="s">
        <v>90</v>
      </c>
    </row>
    <row r="28" spans="1:13" ht="55.2" x14ac:dyDescent="0.3">
      <c r="L28" s="55" t="s">
        <v>39</v>
      </c>
      <c r="M28" s="21" t="s">
        <v>91</v>
      </c>
    </row>
    <row r="29" spans="1:13" ht="55.2" x14ac:dyDescent="0.3">
      <c r="L29" s="55" t="s">
        <v>40</v>
      </c>
      <c r="M29" s="21" t="s">
        <v>92</v>
      </c>
    </row>
    <row r="30" spans="1:13" ht="55.2" x14ac:dyDescent="0.3">
      <c r="L30" s="55" t="s">
        <v>41</v>
      </c>
      <c r="M30" s="21" t="s">
        <v>93</v>
      </c>
    </row>
    <row r="31" spans="1:13" ht="41.4" x14ac:dyDescent="0.3">
      <c r="L31" s="55" t="s">
        <v>42</v>
      </c>
      <c r="M31" s="21" t="s">
        <v>94</v>
      </c>
    </row>
    <row r="32" spans="1:13" ht="55.2" x14ac:dyDescent="0.3">
      <c r="L32" s="55" t="s">
        <v>43</v>
      </c>
      <c r="M32" s="21" t="s">
        <v>95</v>
      </c>
    </row>
    <row r="33" spans="12:13" ht="41.4" x14ac:dyDescent="0.3">
      <c r="L33" s="55" t="s">
        <v>44</v>
      </c>
      <c r="M33" s="21" t="s">
        <v>96</v>
      </c>
    </row>
    <row r="34" spans="12:13" ht="55.2" x14ac:dyDescent="0.3">
      <c r="L34" s="55" t="s">
        <v>45</v>
      </c>
      <c r="M34" s="21" t="s">
        <v>97</v>
      </c>
    </row>
    <row r="35" spans="12:13" ht="69" x14ac:dyDescent="0.3">
      <c r="L35" s="55" t="s">
        <v>26</v>
      </c>
      <c r="M35" s="21" t="s">
        <v>98</v>
      </c>
    </row>
  </sheetData>
  <mergeCells count="17">
    <mergeCell ref="A1:B1"/>
    <mergeCell ref="A23:B23"/>
    <mergeCell ref="A24:B24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I4:J4"/>
    <mergeCell ref="C4:D4"/>
    <mergeCell ref="E4:F4"/>
    <mergeCell ref="G4:H4"/>
    <mergeCell ref="C3:H3"/>
  </mergeCells>
  <conditionalFormatting sqref="G23 E23 C23 J23">
    <cfRule type="iconSet" priority="2">
      <iconSet iconSet="4Rating" showValue="0">
        <cfvo type="percent" val="0"/>
        <cfvo type="percent" val="25"/>
        <cfvo type="percent" val="50"/>
        <cfvo type="percent" val="75"/>
      </iconSet>
    </cfRule>
    <cfRule type="iconSet" priority="3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G24 E24 C24 J24">
    <cfRule type="iconSet" priority="1">
      <iconSet iconSet="3Symbols2" showValue="0">
        <cfvo type="percent" val="0"/>
        <cfvo type="percent" val="33"/>
        <cfvo type="percent" val="67"/>
      </iconSet>
    </cfRule>
  </conditionalFormatting>
  <conditionalFormatting sqref="I22:J22 G22 E22 C2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D23C8-BDCC-4613-9699-AE478255054E}">
  <dimension ref="A1:B1"/>
  <sheetViews>
    <sheetView tabSelected="1" workbookViewId="0">
      <selection activeCell="K22" sqref="K22"/>
    </sheetView>
  </sheetViews>
  <sheetFormatPr baseColWidth="10" defaultRowHeight="14.4" x14ac:dyDescent="0.3"/>
  <sheetData>
    <row r="1" spans="1:2" x14ac:dyDescent="0.3">
      <c r="A1" s="17" t="s">
        <v>101</v>
      </c>
      <c r="B1" s="17"/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Selección de Conceptos</vt:lpstr>
      <vt:lpstr>Evaluación de Conceptos</vt:lpstr>
      <vt:lpstr>Arquitectura del 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2022-09-22T22:25:18Z</dcterms:created>
  <dcterms:modified xsi:type="dcterms:W3CDTF">2025-08-29T06:29:16Z</dcterms:modified>
</cp:coreProperties>
</file>