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F309BB84-E427-42C0-A025-E8B8B7B71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N14" i="1"/>
  <c r="N8" i="1"/>
  <c r="N10" i="1"/>
  <c r="N9" i="1"/>
  <c r="N7" i="1"/>
  <c r="N3" i="1"/>
  <c r="L11" i="1" l="1"/>
  <c r="P11" i="1" s="1"/>
  <c r="L9" i="1"/>
  <c r="P9" i="1" s="1"/>
  <c r="L7" i="1"/>
  <c r="P7" i="1" s="1"/>
  <c r="L8" i="1"/>
  <c r="P8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L2" i="1"/>
  <c r="P2" i="1" s="1"/>
  <c r="L3" i="1"/>
  <c r="P3" i="1" s="1"/>
  <c r="L4" i="1"/>
  <c r="P4" i="1" s="1"/>
  <c r="L5" i="1"/>
  <c r="P5" i="1" s="1"/>
  <c r="L6" i="1"/>
  <c r="P6" i="1" s="1"/>
  <c r="L10" i="1"/>
  <c r="P10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10" i="1" a="1"/>
  <c r="H10" i="1" s="1"/>
  <c r="H11" i="1" a="1"/>
  <c r="H11" i="1" s="1"/>
  <c r="H9" i="1" a="1"/>
  <c r="H9" i="1" s="1"/>
  <c r="H7" i="1" a="1"/>
  <c r="H7" i="1" s="1"/>
  <c r="H8" i="1" a="1"/>
  <c r="H8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<sst xmlns="http://schemas.openxmlformats.org/spreadsheetml/2006/main" count="144" uniqueCount="121">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</sst>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0" xfId="0" applyFon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B1" zoomScale="175" zoomScaleNormal="175" workbookViewId="0">
      <selection activeCell="A12" sqref="A12:XFD12"/>
    </sheetView>
  </sheetViews>
  <sheetFormatPr baseColWidth="10"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customWidth="1"/>
    <col min="5" max="5" width="9.140625" style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9"/>
    <col min="10" max="11" width="9.140625" style="1"/>
    <col min="13" max="15" width="9.140625" style="16"/>
  </cols>
  <sheetData>
    <row r="1" spans="1:20">
      <c r="A1" s="4" t="s">
        <v>119</v>
      </c>
      <c r="B1" s="4" t="s">
        <v>58</v>
      </c>
      <c r="C1" s="4" t="s">
        <v>57</v>
      </c>
      <c r="D1" s="4" t="s">
        <v>0</v>
      </c>
      <c r="E1" s="4" t="s">
        <v>59</v>
      </c>
      <c r="F1" s="4" t="s">
        <v>60</v>
      </c>
      <c r="G1" s="4" t="s">
        <v>77</v>
      </c>
      <c r="H1" s="4" t="s">
        <v>76</v>
      </c>
      <c r="I1" s="17" t="s">
        <v>80</v>
      </c>
      <c r="J1" s="4" t="s">
        <v>81</v>
      </c>
      <c r="K1" s="4" t="s">
        <v>82</v>
      </c>
      <c r="L1" s="4" t="s">
        <v>83</v>
      </c>
      <c r="M1" s="14" t="s">
        <v>91</v>
      </c>
      <c r="N1" s="14" t="s">
        <v>115</v>
      </c>
      <c r="O1" s="14" t="s">
        <v>116</v>
      </c>
      <c r="P1" s="4" t="s">
        <v>84</v>
      </c>
    </row>
    <row r="2" spans="1:20">
      <c r="A2" s="3">
        <v>1107836732</v>
      </c>
      <c r="B2" s="2" t="s">
        <v>20</v>
      </c>
      <c r="C2" s="2" t="s">
        <v>21</v>
      </c>
      <c r="D2" s="32" t="s">
        <v>1</v>
      </c>
      <c r="E2" s="3">
        <v>1</v>
      </c>
      <c r="F2" s="2" t="s">
        <v>75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3">
        <v>3</v>
      </c>
      <c r="K2" s="3">
        <v>4.5</v>
      </c>
      <c r="L2" s="6">
        <f t="shared" ref="L2:L20" si="0">(J2/I2)*K2</f>
        <v>4.5</v>
      </c>
      <c r="M2" s="15">
        <v>3.59</v>
      </c>
      <c r="N2" s="15"/>
      <c r="O2" s="15">
        <v>4.5</v>
      </c>
      <c r="P2" s="6">
        <f>0.7*L2+0.2*M2+0.1*O2+N2</f>
        <v>4.3179999999999996</v>
      </c>
    </row>
    <row r="3" spans="1:20">
      <c r="A3" s="3">
        <v>1110364376</v>
      </c>
      <c r="B3" s="2" t="s">
        <v>24</v>
      </c>
      <c r="C3" s="2" t="s">
        <v>25</v>
      </c>
      <c r="D3" s="32" t="s">
        <v>3</v>
      </c>
      <c r="E3" s="3">
        <v>1</v>
      </c>
      <c r="F3" s="2" t="s">
        <v>68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3">
        <v>3</v>
      </c>
      <c r="K3" s="3">
        <v>4.8</v>
      </c>
      <c r="L3" s="6">
        <f t="shared" si="0"/>
        <v>4.8</v>
      </c>
      <c r="M3" s="15">
        <v>3.59</v>
      </c>
      <c r="N3" s="15">
        <f>1/16</f>
        <v>6.25E-2</v>
      </c>
      <c r="O3" s="15">
        <v>4.5</v>
      </c>
      <c r="P3" s="6">
        <f t="shared" ref="P3:P20" si="1">0.7*L3+0.2*M3+0.1*O3+N3</f>
        <v>4.5904999999999996</v>
      </c>
    </row>
    <row r="4" spans="1:20">
      <c r="A4" s="3">
        <v>1126644560</v>
      </c>
      <c r="B4" s="2" t="s">
        <v>55</v>
      </c>
      <c r="C4" s="2" t="s">
        <v>56</v>
      </c>
      <c r="D4" s="32" t="s">
        <v>19</v>
      </c>
      <c r="E4" s="3">
        <v>1</v>
      </c>
      <c r="F4" s="2" t="s">
        <v>65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3">
        <v>4</v>
      </c>
      <c r="K4" s="3">
        <v>4.8</v>
      </c>
      <c r="L4" s="6">
        <f t="shared" si="0"/>
        <v>4.8</v>
      </c>
      <c r="M4" s="15">
        <v>3.59</v>
      </c>
      <c r="N4" s="15"/>
      <c r="O4" s="15">
        <v>4.5</v>
      </c>
      <c r="P4" s="6">
        <f t="shared" si="1"/>
        <v>4.5279999999999996</v>
      </c>
    </row>
    <row r="5" spans="1:20">
      <c r="A5" s="3">
        <v>1005967544</v>
      </c>
      <c r="B5" s="2" t="s">
        <v>42</v>
      </c>
      <c r="C5" s="2" t="s">
        <v>43</v>
      </c>
      <c r="D5" s="32" t="s">
        <v>12</v>
      </c>
      <c r="E5" s="3">
        <v>1</v>
      </c>
      <c r="F5" s="2" t="s">
        <v>71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3">
        <v>1</v>
      </c>
      <c r="K5" s="3">
        <v>4.5999999999999996</v>
      </c>
      <c r="L5" s="6">
        <f t="shared" si="0"/>
        <v>4.5999999999999996</v>
      </c>
      <c r="M5" s="15">
        <v>3.59</v>
      </c>
      <c r="N5" s="15"/>
      <c r="O5" s="15">
        <v>4.5</v>
      </c>
      <c r="P5" s="6">
        <f t="shared" si="1"/>
        <v>4.3879999999999999</v>
      </c>
    </row>
    <row r="6" spans="1:20">
      <c r="A6" s="3">
        <v>1062329024</v>
      </c>
      <c r="B6" s="2" t="s">
        <v>38</v>
      </c>
      <c r="C6" s="2" t="s">
        <v>39</v>
      </c>
      <c r="D6" s="32" t="s">
        <v>10</v>
      </c>
      <c r="E6" s="3">
        <v>1</v>
      </c>
      <c r="F6" s="2" t="s">
        <v>70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3">
        <v>5</v>
      </c>
      <c r="K6" s="3">
        <v>4.5</v>
      </c>
      <c r="L6" s="6">
        <f t="shared" si="0"/>
        <v>4.5</v>
      </c>
      <c r="M6" s="15">
        <v>3.59</v>
      </c>
      <c r="N6" s="15"/>
      <c r="O6" s="15">
        <v>4.5</v>
      </c>
      <c r="P6" s="6">
        <f t="shared" si="1"/>
        <v>4.3179999999999996</v>
      </c>
    </row>
    <row r="7" spans="1:20">
      <c r="A7" s="3">
        <v>1005783739</v>
      </c>
      <c r="B7" s="2" t="s">
        <v>34</v>
      </c>
      <c r="C7" s="2" t="s">
        <v>35</v>
      </c>
      <c r="D7" s="32" t="s">
        <v>8</v>
      </c>
      <c r="E7" s="3">
        <v>2</v>
      </c>
      <c r="F7" s="2" t="s">
        <v>78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4</v>
      </c>
      <c r="J7" s="3">
        <v>4</v>
      </c>
      <c r="K7" s="6">
        <v>4.8</v>
      </c>
      <c r="L7" s="6">
        <f>(J7/I7)*K7</f>
        <v>4.8</v>
      </c>
      <c r="M7" s="15">
        <v>3.55</v>
      </c>
      <c r="N7" s="15">
        <f>3/20</f>
        <v>0.15</v>
      </c>
      <c r="O7" s="15">
        <v>4.7</v>
      </c>
      <c r="P7" s="6">
        <f>0.7*L7+0.2*M7+0.1*O7+N7</f>
        <v>4.6900000000000004</v>
      </c>
      <c r="T7" s="33"/>
    </row>
    <row r="8" spans="1:20">
      <c r="A8" s="3">
        <v>1113698193</v>
      </c>
      <c r="B8" s="2" t="s">
        <v>40</v>
      </c>
      <c r="C8" s="2" t="s">
        <v>41</v>
      </c>
      <c r="D8" s="32" t="s">
        <v>11</v>
      </c>
      <c r="E8" s="3">
        <v>2</v>
      </c>
      <c r="F8" s="2" t="s">
        <v>95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3</v>
      </c>
      <c r="J8" s="3">
        <v>3</v>
      </c>
      <c r="K8" s="6">
        <v>4.8</v>
      </c>
      <c r="L8" s="6">
        <f>(J8/I8)*K8</f>
        <v>4.8</v>
      </c>
      <c r="M8" s="15">
        <v>3.55</v>
      </c>
      <c r="N8" s="15">
        <f>2/20</f>
        <v>0.1</v>
      </c>
      <c r="O8" s="15">
        <v>4.7</v>
      </c>
      <c r="P8" s="6">
        <f>0.7*L8+0.2*M8+0.1*O8+N8</f>
        <v>4.6399999999999997</v>
      </c>
    </row>
    <row r="9" spans="1:20">
      <c r="A9" s="3">
        <v>1109662163</v>
      </c>
      <c r="B9" s="2" t="s">
        <v>53</v>
      </c>
      <c r="C9" s="2" t="s">
        <v>54</v>
      </c>
      <c r="D9" s="32" t="s">
        <v>18</v>
      </c>
      <c r="E9" s="3">
        <v>2</v>
      </c>
      <c r="F9" s="5" t="s">
        <v>69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>(J9/I9)*K9</f>
        <v>4.8</v>
      </c>
      <c r="M9" s="15">
        <v>3.55</v>
      </c>
      <c r="N9" s="16">
        <f>1/20</f>
        <v>0.05</v>
      </c>
      <c r="O9" s="15">
        <v>4.7</v>
      </c>
      <c r="P9" s="6">
        <f>0.7*L9+0.2*M9+0.1*O9+N9</f>
        <v>4.59</v>
      </c>
    </row>
    <row r="10" spans="1:20">
      <c r="A10" s="3">
        <v>1005785832</v>
      </c>
      <c r="B10" s="2" t="s">
        <v>22</v>
      </c>
      <c r="C10" s="2" t="s">
        <v>23</v>
      </c>
      <c r="D10" s="32" t="s">
        <v>2</v>
      </c>
      <c r="E10" s="3">
        <v>2</v>
      </c>
      <c r="F10" s="2" t="s">
        <v>61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7</v>
      </c>
      <c r="J10" s="3">
        <v>7</v>
      </c>
      <c r="K10" s="6">
        <v>4.8</v>
      </c>
      <c r="L10" s="6">
        <f>(J10/I10)*K10</f>
        <v>4.8</v>
      </c>
      <c r="M10" s="15">
        <v>3.55</v>
      </c>
      <c r="N10" s="15">
        <f>1/20</f>
        <v>0.05</v>
      </c>
      <c r="O10" s="15">
        <v>4.7</v>
      </c>
      <c r="P10" s="6">
        <f>0.7*L10+0.2*M10+0.1*O10+N10</f>
        <v>4.59</v>
      </c>
    </row>
    <row r="11" spans="1:20">
      <c r="A11" s="3">
        <v>1005832925</v>
      </c>
      <c r="B11" s="2" t="s">
        <v>44</v>
      </c>
      <c r="C11" s="2" t="s">
        <v>45</v>
      </c>
      <c r="D11" s="32" t="s">
        <v>13</v>
      </c>
      <c r="E11" s="3">
        <v>2</v>
      </c>
      <c r="F11" s="2" t="s">
        <v>66</v>
      </c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11</v>
      </c>
      <c r="J11" s="3">
        <v>11</v>
      </c>
      <c r="K11" s="6">
        <v>4.8</v>
      </c>
      <c r="L11" s="6">
        <f>(J11/I11)*K11</f>
        <v>4.8</v>
      </c>
      <c r="M11" s="15">
        <v>3.55</v>
      </c>
      <c r="N11" s="15">
        <f>5/20</f>
        <v>0.25</v>
      </c>
      <c r="O11" s="15">
        <v>4.7</v>
      </c>
      <c r="P11" s="6">
        <f>0.7*L11+0.2*M11+0.1*O11+N11</f>
        <v>4.79</v>
      </c>
    </row>
    <row r="12" spans="1:20">
      <c r="A12" s="3">
        <v>1062274189</v>
      </c>
      <c r="B12" s="2" t="s">
        <v>30</v>
      </c>
      <c r="C12" s="2" t="s">
        <v>31</v>
      </c>
      <c r="D12" s="32" t="s">
        <v>6</v>
      </c>
      <c r="E12" s="3">
        <v>3</v>
      </c>
      <c r="F12" s="2" t="s">
        <v>67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>
        <v>5</v>
      </c>
      <c r="J12" s="3">
        <v>3</v>
      </c>
      <c r="K12" s="6">
        <v>4.5</v>
      </c>
      <c r="L12" s="6">
        <f t="shared" si="0"/>
        <v>2.6999999999999997</v>
      </c>
      <c r="M12" s="15">
        <v>2.76</v>
      </c>
      <c r="N12" s="15"/>
      <c r="O12" s="15">
        <v>3</v>
      </c>
      <c r="P12" s="6">
        <f t="shared" si="1"/>
        <v>2.742</v>
      </c>
    </row>
    <row r="13" spans="1:20">
      <c r="A13" s="3">
        <v>1219713263</v>
      </c>
      <c r="B13" s="2" t="s">
        <v>46</v>
      </c>
      <c r="C13" s="2" t="s">
        <v>47</v>
      </c>
      <c r="D13" s="32" t="s">
        <v>14</v>
      </c>
      <c r="E13" s="3">
        <v>3</v>
      </c>
      <c r="F13" s="2" t="s">
        <v>74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>
        <v>6</v>
      </c>
      <c r="J13" s="3">
        <v>6</v>
      </c>
      <c r="K13" s="6">
        <v>4.9000000000000004</v>
      </c>
      <c r="L13" s="6">
        <f t="shared" si="0"/>
        <v>4.9000000000000004</v>
      </c>
      <c r="M13" s="15">
        <v>2.76</v>
      </c>
      <c r="N13" s="15"/>
      <c r="O13" s="15">
        <v>3</v>
      </c>
      <c r="P13" s="6">
        <f t="shared" si="1"/>
        <v>4.282</v>
      </c>
    </row>
    <row r="14" spans="1:20">
      <c r="A14" s="3">
        <v>1110363454</v>
      </c>
      <c r="B14" s="2" t="s">
        <v>52</v>
      </c>
      <c r="C14" s="2" t="s">
        <v>21</v>
      </c>
      <c r="D14" s="32" t="s">
        <v>17</v>
      </c>
      <c r="E14" s="3">
        <v>3</v>
      </c>
      <c r="F14" s="2" t="s">
        <v>72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>
        <v>6</v>
      </c>
      <c r="J14" s="3">
        <v>6</v>
      </c>
      <c r="K14" s="6">
        <v>4.8</v>
      </c>
      <c r="L14" s="6">
        <f t="shared" si="0"/>
        <v>4.8</v>
      </c>
      <c r="M14" s="15">
        <v>2.76</v>
      </c>
      <c r="N14" s="15">
        <f>1/13</f>
        <v>7.6923076923076927E-2</v>
      </c>
      <c r="O14" s="15">
        <v>3</v>
      </c>
      <c r="P14" s="6">
        <f t="shared" si="1"/>
        <v>4.2889230769230764</v>
      </c>
    </row>
    <row r="15" spans="1:20">
      <c r="A15" s="3">
        <v>1081728000</v>
      </c>
      <c r="B15" s="2" t="s">
        <v>28</v>
      </c>
      <c r="C15" s="2" t="s">
        <v>29</v>
      </c>
      <c r="D15" s="32" t="s">
        <v>5</v>
      </c>
      <c r="E15" s="3">
        <v>3</v>
      </c>
      <c r="F15" s="2" t="s">
        <v>73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>
        <v>5</v>
      </c>
      <c r="J15" s="3">
        <v>5</v>
      </c>
      <c r="K15" s="6">
        <v>4.8</v>
      </c>
      <c r="L15" s="6">
        <f t="shared" si="0"/>
        <v>4.8</v>
      </c>
      <c r="M15" s="15">
        <v>2.76</v>
      </c>
      <c r="N15" s="15"/>
      <c r="O15" s="15">
        <v>3</v>
      </c>
      <c r="P15" s="6">
        <f t="shared" si="1"/>
        <v>4.2119999999999997</v>
      </c>
    </row>
    <row r="16" spans="1:20" ht="15.75">
      <c r="A16" s="3">
        <v>1007603017</v>
      </c>
      <c r="B16" s="2" t="s">
        <v>36</v>
      </c>
      <c r="C16" s="2" t="s">
        <v>37</v>
      </c>
      <c r="D16" s="32" t="s">
        <v>9</v>
      </c>
      <c r="E16" s="3">
        <v>3</v>
      </c>
      <c r="F16" s="13" t="s">
        <v>79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>
        <v>5</v>
      </c>
      <c r="J16" s="3">
        <v>5</v>
      </c>
      <c r="K16" s="6">
        <v>4.8</v>
      </c>
      <c r="L16" s="6">
        <f t="shared" si="0"/>
        <v>4.8</v>
      </c>
      <c r="M16" s="15">
        <v>2.76</v>
      </c>
      <c r="N16" s="15"/>
      <c r="O16" s="15">
        <v>3</v>
      </c>
      <c r="P16" s="6">
        <f t="shared" si="1"/>
        <v>4.2119999999999997</v>
      </c>
    </row>
    <row r="17" spans="1:16">
      <c r="A17" s="3">
        <v>1005894053</v>
      </c>
      <c r="B17" s="2" t="s">
        <v>26</v>
      </c>
      <c r="C17" s="2" t="s">
        <v>27</v>
      </c>
      <c r="D17" s="32" t="s">
        <v>4</v>
      </c>
      <c r="E17" s="3">
        <v>4</v>
      </c>
      <c r="F17" s="2" t="s">
        <v>96</v>
      </c>
      <c r="G17" s="3">
        <v>3</v>
      </c>
      <c r="H17" s="3" t="str" cm="1">
        <f t="array" ref="H17">_xlfn.IFS(G17=1, "2:00 PM", G17=2, "2:30 PM", G17=3, "3:00 PM", G17=4, "3:30 PM")</f>
        <v>3:00 PM</v>
      </c>
      <c r="I17" s="18">
        <v>3</v>
      </c>
      <c r="J17" s="3">
        <v>3</v>
      </c>
      <c r="K17" s="6">
        <v>4.5999999999999996</v>
      </c>
      <c r="L17" s="6">
        <f t="shared" si="0"/>
        <v>4.5999999999999996</v>
      </c>
      <c r="M17" s="15">
        <v>2.96</v>
      </c>
      <c r="N17" s="15"/>
      <c r="O17" s="15">
        <v>3.5</v>
      </c>
      <c r="P17" s="6">
        <f t="shared" si="1"/>
        <v>4.1619999999999999</v>
      </c>
    </row>
    <row r="18" spans="1:16">
      <c r="A18" s="3">
        <v>1193073115</v>
      </c>
      <c r="B18" s="2" t="s">
        <v>32</v>
      </c>
      <c r="C18" s="2" t="s">
        <v>33</v>
      </c>
      <c r="D18" s="32" t="s">
        <v>7</v>
      </c>
      <c r="E18" s="3">
        <v>4</v>
      </c>
      <c r="F18" s="2" t="s">
        <v>63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>
        <v>4</v>
      </c>
      <c r="J18" s="3">
        <v>4</v>
      </c>
      <c r="K18" s="6">
        <v>4.8</v>
      </c>
      <c r="L18" s="6">
        <f t="shared" si="0"/>
        <v>4.8</v>
      </c>
      <c r="M18" s="15">
        <v>2.96</v>
      </c>
      <c r="N18" s="15"/>
      <c r="O18" s="15">
        <v>3.5</v>
      </c>
      <c r="P18" s="6">
        <f t="shared" si="1"/>
        <v>4.3019999999999996</v>
      </c>
    </row>
    <row r="19" spans="1:16">
      <c r="A19" s="3">
        <v>1193578885</v>
      </c>
      <c r="B19" s="2" t="s">
        <v>48</v>
      </c>
      <c r="C19" s="2" t="s">
        <v>49</v>
      </c>
      <c r="D19" s="32" t="s">
        <v>15</v>
      </c>
      <c r="E19" s="3">
        <v>4</v>
      </c>
      <c r="F19" s="2" t="s">
        <v>64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>
        <v>4</v>
      </c>
      <c r="J19" s="3">
        <v>4</v>
      </c>
      <c r="K19" s="6">
        <v>4.5999999999999996</v>
      </c>
      <c r="L19" s="6">
        <f t="shared" si="0"/>
        <v>4.5999999999999996</v>
      </c>
      <c r="M19" s="15">
        <v>2.96</v>
      </c>
      <c r="N19" s="15"/>
      <c r="O19" s="15">
        <v>3.5</v>
      </c>
      <c r="P19" s="6">
        <f t="shared" si="1"/>
        <v>4.1619999999999999</v>
      </c>
    </row>
    <row r="20" spans="1:16">
      <c r="A20" s="3">
        <v>1025642375</v>
      </c>
      <c r="B20" s="2" t="s">
        <v>50</v>
      </c>
      <c r="C20" s="2" t="s">
        <v>51</v>
      </c>
      <c r="D20" s="32" t="s">
        <v>16</v>
      </c>
      <c r="E20" s="3">
        <v>4</v>
      </c>
      <c r="F20" s="2" t="s">
        <v>62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>
        <v>5</v>
      </c>
      <c r="J20" s="3">
        <v>5</v>
      </c>
      <c r="K20" s="3">
        <v>4.7</v>
      </c>
      <c r="L20" s="6">
        <f t="shared" si="0"/>
        <v>4.7</v>
      </c>
      <c r="M20" s="15">
        <v>2.96</v>
      </c>
      <c r="N20" s="15"/>
      <c r="O20" s="15">
        <v>3.5</v>
      </c>
      <c r="P20" s="6">
        <f t="shared" si="1"/>
        <v>4.2320000000000002</v>
      </c>
    </row>
  </sheetData>
  <autoFilter ref="A1:P20" xr:uid="{00000000-0001-0000-0000-000000000000}">
    <sortState xmlns:xlrd2="http://schemas.microsoft.com/office/spreadsheetml/2017/richdata2" ref="A7:P11">
      <sortCondition ref="C1:C20"/>
    </sortState>
  </autoFilter>
  <conditionalFormatting sqref="P2:P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7" t="s">
        <v>93</v>
      </c>
      <c r="B1" s="28" t="s">
        <v>102</v>
      </c>
    </row>
    <row r="2" spans="1:3">
      <c r="A2" s="30" t="s">
        <v>94</v>
      </c>
      <c r="B2" s="30" t="s">
        <v>110</v>
      </c>
      <c r="C2" s="29"/>
    </row>
    <row r="3" spans="1:3">
      <c r="A3" s="30" t="s">
        <v>103</v>
      </c>
      <c r="B3" s="30" t="s">
        <v>110</v>
      </c>
    </row>
    <row r="4" spans="1:3">
      <c r="A4" s="30" t="s">
        <v>103</v>
      </c>
      <c r="B4" s="30" t="s">
        <v>111</v>
      </c>
    </row>
    <row r="5" spans="1:3">
      <c r="A5" s="30" t="s">
        <v>103</v>
      </c>
      <c r="B5" s="30" t="s">
        <v>114</v>
      </c>
    </row>
    <row r="6" spans="1:3">
      <c r="A6" s="30" t="s">
        <v>97</v>
      </c>
      <c r="B6" s="30" t="s">
        <v>110</v>
      </c>
    </row>
    <row r="7" spans="1:3">
      <c r="A7" s="30" t="s">
        <v>112</v>
      </c>
      <c r="B7" s="30" t="s">
        <v>110</v>
      </c>
    </row>
    <row r="8" spans="1:3">
      <c r="A8" s="30" t="s">
        <v>99</v>
      </c>
      <c r="B8" s="30" t="s">
        <v>110</v>
      </c>
    </row>
    <row r="9" spans="1:3">
      <c r="A9" s="30" t="s">
        <v>104</v>
      </c>
      <c r="B9" s="30" t="s">
        <v>111</v>
      </c>
    </row>
    <row r="10" spans="1:3">
      <c r="A10" s="30" t="s">
        <v>98</v>
      </c>
      <c r="B10" s="30" t="s">
        <v>111</v>
      </c>
    </row>
    <row r="11" spans="1:3">
      <c r="A11" s="30" t="s">
        <v>100</v>
      </c>
      <c r="B11" s="30" t="s">
        <v>111</v>
      </c>
    </row>
    <row r="12" spans="1:3">
      <c r="A12" s="30" t="s">
        <v>101</v>
      </c>
      <c r="B12" s="30" t="s">
        <v>114</v>
      </c>
    </row>
    <row r="13" spans="1:3">
      <c r="A13" s="30" t="s">
        <v>105</v>
      </c>
      <c r="B13" s="30" t="s">
        <v>114</v>
      </c>
    </row>
    <row r="14" spans="1:3">
      <c r="A14" s="31" t="s">
        <v>106</v>
      </c>
      <c r="B14" s="30" t="s">
        <v>114</v>
      </c>
    </row>
    <row r="15" spans="1:3">
      <c r="A15" s="31" t="s">
        <v>107</v>
      </c>
      <c r="B15" s="31" t="s">
        <v>113</v>
      </c>
    </row>
    <row r="16" spans="1:3">
      <c r="A16" s="30" t="s">
        <v>108</v>
      </c>
      <c r="B16" s="31" t="s">
        <v>113</v>
      </c>
    </row>
    <row r="17" spans="1:2">
      <c r="A17" s="30" t="s">
        <v>109</v>
      </c>
      <c r="B17" s="31" t="s">
        <v>113</v>
      </c>
    </row>
    <row r="18" spans="1:2">
      <c r="A18" s="20"/>
      <c r="B18" s="21"/>
    </row>
    <row r="19" spans="1:2">
      <c r="A19" s="22"/>
      <c r="B19" s="21"/>
    </row>
    <row r="20" spans="1:2">
      <c r="A20" s="23"/>
      <c r="B20" s="24"/>
    </row>
    <row r="21" spans="1:2">
      <c r="A21" s="25"/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2025-09-05T21:44:15Z</dcterms:modified>
</cp:coreProperties>
</file>