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40624F42-E1B3-4BAE-ADC2-7C6DA6B6CA7F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R4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W5" i="1"/>
  <c r="W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<sst xmlns="http://schemas.openxmlformats.org/spreadsheetml/2006/main" count="338" uniqueCount="194">
  <si>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</si>
  <si>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</si>
  <si>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</si>
  <si>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</si>
  <si>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</si>
  <si>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</si>
  <si>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</si>
  <si>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</si>
  <si>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</si>
  <si>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</si>
  <si>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</si>
  <si>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</si>
  <si>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</si>
  <si>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</si>
  <si>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</si>
  <si>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</si>
  <si>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</si>
  <si>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</si>
  <si>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</si>
  <si>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</si>
  <si>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</si>
  <si>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</si>
  <si>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</si>
  <si>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</si>
  <si>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</si>
  <si>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</si>
  <si>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</si>
  <si>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</si>
  <si>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</si>
  <si>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</si>
  <si>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</si>
  <si>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</si>
  <si>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</si>
  <si>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</si>
  <si>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</si>
  <si>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</si>
  <si>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</si>
  <si>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</si>
  <si>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</si>
  <si>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</si>
  <si>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</si>
  <si>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</si>
  <si>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</si>
  <si>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</si>
  <si>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</si>
  <si>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</si>
  <si>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</si>
  <si>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</si>
  <si>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</si>
  <si>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</si>
  <si>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</si>
  <si>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</si>
  <si>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</si>
  <si>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</si>
  <si>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</si>
  <si>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</si>
  <si>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</si>
  <si>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</si>
  <si>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</si>
  <si>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</si>
  <si>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</si>
  <si>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</si>
  <si>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</si>
  <si>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</si>
  <si>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</si>
  <si>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</si>
  <si>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</si>
  <si>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</si>
  <si>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ANDRES FELIPE CALVO ARCE</t>
  </si>
  <si>
    <t>ESTEFANIA GUZMAN CASTIBLANCO</t>
  </si>
  <si>
    <t>FERNANDO ENRIQUE CORREA SEGURA</t>
  </si>
  <si>
    <t>ISABELLA ROMERO PENA</t>
  </si>
  <si>
    <t>JUAN MANUEL CASTILLO SALAZAR</t>
  </si>
  <si>
    <t>JUAN MANUEL GUERRERO GIL</t>
  </si>
  <si>
    <t>KTALYNA GARCIA BENAVIDES</t>
  </si>
  <si>
    <t>LAURA CAMILA VARGAS DELGADO</t>
  </si>
  <si>
    <t>MARIA GRACIELA RUIZ LEDESMA</t>
  </si>
  <si>
    <t>MIGUEL ANDRES DIAGO VALDERRAMA</t>
  </si>
  <si>
    <t>NICOLAS CABRERA TORO</t>
  </si>
  <si>
    <t>ORIANA MONZNN SANDOVAL</t>
  </si>
  <si>
    <t>Oscar Ivan Campo Salazar</t>
  </si>
  <si>
    <t>SANTIAGO GUERRA CALVACHI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</si>
  <si>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</si>
  <si>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</si>
  <si>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</si>
  <si>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</si>
  <si>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</si>
  <si>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</si>
  <si>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</si>
  <si>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</si>
  <si>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</si>
  <si>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</si>
  <si>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</si>
  <si>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</si>
  <si>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</si>
  <si>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</si>
  <si>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</si>
  <si>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</si>
  <si>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</si>
  <si>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</si>
  <si>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</si>
  <si>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</si>
  <si>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</si>
  <si>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</si>
  <si>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</si>
  <si>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</si>
  <si>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</si>
  <si>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</si>
  <si>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</si>
  <si>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</si>
  <si>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</si>
  <si>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</si>
  <si>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</si>
  <si>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</si>
  <si>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</si>
  <si>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</si>
  <si>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</si>
  <si>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</si>
  <si>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</si>
  <si>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</si>
  <si>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ILSE FERNANDEZ VELASCO</t>
  </si>
  <si>
    <t>ROSA CATHERINE ROJAS ROJAS</t>
  </si>
  <si>
    <t>HARRISON GARCIA GARCIA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</si>
  <si>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</si>
  <si>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</si>
  <si>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</si>
  <si>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</si>
  <si>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</si>
  <si>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</si>
  <si>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</si>
  <si>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</si>
  <si>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</si>
  <si>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</si>
  <si>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</si>
  <si>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</si>
  <si>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</si>
  <si>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</si>
  <si>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</si>
  <si>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</si>
  <si>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</si>
  <si>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</si>
  <si>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</si>
  <si>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</si>
  <si>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</si>
  <si>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</si>
  <si>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</si>
  <si>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</si>
  <si>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</si>
  <si>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</si>
  <si>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</si>
  <si>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</si>
  <si>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</si>
  <si>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</si>
  <si>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</si>
  <si>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</si>
  <si>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</si>
  <si>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</si>
  <si>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</si>
  <si>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</si>
  <si>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</si>
  <si>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</si>
  <si>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</si>
  <si>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</si>
  <si>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</si>
  <si>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</si>
  <si>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</si>
  <si>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</si>
  <si>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</si>
  <si>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</si>
  <si>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</si>
  <si>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</si>
  <si>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</si>
  <si>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</si>
  <si>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</si>
  <si>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</si>
  <si>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</si>
  <si>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</si>
  <si>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</si>
  <si>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</si>
  <si>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</si>
  <si>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</si>
  <si>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ISABELLA MUNOZ BECERRA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</si>
  <si>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</si>
  <si>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</si>
  <si>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</si>
  <si>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</si>
  <si>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</si>
  <si>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</si>
  <si>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</si>
  <si>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</si>
  <si>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</si>
  <si>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1er Corte</t>
  </si>
  <si>
    <t>T.Conexión7</t>
  </si>
  <si>
    <t>JULIANA VIVAS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</si>
</sst>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21" fontId="0" fillId="0" borderId="0" xfId="0" applyNumberForma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Font="1" applyBorder="1"/>
    <xf numFmtId="0" fontId="0" fillId="33" borderId="10" xfId="0" applyFont="1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ont="1" applyFill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Border="1" applyAlignment="1">
      <alignment horizontal="center"/>
    </xf>
    <xf numFmtId="0" fontId="0" fillId="0" borderId="0" xfId="0" applyFont="1" applyFill="1" applyBorder="1"/>
    <xf numFmtId="0" fontId="16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X36" totalsRowShown="0" headerRowDxfId="21" dataDxfId="20">
  <autoFilter ref="A3:X36" xr:uid="{78DD38B4-65BC-4CC2-BB4F-95F8C3F2B637}"/>
  <sortState xmlns:xlrd2="http://schemas.microsoft.com/office/spreadsheetml/2017/richdata2" ref="A4:X36">
    <sortCondition ref="C3:C36"/>
  </sortState>
  <tableColumns count="24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19"/>
    <tableColumn id="5" xr3:uid="{E5E637F3-98DE-4C48-8975-E4FF30179C84}" name="email"/>
    <tableColumn id="6" xr3:uid="{CF0D999D-D30E-44A9-8182-47006516BC48}" name="T.Conexión" dataDxfId="18"/>
    <tableColumn id="7" xr3:uid="{E8E1A327-3852-4B72-8C7D-9092BB724734}" name="%Conexión" dataDxfId="17">
      <calculatedColumnFormula>IF(F4/$G$2&lt;=1.001,F4/$G$2,0.6)</calculatedColumnFormula>
    </tableColumn>
    <tableColumn id="8" xr3:uid="{14E35789-86AC-4945-A73E-D99A35E10EB9}" name="T.Conexión2" dataDxfId="16"/>
    <tableColumn id="9" xr3:uid="{6BA91324-9574-4B74-B3ED-388FC74FE8D3}" name="%Conexión2" dataDxfId="15">
      <calculatedColumnFormula>IF(H4/$I$2&lt;=1.001,H4/$I$2,0.6)</calculatedColumnFormula>
    </tableColumn>
    <tableColumn id="10" xr3:uid="{9802FEF2-2187-471C-ACAA-73D940E65473}" name="T.Conexión3" dataDxfId="14"/>
    <tableColumn id="11" xr3:uid="{B8476BAF-0DE0-4C8C-AEEE-2117E3957865}" name="%Conexión3" dataDxfId="13">
      <calculatedColumnFormula>IF(J4/$K$2&lt;=1.001,J4/$K$2,0.6)</calculatedColumnFormula>
    </tableColumn>
    <tableColumn id="12" xr3:uid="{03C4B276-91D7-41F6-911F-0CB84EF47FFD}" name="T.Conexión4" dataDxfId="12"/>
    <tableColumn id="13" xr3:uid="{A51298E4-4EBE-4781-AAF9-34F463969B6B}" name="%Conexión4" dataDxfId="8">
      <calculatedColumnFormula>IF(L4/$M$2&lt;=1.001,L4/$M$2,0.6)</calculatedColumnFormula>
    </tableColumn>
    <tableColumn id="14" xr3:uid="{2F7283ED-1E7B-4330-A5CE-F92DE2091445}" name="T.Conexión5" dataDxfId="4"/>
    <tableColumn id="15" xr3:uid="{ABDEB556-A3C7-496C-BEE2-2B0A3386DBE3}" name="%Conexión5" dataDxfId="3">
      <calculatedColumnFormula>IF(N4/$O$2&lt;=1.001,N4/$O$2,0.6)</calculatedColumnFormula>
    </tableColumn>
    <tableColumn id="16" xr3:uid="{5A12C48D-EFA1-49AF-BB79-7F5EEBD636A1}" name="T.Conexión6" dataDxfId="2"/>
    <tableColumn id="17" xr3:uid="{C4B07EEB-4CD0-4E3B-A360-8C4335B132B2}" name="%Conexión6" dataDxfId="1">
      <calculatedColumnFormula>IF(P4/$Q$2&lt;=1.001,P4/$Q$2,0.6)</calculatedColumnFormula>
    </tableColumn>
    <tableColumn id="21" xr3:uid="{5430F0E6-F861-44B2-B1CA-6E2A24842801}" name="Asistencia" dataDxfId="0">
      <calculatedColumnFormula>AVERAGE(G4,I4,K4,M4,Table1[[#This Row],[%Conexión5]],Table1[[#This Row],[%Conexión6]])*5</calculatedColumnFormula>
    </tableColumn>
    <tableColumn id="22" xr3:uid="{5E18873E-0421-4811-A7ED-EFE7A5B09CB1}" name="Grupo" dataDxfId="11"/>
    <tableColumn id="18" xr3:uid="{01BD22FA-FAB3-4A7D-BEA4-C6E859E91567}" name="Gesto Asignado" dataDxfId="10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24" xr3:uid="{D2AC9EBA-9E21-4D91-B98D-BEC9F52C6380}" name="1er Corte" dataDxfId="7"/>
    <tableColumn id="23" xr3:uid="{85803527-97A7-4D57-A5D2-AF49B49DFBB6}" name="T.Conexión7" dataDxfId="6"/>
    <tableColumn id="20" xr3:uid="{3C385566-1188-4AA7-B618-44B1F28F2C3E}" name="%Conexión7" dataDxfId="5">
      <calculatedColumnFormula>IF(V4/$W$2&lt;=1.01,V4/$W$2,0.6)</calculatedColumnFormula>
    </tableColumn>
    <tableColumn id="19" xr3:uid="{A45FF6DC-328F-4C5F-A205-1FEF9642344D}" name="DICOM craneal" dataDxfId="9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X38"/>
  <sheetViews>
    <sheetView tabSelected="1" topLeftCell="N1" zoomScale="130" zoomScaleNormal="130" workbookViewId="0">
      <selection activeCell="R6" sqref="R6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bestFit="1" customWidth="1"/>
    <col min="5" max="5" width="32.85546875" customWidth="1"/>
    <col min="6" max="7" width="15.85546875" customWidth="1"/>
    <col min="8" max="11" width="16.85546875" customWidth="1"/>
    <col min="12" max="14" width="13.85546875" customWidth="1"/>
    <col min="15" max="15" width="16.85546875" customWidth="1"/>
    <col min="16" max="18" width="18" customWidth="1"/>
    <col min="19" max="19" width="11.140625" bestFit="1" customWidth="1"/>
    <col min="20" max="20" width="74.7109375" style="3" customWidth="1"/>
    <col min="21" max="21" width="14" style="3" bestFit="1" customWidth="1"/>
    <col min="22" max="23" width="16.85546875" style="3" bestFit="1" customWidth="1"/>
  </cols>
  <sheetData>
    <row r="1" spans="1:24" x14ac:dyDescent="0.25">
      <c r="F1" s="6" t="s">
        <v>135</v>
      </c>
      <c r="G1" s="7">
        <v>45867</v>
      </c>
      <c r="H1" s="6" t="s">
        <v>136</v>
      </c>
      <c r="I1" s="7">
        <v>45874</v>
      </c>
      <c r="J1" s="6" t="s">
        <v>137</v>
      </c>
      <c r="K1" s="7">
        <v>45881</v>
      </c>
      <c r="L1" s="6" t="s">
        <v>138</v>
      </c>
      <c r="M1" s="7">
        <v>45888</v>
      </c>
      <c r="N1" s="6" t="s">
        <v>139</v>
      </c>
      <c r="O1" s="7">
        <v>45895</v>
      </c>
      <c r="P1" s="6" t="s">
        <v>140</v>
      </c>
      <c r="Q1" s="7">
        <v>45902</v>
      </c>
      <c r="R1" s="7"/>
      <c r="S1" s="7"/>
      <c r="V1" s="6" t="s">
        <v>140</v>
      </c>
      <c r="W1" s="7">
        <v>45902</v>
      </c>
    </row>
    <row r="2" spans="1:24" x14ac:dyDescent="0.25">
      <c r="F2" s="6" t="s">
        <v>134</v>
      </c>
      <c r="G2" s="8">
        <v>1.744212962962963E-2</v>
      </c>
      <c r="H2" s="6" t="s">
        <v>133</v>
      </c>
      <c r="I2" s="8">
        <v>3.9780092592592596E-2</v>
      </c>
      <c r="J2" s="6" t="s">
        <v>133</v>
      </c>
      <c r="K2" s="8">
        <v>3.5949074074074071E-2</v>
      </c>
      <c r="L2" s="6" t="s">
        <v>133</v>
      </c>
      <c r="M2" s="8">
        <v>2.2731481481481481E-2</v>
      </c>
      <c r="N2" s="6" t="s">
        <v>133</v>
      </c>
      <c r="O2" s="1">
        <v>4.6655092592592595E-2</v>
      </c>
      <c r="P2" s="6" t="s">
        <v>133</v>
      </c>
      <c r="Q2" s="1">
        <v>4.3206018518518519E-2</v>
      </c>
      <c r="R2" s="8"/>
      <c r="S2" s="8"/>
      <c r="V2" s="6" t="s">
        <v>133</v>
      </c>
      <c r="W2" s="1">
        <v>4.1157407407407406E-2</v>
      </c>
    </row>
    <row r="3" spans="1:24" x14ac:dyDescent="0.25">
      <c r="A3" t="s">
        <v>0</v>
      </c>
      <c r="B3" t="s">
        <v>1</v>
      </c>
      <c r="C3" t="s">
        <v>2</v>
      </c>
      <c r="D3" t="s">
        <v>64</v>
      </c>
      <c r="E3" t="s">
        <v>65</v>
      </c>
      <c r="F3" s="2" t="s">
        <v>125</v>
      </c>
      <c r="G3" s="3" t="s">
        <v>126</v>
      </c>
      <c r="H3" s="2" t="s">
        <v>127</v>
      </c>
      <c r="I3" s="3" t="s">
        <v>186</v>
      </c>
      <c r="J3" s="2" t="s">
        <v>187</v>
      </c>
      <c r="K3" s="3" t="s">
        <v>128</v>
      </c>
      <c r="L3" s="2" t="s">
        <v>129</v>
      </c>
      <c r="M3" s="3" t="s">
        <v>188</v>
      </c>
      <c r="N3" s="2" t="s">
        <v>189</v>
      </c>
      <c r="O3" s="3" t="s">
        <v>130</v>
      </c>
      <c r="P3" s="2" t="s">
        <v>131</v>
      </c>
      <c r="Q3" s="3" t="s">
        <v>190</v>
      </c>
      <c r="R3" s="3" t="s">
        <v>124</v>
      </c>
      <c r="S3" s="3" t="s">
        <v>141</v>
      </c>
      <c r="T3" s="3" t="s">
        <v>142</v>
      </c>
      <c r="U3" s="3" t="s">
        <v>191</v>
      </c>
      <c r="V3" s="2" t="s">
        <v>192</v>
      </c>
      <c r="W3" s="3" t="s">
        <v>132</v>
      </c>
      <c r="X3" s="3" t="s">
        <v>150</v>
      </c>
    </row>
    <row r="4" spans="1:24" x14ac:dyDescent="0.25">
      <c r="A4">
        <v>22</v>
      </c>
      <c r="B4" t="s">
        <v>47</v>
      </c>
      <c r="C4" t="s">
        <v>108</v>
      </c>
      <c r="D4">
        <v>1061688602</v>
      </c>
      <c r="E4" t="s">
        <v>48</v>
      </c>
      <c r="F4" s="4">
        <v>1.7303240740740741E-2</v>
      </c>
      <c r="G4" s="9">
        <f>IF(F4/$G$2&lt;=1.001,F4/$G$2,0.6)</f>
        <v>0.99203715992037156</v>
      </c>
      <c r="H4" s="4">
        <v>3.9247685185185184E-2</v>
      </c>
      <c r="I4" s="9">
        <f>IF(H4/$I$2&lt;=1.001,H4/$I$2,0.6)</f>
        <v>0.98661623508874008</v>
      </c>
      <c r="J4" s="4">
        <v>3.5891203703703703E-2</v>
      </c>
      <c r="K4" s="9">
        <f>IF(J4/$K$2&lt;=1.001,J4/$K$2,0.6)</f>
        <v>0.99839021249195115</v>
      </c>
      <c r="L4" s="4">
        <v>2.162037037037037E-2</v>
      </c>
      <c r="M4" s="9">
        <f>IF(L4/$M$2&lt;=1.001,L4/$M$2,0.6)</f>
        <v>0.95112016293279023</v>
      </c>
      <c r="N4" s="1">
        <v>4.6122685185185183E-2</v>
      </c>
      <c r="O4" s="9">
        <f t="shared" ref="O4:Q36" si="0">IF(N4/$O$2&lt;=1.001,N4/$O$2,0.6)</f>
        <v>0.98858843959315301</v>
      </c>
      <c r="P4" s="1">
        <v>0</v>
      </c>
      <c r="Q4" s="9">
        <f t="shared" ref="Q4:Q36" si="1">IF(P4/$Q$2&lt;=1.001,P4/$Q$2,0.6)</f>
        <v>0</v>
      </c>
      <c r="R4" s="5">
        <f>AVERAGE(G4,I4,K4,M4,Table1[[#This Row],[%Conexión5]],Table1[[#This Row],[%Conexión6]])*5</f>
        <v>4.0972935083558388</v>
      </c>
      <c r="S4" s="14">
        <v>8</v>
      </c>
      <c r="T4" s="5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5"/>
      <c r="V4" s="1">
        <v>0</v>
      </c>
      <c r="W4" s="9">
        <f t="shared" ref="W4:W36" si="2">IF(V4/$W$2&lt;=1.01,V4/$W$2,0.6)</f>
        <v>0</v>
      </c>
      <c r="X4" s="5"/>
    </row>
    <row r="5" spans="1:24" x14ac:dyDescent="0.25">
      <c r="A5">
        <v>17</v>
      </c>
      <c r="B5" t="s">
        <v>27</v>
      </c>
      <c r="C5" t="s">
        <v>102</v>
      </c>
      <c r="D5">
        <v>1110286885</v>
      </c>
      <c r="E5" t="s">
        <v>28</v>
      </c>
      <c r="F5" s="4">
        <v>1.7349537037037038E-2</v>
      </c>
      <c r="G5" s="9">
        <f>IF(F5/$G$2&lt;=1.001,F5/$G$2,0.6)</f>
        <v>0.99469143994691445</v>
      </c>
      <c r="H5" s="4">
        <v>3.9293981481481478E-2</v>
      </c>
      <c r="I5" s="9">
        <f>IF(H5/$I$2&lt;=1.001,H5/$I$2,0.6)</f>
        <v>0.98778004073319736</v>
      </c>
      <c r="J5" s="4">
        <v>3.5925925925925924E-2</v>
      </c>
      <c r="K5" s="9">
        <f>IF(J5/$K$2&lt;=1.001,J5/$K$2,0.6)</f>
        <v>0.99935608499678041</v>
      </c>
      <c r="L5" s="4">
        <v>2.2129629629629631E-2</v>
      </c>
      <c r="M5" s="9">
        <f>IF(L5/$M$2&lt;=1.001,L5/$M$2,0.6)</f>
        <v>0.97352342158859484</v>
      </c>
      <c r="N5" s="1">
        <v>4.5590277777777778E-2</v>
      </c>
      <c r="O5" s="9">
        <f t="shared" si="0"/>
        <v>0.97717687918630614</v>
      </c>
      <c r="P5" s="1">
        <v>4.3206018518518519E-2</v>
      </c>
      <c r="Q5" s="9">
        <f t="shared" si="1"/>
        <v>1</v>
      </c>
      <c r="R5" s="5">
        <f>AVERAGE(G5,I5,K5,M5,Table1[[#This Row],[%Conexión5]],Table1[[#This Row],[%Conexión6]])*5</f>
        <v>4.9437732220431609</v>
      </c>
      <c r="S5" s="14">
        <v>1</v>
      </c>
      <c r="T5" s="5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5"/>
      <c r="V5" s="1">
        <v>4.1203703703703701E-2</v>
      </c>
      <c r="W5" s="9">
        <f>IF(V5/$W$2&lt;=1.01,V5/$W$2,0.6)</f>
        <v>1.0011248593925759</v>
      </c>
      <c r="X5" s="5"/>
    </row>
    <row r="6" spans="1:24" x14ac:dyDescent="0.25">
      <c r="A6">
        <v>16</v>
      </c>
      <c r="B6" t="s">
        <v>33</v>
      </c>
      <c r="C6" t="s">
        <v>101</v>
      </c>
      <c r="D6">
        <v>1112388246</v>
      </c>
      <c r="E6" t="s">
        <v>34</v>
      </c>
      <c r="F6" s="4">
        <v>1.744212962962963E-2</v>
      </c>
      <c r="G6" s="9">
        <f>IF(F6/$G$2&lt;=1.001,F6/$G$2,0.6)</f>
        <v>1</v>
      </c>
      <c r="H6" s="4">
        <v>3.8506944444444448E-2</v>
      </c>
      <c r="I6" s="9">
        <f>IF(H6/$I$2&lt;=1.001,H6/$I$2,0.6)</f>
        <v>0.96799534477742222</v>
      </c>
      <c r="J6" s="4">
        <v>1.0486111111111111E-2</v>
      </c>
      <c r="K6" s="9">
        <f>IF(J6/$K$2&lt;=1.001,J6/$K$2,0.6)</f>
        <v>0.29169349645846748</v>
      </c>
      <c r="L6" s="4">
        <v>2.2592592592592591E-2</v>
      </c>
      <c r="M6" s="9">
        <f>IF(L6/$M$2&lt;=1.001,L6/$M$2,0.6)</f>
        <v>0.99389002036659879</v>
      </c>
      <c r="N6" s="1">
        <v>3.7476851851851851E-2</v>
      </c>
      <c r="O6" s="9">
        <f t="shared" si="0"/>
        <v>0.80327462168196473</v>
      </c>
      <c r="P6" s="1">
        <v>3.8391203703703705E-2</v>
      </c>
      <c r="Q6" s="9">
        <f t="shared" si="1"/>
        <v>0.8885614787034557</v>
      </c>
      <c r="R6" s="5">
        <f>AVERAGE(G6,I6,K6,M6,Table1[[#This Row],[%Conexión5]],Table1[[#This Row],[%Conexión6]])*5</f>
        <v>4.1211791349899247</v>
      </c>
      <c r="S6" s="14">
        <v>2</v>
      </c>
      <c r="T6" s="5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5"/>
      <c r="V6" s="1">
        <v>3.2685185185185185E-2</v>
      </c>
      <c r="W6" s="9">
        <f t="shared" si="2"/>
        <v>0.79415073115860524</v>
      </c>
      <c r="X6" s="5"/>
    </row>
    <row r="7" spans="1:24" x14ac:dyDescent="0.25">
      <c r="A7">
        <v>3</v>
      </c>
      <c r="B7" t="s">
        <v>43</v>
      </c>
      <c r="C7" t="s">
        <v>88</v>
      </c>
      <c r="D7">
        <v>1109542109</v>
      </c>
      <c r="E7" t="s">
        <v>44</v>
      </c>
      <c r="F7" s="4">
        <v>1.6481481481481482E-2</v>
      </c>
      <c r="G7" s="9">
        <f>IF(F7/$G$2&lt;=1.001,F7/$G$2,0.6)</f>
        <v>0.94492368944923688</v>
      </c>
      <c r="H7" s="4">
        <v>3.8530092592592595E-2</v>
      </c>
      <c r="I7" s="9">
        <f>IF(H7/$I$2&lt;=1.001,H7/$I$2,0.6)</f>
        <v>0.9685772475996508</v>
      </c>
      <c r="J7" s="4">
        <v>3.5821759259259262E-2</v>
      </c>
      <c r="K7" s="9">
        <f>IF(J7/$K$2&lt;=1.001,J7/$K$2,0.6)</f>
        <v>0.9964584674822925</v>
      </c>
      <c r="L7" s="4">
        <v>1.0648148148148149E-3</v>
      </c>
      <c r="M7" s="9">
        <f>IF(L7/$M$2&lt;=1.001,L7/$M$2,0.6)</f>
        <v>4.684317718940937E-2</v>
      </c>
      <c r="N7" s="1">
        <v>4.4270833333333336E-2</v>
      </c>
      <c r="O7" s="9">
        <f t="shared" si="0"/>
        <v>0.94889605556933765</v>
      </c>
      <c r="P7" s="1">
        <v>3.9861111111111111E-2</v>
      </c>
      <c r="Q7" s="9">
        <f t="shared" si="1"/>
        <v>0.92258237342619875</v>
      </c>
      <c r="R7" s="5">
        <f>AVERAGE(G7,I7,K7,M7,Table1[[#This Row],[%Conexión5]],Table1[[#This Row],[%Conexión6]])*5</f>
        <v>4.0235675089301051</v>
      </c>
      <c r="S7" s="14">
        <v>1</v>
      </c>
      <c r="T7" s="5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5"/>
      <c r="V7" s="1">
        <v>3.8101851851851852E-2</v>
      </c>
      <c r="W7" s="9">
        <f t="shared" si="2"/>
        <v>0.92575928008998876</v>
      </c>
      <c r="X7" s="5"/>
    </row>
    <row r="8" spans="1:24" x14ac:dyDescent="0.25">
      <c r="A8">
        <v>4</v>
      </c>
      <c r="B8" s="13" t="s">
        <v>7</v>
      </c>
      <c r="C8" s="13" t="s">
        <v>89</v>
      </c>
      <c r="D8">
        <v>1193276119</v>
      </c>
      <c r="E8" t="s">
        <v>8</v>
      </c>
      <c r="F8" s="4">
        <v>1.7349537037037038E-2</v>
      </c>
      <c r="G8" s="9">
        <f>IF(F8/$G$2&lt;=1.001,F8/$G$2,0.6)</f>
        <v>0.99469143994691445</v>
      </c>
      <c r="H8" s="4">
        <v>0</v>
      </c>
      <c r="I8" s="9">
        <f>IF(H8/$I$2&lt;=1.001,H8/$I$2,0.6)</f>
        <v>0</v>
      </c>
      <c r="J8" s="4">
        <v>0</v>
      </c>
      <c r="K8" s="9">
        <f>IF(J8/$K$2&lt;=1.001,J8/$K$2,0.6)</f>
        <v>0</v>
      </c>
      <c r="L8" s="4">
        <v>0</v>
      </c>
      <c r="M8" s="9">
        <f>IF(L8/$M$2&lt;=1.001,L8/$M$2,0.6)</f>
        <v>0</v>
      </c>
      <c r="N8" s="1">
        <v>1.5972222222222223E-3</v>
      </c>
      <c r="O8" s="9">
        <f t="shared" si="0"/>
        <v>3.4234681220540811E-2</v>
      </c>
      <c r="P8" s="1">
        <v>0</v>
      </c>
      <c r="Q8" s="9">
        <f t="shared" si="1"/>
        <v>0</v>
      </c>
      <c r="R8" s="5">
        <f>AVERAGE(G8,I8,K8,M8,Table1[[#This Row],[%Conexión5]],Table1[[#This Row],[%Conexión6]])*5</f>
        <v>0.85743843430621258</v>
      </c>
      <c r="S8" s="14"/>
      <c r="T8" s="5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5"/>
      <c r="V8" s="1">
        <v>0</v>
      </c>
      <c r="W8" s="9">
        <f t="shared" si="2"/>
        <v>0</v>
      </c>
      <c r="X8" s="5"/>
    </row>
    <row r="9" spans="1:24" x14ac:dyDescent="0.25">
      <c r="A9">
        <v>23</v>
      </c>
      <c r="B9" s="13" t="s">
        <v>39</v>
      </c>
      <c r="C9" s="13" t="s">
        <v>109</v>
      </c>
      <c r="D9">
        <v>1143992171</v>
      </c>
      <c r="E9" t="s">
        <v>40</v>
      </c>
      <c r="F9" s="4">
        <v>3.4791666666666665E-2</v>
      </c>
      <c r="G9" s="9">
        <f>IF(F9/$G$2&lt;=1.001,F9/$G$2,0.6)</f>
        <v>0.6</v>
      </c>
      <c r="H9" s="4">
        <v>7.1990740740740739E-3</v>
      </c>
      <c r="I9" s="9">
        <f>IF(H9/$I$2&lt;=1.001,H9/$I$2,0.6)</f>
        <v>0.1809717777131219</v>
      </c>
      <c r="J9" s="4">
        <v>3.5960648148148151E-2</v>
      </c>
      <c r="K9" s="9">
        <f>IF(J9/$K$2&lt;=1.001,J9/$K$2,0.6)</f>
        <v>1.00032195750161</v>
      </c>
      <c r="L9" s="4">
        <v>1.9398148148148147E-2</v>
      </c>
      <c r="M9" s="9">
        <f>IF(L9/$M$2&lt;=1.001,L9/$M$2,0.6)</f>
        <v>0.85336048879837068</v>
      </c>
      <c r="N9" s="1">
        <v>4.5810185185185183E-2</v>
      </c>
      <c r="O9" s="9">
        <f t="shared" si="0"/>
        <v>0.98189034978913414</v>
      </c>
      <c r="P9" s="1">
        <v>0</v>
      </c>
      <c r="Q9" s="9">
        <f t="shared" si="1"/>
        <v>0</v>
      </c>
      <c r="R9" s="5">
        <f>AVERAGE(G9,I9,K9,M9,Table1[[#This Row],[%Conexión5]],Table1[[#This Row],[%Conexión6]])*5</f>
        <v>3.0137871448351969</v>
      </c>
      <c r="S9" s="14"/>
      <c r="T9" s="5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5"/>
      <c r="V9" s="1">
        <v>0</v>
      </c>
      <c r="W9" s="9">
        <f t="shared" si="2"/>
        <v>0</v>
      </c>
      <c r="X9" s="5"/>
    </row>
    <row r="10" spans="1:24" x14ac:dyDescent="0.25">
      <c r="A10">
        <v>15</v>
      </c>
      <c r="B10" t="s">
        <v>21</v>
      </c>
      <c r="C10" t="s">
        <v>100</v>
      </c>
      <c r="D10">
        <v>1000940688</v>
      </c>
      <c r="E10" t="s">
        <v>22</v>
      </c>
      <c r="F10" s="4">
        <v>1.7361111111111112E-2</v>
      </c>
      <c r="G10" s="9">
        <f>IF(F10/$G$2&lt;=1.001,F10/$G$2,0.6)</f>
        <v>0.99535500995355009</v>
      </c>
      <c r="H10" s="4">
        <v>3.9259259259259258E-2</v>
      </c>
      <c r="I10" s="9">
        <f>IF(H10/$I$2&lt;=1.001,H10/$I$2,0.6)</f>
        <v>0.98690718649985443</v>
      </c>
      <c r="J10" s="4">
        <v>3.5949074074074071E-2</v>
      </c>
      <c r="K10" s="9">
        <f>IF(J10/$K$2&lt;=1.001,J10/$K$2,0.6)</f>
        <v>1</v>
      </c>
      <c r="L10" s="4">
        <v>2.2638888888888889E-2</v>
      </c>
      <c r="M10" s="9">
        <f>IF(L10/$M$2&lt;=1.001,L10/$M$2,0.6)</f>
        <v>0.99592668024439923</v>
      </c>
      <c r="N10" s="1">
        <v>4.4965277777777778E-2</v>
      </c>
      <c r="O10" s="9">
        <f t="shared" si="0"/>
        <v>0.9637806995782684</v>
      </c>
      <c r="P10" s="1">
        <v>4.1863425925925929E-2</v>
      </c>
      <c r="Q10" s="9">
        <f t="shared" si="1"/>
        <v>0.96892579694615599</v>
      </c>
      <c r="R10" s="5">
        <f>AVERAGE(G10,I10,K10,M10,Table1[[#This Row],[%Conexión5]],Table1[[#This Row],[%Conexión6]])*5</f>
        <v>4.9257461443518569</v>
      </c>
      <c r="S10" s="14">
        <v>2</v>
      </c>
      <c r="T10" s="5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5"/>
      <c r="V10" s="1">
        <v>3.8182870370370367E-2</v>
      </c>
      <c r="W10" s="9">
        <f t="shared" si="2"/>
        <v>0.92772778402699652</v>
      </c>
      <c r="X10" s="5"/>
    </row>
    <row r="11" spans="1:24" x14ac:dyDescent="0.25">
      <c r="A11">
        <v>6</v>
      </c>
      <c r="B11" t="s">
        <v>29</v>
      </c>
      <c r="C11" t="s">
        <v>91</v>
      </c>
      <c r="D11">
        <v>1007560675</v>
      </c>
      <c r="E11" t="s">
        <v>30</v>
      </c>
      <c r="F11" s="4">
        <v>5.2083333333333333E-4</v>
      </c>
      <c r="G11" s="9">
        <f>IF(F11/$G$2&lt;=1.001,F11/$G$2,0.6)</f>
        <v>2.98606502986065E-2</v>
      </c>
      <c r="H11" s="4">
        <v>3.9074074074074074E-2</v>
      </c>
      <c r="I11" s="9">
        <f>IF(H11/$I$2&lt;=1.001,H11/$I$2,0.6)</f>
        <v>0.98225196392202496</v>
      </c>
      <c r="J11" s="4">
        <v>3.5763888888888887E-2</v>
      </c>
      <c r="K11" s="9">
        <f>IF(J11/$K$2&lt;=1.001,J11/$K$2,0.6)</f>
        <v>0.99484867997424342</v>
      </c>
      <c r="L11" s="4">
        <v>1.8090277777777778E-2</v>
      </c>
      <c r="M11" s="9">
        <f>IF(L11/$M$2&lt;=1.001,L11/$M$2,0.6)</f>
        <v>0.79582484725050917</v>
      </c>
      <c r="N11" s="1">
        <v>4.6388888888888889E-2</v>
      </c>
      <c r="O11" s="9">
        <f t="shared" si="0"/>
        <v>0.99429421979657651</v>
      </c>
      <c r="P11" s="1">
        <v>4.1805555555555554E-2</v>
      </c>
      <c r="Q11" s="9">
        <f t="shared" si="1"/>
        <v>0.96758639164211091</v>
      </c>
      <c r="R11" s="5">
        <f>AVERAGE(G11,I11,K11,M11,Table1[[#This Row],[%Conexión5]],Table1[[#This Row],[%Conexión6]])*5</f>
        <v>3.970555627403392</v>
      </c>
      <c r="S11" s="14">
        <v>3</v>
      </c>
      <c r="T11" s="5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5"/>
      <c r="V11" s="1">
        <v>3.6736111111111108E-2</v>
      </c>
      <c r="W11" s="9">
        <f t="shared" si="2"/>
        <v>0.89257592800899888</v>
      </c>
      <c r="X11" s="5"/>
    </row>
    <row r="12" spans="1:24" x14ac:dyDescent="0.25">
      <c r="A12">
        <v>11</v>
      </c>
      <c r="B12" t="s">
        <v>31</v>
      </c>
      <c r="C12" t="s">
        <v>96</v>
      </c>
      <c r="D12">
        <v>1110285503</v>
      </c>
      <c r="E12" t="s">
        <v>32</v>
      </c>
      <c r="F12" s="4">
        <v>1.7314814814814814E-2</v>
      </c>
      <c r="G12" s="9">
        <f>IF(F12/$G$2&lt;=1.001,F12/$G$2,0.6)</f>
        <v>0.9927007299270072</v>
      </c>
      <c r="H12" s="4">
        <v>3.9189814814814816E-2</v>
      </c>
      <c r="I12" s="9">
        <f>IF(H12/$I$2&lt;=1.001,H12/$I$2,0.6)</f>
        <v>0.98516147803316845</v>
      </c>
      <c r="J12" s="4">
        <v>0</v>
      </c>
      <c r="K12" s="9">
        <f>IF(J12/$K$2&lt;=1.001,J12/$K$2,0.6)</f>
        <v>0</v>
      </c>
      <c r="L12" s="4">
        <v>0</v>
      </c>
      <c r="M12" s="9">
        <f>IF(L12/$M$2&lt;=1.001,L12/$M$2,0.6)</f>
        <v>0</v>
      </c>
      <c r="N12" s="1">
        <v>4.327546296296296E-2</v>
      </c>
      <c r="O12" s="9">
        <f t="shared" si="0"/>
        <v>0.92756139915653668</v>
      </c>
      <c r="P12" s="1">
        <v>4.3182870370370371E-2</v>
      </c>
      <c r="Q12" s="9">
        <f t="shared" si="1"/>
        <v>0.99946423787838201</v>
      </c>
      <c r="R12" s="5">
        <f>AVERAGE(G12,I12,K12,M12,Table1[[#This Row],[%Conexión5]],Table1[[#This Row],[%Conexión6]])*5</f>
        <v>3.2540732041625784</v>
      </c>
      <c r="S12" s="14">
        <v>4</v>
      </c>
      <c r="T12" s="5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5"/>
      <c r="V12" s="1">
        <v>3.7256944444444447E-2</v>
      </c>
      <c r="W12" s="9">
        <f t="shared" si="2"/>
        <v>0.90523059617547819</v>
      </c>
      <c r="X12" s="5"/>
    </row>
    <row r="13" spans="1:24" x14ac:dyDescent="0.25">
      <c r="A13">
        <v>9</v>
      </c>
      <c r="B13" t="s">
        <v>25</v>
      </c>
      <c r="C13" t="s">
        <v>94</v>
      </c>
      <c r="D13">
        <v>1107837304</v>
      </c>
      <c r="E13" t="s">
        <v>26</v>
      </c>
      <c r="F13" s="4">
        <v>3.8090277777777778E-2</v>
      </c>
      <c r="G13" s="9">
        <f>IF(F13/$G$2&lt;=1.001,F13/$G$2,0.6)</f>
        <v>0.6</v>
      </c>
      <c r="H13" s="4">
        <v>3.8541666666666669E-2</v>
      </c>
      <c r="I13" s="9">
        <f>IF(H13/$I$2&lt;=1.001,H13/$I$2,0.6)</f>
        <v>0.96886819901076515</v>
      </c>
      <c r="J13" s="4">
        <v>3.3229166666666664E-2</v>
      </c>
      <c r="K13" s="9">
        <f>IF(J13/$K$2&lt;=1.001,J13/$K$2,0.6)</f>
        <v>0.92433998712169996</v>
      </c>
      <c r="L13" s="4">
        <v>5.115740740740741E-3</v>
      </c>
      <c r="M13" s="9">
        <f>IF(L13/$M$2&lt;=1.001,L13/$M$2,0.6)</f>
        <v>0.22505091649694503</v>
      </c>
      <c r="N13" s="1">
        <v>4.4849537037037035E-2</v>
      </c>
      <c r="O13" s="9">
        <f t="shared" si="0"/>
        <v>0.9612999255767799</v>
      </c>
      <c r="P13" s="1">
        <v>3.9386574074074074E-2</v>
      </c>
      <c r="Q13" s="9">
        <f t="shared" si="1"/>
        <v>0.91159924993302976</v>
      </c>
      <c r="R13" s="5">
        <f>AVERAGE(G13,I13,K13,M13,Table1[[#This Row],[%Conexión5]],Table1[[#This Row],[%Conexión6]])*5</f>
        <v>3.8259652317826838</v>
      </c>
      <c r="S13" s="14">
        <v>5</v>
      </c>
      <c r="T13" s="5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5"/>
      <c r="V13" s="1">
        <v>3.8101851851851852E-2</v>
      </c>
      <c r="W13" s="9">
        <f t="shared" si="2"/>
        <v>0.92575928008998876</v>
      </c>
      <c r="X13" s="5"/>
    </row>
    <row r="14" spans="1:24" x14ac:dyDescent="0.25">
      <c r="A14">
        <v>21</v>
      </c>
      <c r="B14" t="s">
        <v>51</v>
      </c>
      <c r="C14" t="s">
        <v>107</v>
      </c>
      <c r="D14">
        <v>1112388822</v>
      </c>
      <c r="E14" t="s">
        <v>52</v>
      </c>
      <c r="F14" s="4">
        <v>1.7337962962962961E-2</v>
      </c>
      <c r="G14" s="9">
        <f>IF(F14/$G$2&lt;=1.001,F14/$G$2,0.6)</f>
        <v>0.99402786994027859</v>
      </c>
      <c r="H14" s="4">
        <v>3.9224537037037037E-2</v>
      </c>
      <c r="I14" s="9">
        <f>IF(H14/$I$2&lt;=1.001,H14/$I$2,0.6)</f>
        <v>0.98603433226651138</v>
      </c>
      <c r="J14" s="4">
        <v>3.5879629629629629E-2</v>
      </c>
      <c r="K14" s="9">
        <f>IF(J14/$K$2&lt;=1.001,J14/$K$2,0.6)</f>
        <v>0.99806825499034135</v>
      </c>
      <c r="L14" s="4">
        <v>0</v>
      </c>
      <c r="M14" s="9">
        <f>IF(L14/$M$2&lt;=1.001,L14/$M$2,0.6)</f>
        <v>0</v>
      </c>
      <c r="N14" s="1">
        <v>3.2685185185185185E-2</v>
      </c>
      <c r="O14" s="9">
        <f t="shared" si="0"/>
        <v>0.70057057802034228</v>
      </c>
      <c r="P14" s="1">
        <v>3.3252314814814818E-2</v>
      </c>
      <c r="Q14" s="9">
        <f t="shared" si="1"/>
        <v>0.76962228770425933</v>
      </c>
      <c r="R14" s="5">
        <f>AVERAGE(G14,I14,K14,M14,Table1[[#This Row],[%Conexión5]],Table1[[#This Row],[%Conexión6]])*5</f>
        <v>3.7069361024347773</v>
      </c>
      <c r="S14" s="14">
        <v>4</v>
      </c>
      <c r="T14" s="5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5"/>
      <c r="V14" s="1">
        <v>3.2615740740740744E-2</v>
      </c>
      <c r="W14" s="9">
        <f t="shared" si="2"/>
        <v>0.7924634420697414</v>
      </c>
      <c r="X14" s="5"/>
    </row>
    <row r="15" spans="1:24" x14ac:dyDescent="0.25">
      <c r="A15">
        <v>27</v>
      </c>
      <c r="B15" t="s">
        <v>11</v>
      </c>
      <c r="C15" t="s">
        <v>107</v>
      </c>
      <c r="D15">
        <v>1107839506</v>
      </c>
      <c r="E15" t="s">
        <v>12</v>
      </c>
      <c r="F15" s="4">
        <v>1.744212962962963E-2</v>
      </c>
      <c r="G15" s="9">
        <f>IF(F15/$G$2&lt;=1.001,F15/$G$2,0.6)</f>
        <v>1</v>
      </c>
      <c r="H15" s="4">
        <v>3.9270833333333331E-2</v>
      </c>
      <c r="I15" s="9">
        <f>IF(H15/$I$2&lt;=1.001,H15/$I$2,0.6)</f>
        <v>0.98719813791096878</v>
      </c>
      <c r="J15" s="4">
        <v>3.591435185185185E-2</v>
      </c>
      <c r="K15" s="9">
        <f>IF(J15/$K$2&lt;=1.001,J15/$K$2,0.6)</f>
        <v>0.99903412749517073</v>
      </c>
      <c r="L15" s="4">
        <v>1.9351851851851853E-2</v>
      </c>
      <c r="M15" s="9">
        <f>IF(L15/$M$2&lt;=1.001,L15/$M$2,0.6)</f>
        <v>0.85132382892057035</v>
      </c>
      <c r="N15" s="1">
        <v>4.2256944444444444E-2</v>
      </c>
      <c r="O15" s="9">
        <f t="shared" si="0"/>
        <v>0.9057305879434383</v>
      </c>
      <c r="P15" s="1">
        <v>3.9687500000000001E-2</v>
      </c>
      <c r="Q15" s="9">
        <f t="shared" si="1"/>
        <v>0.91856415751406373</v>
      </c>
      <c r="R15" s="5">
        <f>AVERAGE(G15,I15,K15,M15,Table1[[#This Row],[%Conexión5]],Table1[[#This Row],[%Conexión6]])*5</f>
        <v>4.71820903315351</v>
      </c>
      <c r="S15" s="14">
        <v>6</v>
      </c>
      <c r="T15" s="5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5"/>
      <c r="V15" s="1">
        <v>0</v>
      </c>
      <c r="W15" s="9">
        <f t="shared" si="2"/>
        <v>0</v>
      </c>
      <c r="X15" s="5"/>
    </row>
    <row r="16" spans="1:24" x14ac:dyDescent="0.25">
      <c r="A16">
        <v>24</v>
      </c>
      <c r="B16" t="s">
        <v>17</v>
      </c>
      <c r="C16" t="s">
        <v>110</v>
      </c>
      <c r="D16">
        <v>1112041894</v>
      </c>
      <c r="E16" t="s">
        <v>18</v>
      </c>
      <c r="F16" s="4">
        <v>3.7592592592592594E-2</v>
      </c>
      <c r="G16" s="9">
        <f>IF(F16/$G$2&lt;=1.001,F16/$G$2,0.6)</f>
        <v>0.6</v>
      </c>
      <c r="H16" s="4">
        <v>2.7164351851851853E-2</v>
      </c>
      <c r="I16" s="9">
        <f>IF(H16/$I$2&lt;=1.001,H16/$I$2,0.6)</f>
        <v>0.68286296188536511</v>
      </c>
      <c r="J16" s="4">
        <v>0</v>
      </c>
      <c r="K16" s="9">
        <f>IF(J16/$K$2&lt;=1.001,J16/$K$2,0.6)</f>
        <v>0</v>
      </c>
      <c r="L16" s="4">
        <v>0</v>
      </c>
      <c r="M16" s="9">
        <f>IF(L16/$M$2&lt;=1.001,L16/$M$2,0.6)</f>
        <v>0</v>
      </c>
      <c r="N16" s="1">
        <v>4.1226851851851855E-2</v>
      </c>
      <c r="O16" s="9">
        <f t="shared" si="0"/>
        <v>0.88365169933019105</v>
      </c>
      <c r="P16" s="1">
        <v>4.2858796296296298E-2</v>
      </c>
      <c r="Q16" s="9">
        <f t="shared" si="1"/>
        <v>0.99196356817573006</v>
      </c>
      <c r="R16" s="5">
        <f>AVERAGE(G16,I16,K16,M16,Table1[[#This Row],[%Conexión5]],Table1[[#This Row],[%Conexión6]])*5</f>
        <v>2.6320651911594055</v>
      </c>
      <c r="S16" s="14">
        <v>5</v>
      </c>
      <c r="T16" s="5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5"/>
      <c r="V16" s="1">
        <v>4.0208333333333332E-2</v>
      </c>
      <c r="W16" s="9">
        <f t="shared" si="2"/>
        <v>0.9769403824521935</v>
      </c>
      <c r="X16" s="5"/>
    </row>
    <row r="17" spans="1:24" x14ac:dyDescent="0.25">
      <c r="A17">
        <v>1</v>
      </c>
      <c r="B17" t="s">
        <v>37</v>
      </c>
      <c r="C17" t="s">
        <v>86</v>
      </c>
      <c r="D17">
        <v>1005785665</v>
      </c>
      <c r="E17" t="s">
        <v>38</v>
      </c>
      <c r="F17" s="4">
        <v>0</v>
      </c>
      <c r="G17" s="9">
        <f>IF(F17/$G$2&lt;=1.001,F17/$G$2,0.6)</f>
        <v>0</v>
      </c>
      <c r="H17" s="4">
        <v>3.9085648148148147E-2</v>
      </c>
      <c r="I17" s="9">
        <f>IF(H17/$I$2&lt;=1.001,H17/$I$2,0.6)</f>
        <v>0.9825429153331392</v>
      </c>
      <c r="J17" s="4">
        <v>3.5960648148148151E-2</v>
      </c>
      <c r="K17" s="9">
        <f>IF(J17/$K$2&lt;=1.001,J17/$K$2,0.6)</f>
        <v>1.00032195750161</v>
      </c>
      <c r="L17" s="4">
        <v>2.3148148148148149E-4</v>
      </c>
      <c r="M17" s="9">
        <f>IF(L17/$M$2&lt;=1.001,L17/$M$2,0.6)</f>
        <v>1.0183299389002037E-2</v>
      </c>
      <c r="N17" s="1">
        <v>4.6527777777777779E-2</v>
      </c>
      <c r="O17" s="9">
        <f t="shared" si="0"/>
        <v>0.99727114859836263</v>
      </c>
      <c r="P17" s="1">
        <v>4.3206018518518519E-2</v>
      </c>
      <c r="Q17" s="9">
        <f t="shared" si="1"/>
        <v>1</v>
      </c>
      <c r="R17" s="5">
        <f>AVERAGE(G17,I17,K17,M17,Table1[[#This Row],[%Conexión5]],Table1[[#This Row],[%Conexión6]])*5</f>
        <v>3.325266100685095</v>
      </c>
      <c r="S17" s="14">
        <v>1</v>
      </c>
      <c r="T17" s="5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5"/>
      <c r="V17" s="1">
        <v>4.1157407407407406E-2</v>
      </c>
      <c r="W17" s="9">
        <f t="shared" si="2"/>
        <v>1</v>
      </c>
      <c r="X17" s="5"/>
    </row>
    <row r="18" spans="1:24" x14ac:dyDescent="0.25">
      <c r="A18">
        <v>5</v>
      </c>
      <c r="B18" t="s">
        <v>15</v>
      </c>
      <c r="C18" t="s">
        <v>90</v>
      </c>
      <c r="D18">
        <v>1113978874</v>
      </c>
      <c r="E18" t="s">
        <v>16</v>
      </c>
      <c r="F18" s="4">
        <v>1.744212962962963E-2</v>
      </c>
      <c r="G18" s="9">
        <f>IF(F18/$G$2&lt;=1.001,F18/$G$2,0.6)</f>
        <v>1</v>
      </c>
      <c r="H18" s="4">
        <v>3.9814814814814817E-2</v>
      </c>
      <c r="I18" s="9">
        <f>IF(H18/$I$2&lt;=1.001,H18/$I$2,0.6)</f>
        <v>1.0008728542333429</v>
      </c>
      <c r="J18" s="4">
        <v>3.5960648148148151E-2</v>
      </c>
      <c r="K18" s="9">
        <f>IF(J18/$K$2&lt;=1.001,J18/$K$2,0.6)</f>
        <v>1.00032195750161</v>
      </c>
      <c r="L18" s="4">
        <v>2.1203703703703704E-2</v>
      </c>
      <c r="M18" s="9">
        <f>IF(L18/$M$2&lt;=1.001,L18/$M$2,0.6)</f>
        <v>0.9327902240325866</v>
      </c>
      <c r="N18" s="1">
        <v>4.6666666666666669E-2</v>
      </c>
      <c r="O18" s="9">
        <f t="shared" si="0"/>
        <v>1.0002480774001488</v>
      </c>
      <c r="P18" s="1">
        <v>4.3206018518518519E-2</v>
      </c>
      <c r="Q18" s="9">
        <f t="shared" si="1"/>
        <v>1</v>
      </c>
      <c r="R18" s="5">
        <f>AVERAGE(G18,I18,K18,M18,Table1[[#This Row],[%Conexión5]],Table1[[#This Row],[%Conexión6]])*5</f>
        <v>4.9451942609730732</v>
      </c>
      <c r="S18" s="14">
        <v>4</v>
      </c>
      <c r="T18" s="5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5"/>
      <c r="V18" s="1">
        <v>3.9328703703703706E-2</v>
      </c>
      <c r="W18" s="9">
        <f t="shared" si="2"/>
        <v>0.95556805399325095</v>
      </c>
      <c r="X18" s="5"/>
    </row>
    <row r="19" spans="1:24" x14ac:dyDescent="0.25">
      <c r="A19">
        <v>14</v>
      </c>
      <c r="B19" t="s">
        <v>49</v>
      </c>
      <c r="C19" t="s">
        <v>90</v>
      </c>
      <c r="D19">
        <v>1105366146</v>
      </c>
      <c r="E19" t="s">
        <v>50</v>
      </c>
      <c r="F19" s="4">
        <v>3.8437499999999999E-2</v>
      </c>
      <c r="G19" s="9">
        <f>IF(F19/$G$2&lt;=1.001,F19/$G$2,0.6)</f>
        <v>0.6</v>
      </c>
      <c r="H19" s="4">
        <v>0</v>
      </c>
      <c r="I19" s="9">
        <f>IF(H19/$I$2&lt;=1.001,H19/$I$2,0.6)</f>
        <v>0</v>
      </c>
      <c r="J19" s="4">
        <v>1.3148148148148148E-2</v>
      </c>
      <c r="K19" s="9">
        <f>IF(J19/$K$2&lt;=1.001,J19/$K$2,0.6)</f>
        <v>0.36574372182871867</v>
      </c>
      <c r="L19" s="4">
        <v>7.6620370370370366E-3</v>
      </c>
      <c r="M19" s="9">
        <f>IF(L19/$M$2&lt;=1.001,L19/$M$2,0.6)</f>
        <v>0.33706720977596738</v>
      </c>
      <c r="N19" s="1">
        <v>4.6215277777777779E-2</v>
      </c>
      <c r="O19" s="9">
        <f t="shared" si="0"/>
        <v>0.99057305879434376</v>
      </c>
      <c r="P19" s="1">
        <v>4.3206018518518519E-2</v>
      </c>
      <c r="Q19" s="9">
        <f t="shared" si="1"/>
        <v>1</v>
      </c>
      <c r="R19" s="5">
        <f>AVERAGE(G19,I19,K19,M19,Table1[[#This Row],[%Conexión5]],Table1[[#This Row],[%Conexión6]])*5</f>
        <v>2.7444866586658585</v>
      </c>
      <c r="S19" s="14">
        <v>5</v>
      </c>
      <c r="T19" s="5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5"/>
      <c r="V19" s="1">
        <v>3.3819444444444444E-2</v>
      </c>
      <c r="W19" s="9">
        <f t="shared" si="2"/>
        <v>0.82170978627671543</v>
      </c>
      <c r="X19" s="5"/>
    </row>
    <row r="20" spans="1:24" x14ac:dyDescent="0.25">
      <c r="A20">
        <v>7</v>
      </c>
      <c r="B20" s="13" t="s">
        <v>9</v>
      </c>
      <c r="C20" s="13" t="s">
        <v>92</v>
      </c>
      <c r="D20">
        <v>1004189893</v>
      </c>
      <c r="E20" t="s">
        <v>10</v>
      </c>
      <c r="F20" s="4">
        <v>0</v>
      </c>
      <c r="G20" s="9">
        <f>IF(F20/$G$2&lt;=1.001,F20/$G$2,0.6)</f>
        <v>0</v>
      </c>
      <c r="H20" s="4">
        <v>0</v>
      </c>
      <c r="I20" s="9">
        <f>IF(H20/$I$2&lt;=1.001,H20/$I$2,0.6)</f>
        <v>0</v>
      </c>
      <c r="J20" s="4">
        <v>0</v>
      </c>
      <c r="K20" s="9">
        <f>IF(J20/$K$2&lt;=1.001,J20/$K$2,0.6)</f>
        <v>0</v>
      </c>
      <c r="L20" s="4">
        <v>0</v>
      </c>
      <c r="M20" s="9">
        <f>IF(L20/$M$2&lt;=1.001,L20/$M$2,0.6)</f>
        <v>0</v>
      </c>
      <c r="N20" s="1">
        <v>0</v>
      </c>
      <c r="O20" s="9">
        <f t="shared" si="0"/>
        <v>0</v>
      </c>
      <c r="P20" s="1">
        <v>0</v>
      </c>
      <c r="Q20" s="9">
        <f t="shared" si="1"/>
        <v>0</v>
      </c>
      <c r="R20" s="5">
        <f>AVERAGE(G20,I20,K20,M20,Table1[[#This Row],[%Conexión5]],Table1[[#This Row],[%Conexión6]])*5</f>
        <v>0</v>
      </c>
      <c r="S20" s="14"/>
      <c r="T20" s="5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5"/>
      <c r="V20" s="1">
        <v>0</v>
      </c>
      <c r="W20" s="9">
        <f t="shared" si="2"/>
        <v>0</v>
      </c>
      <c r="X20" s="5"/>
    </row>
    <row r="21" spans="1:24" x14ac:dyDescent="0.25">
      <c r="A21">
        <v>33</v>
      </c>
      <c r="B21" t="s">
        <v>118</v>
      </c>
      <c r="C21" t="s">
        <v>119</v>
      </c>
      <c r="D21">
        <v>1062276579</v>
      </c>
      <c r="E21" t="s">
        <v>63</v>
      </c>
      <c r="F21" s="4">
        <v>0</v>
      </c>
      <c r="G21" s="9">
        <f>IF(F21/$G$2&lt;=1.001,F21/$G$2,0.6)</f>
        <v>0</v>
      </c>
      <c r="H21" s="4">
        <v>3.9016203703703706E-2</v>
      </c>
      <c r="I21" s="9">
        <f>IF(H21/$I$2&lt;=1.001,H21/$I$2,0.6)</f>
        <v>0.98079720686645322</v>
      </c>
      <c r="J21" s="4">
        <v>3.5960648148148151E-2</v>
      </c>
      <c r="K21" s="9">
        <f>IF(J21/$K$2&lt;=1.001,J21/$K$2,0.6)</f>
        <v>1.00032195750161</v>
      </c>
      <c r="L21" s="4">
        <v>2.2650462962962963E-2</v>
      </c>
      <c r="M21" s="9">
        <f>IF(L21/$M$2&lt;=1.001,L21/$M$2,0.6)</f>
        <v>0.99643584521384931</v>
      </c>
      <c r="N21" s="1">
        <v>0</v>
      </c>
      <c r="O21" s="9">
        <f t="shared" si="0"/>
        <v>0</v>
      </c>
      <c r="P21" s="1">
        <v>7.8240740740740736E-3</v>
      </c>
      <c r="Q21" s="9">
        <f t="shared" si="1"/>
        <v>0.18108759710688452</v>
      </c>
      <c r="R21" s="5">
        <f>AVERAGE(G21,I21,K21,M21,Table1[[#This Row],[%Conexión5]],Table1[[#This Row],[%Conexión6]])*5</f>
        <v>2.6322021722406648</v>
      </c>
      <c r="S21" s="14">
        <v>8</v>
      </c>
      <c r="T21" s="5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5"/>
      <c r="V21" s="1">
        <v>0</v>
      </c>
      <c r="W21" s="9">
        <f t="shared" si="2"/>
        <v>0</v>
      </c>
      <c r="X21" s="5"/>
    </row>
    <row r="22" spans="1:24" x14ac:dyDescent="0.25">
      <c r="A22">
        <v>10</v>
      </c>
      <c r="B22" t="s">
        <v>35</v>
      </c>
      <c r="C22" t="s">
        <v>95</v>
      </c>
      <c r="D22">
        <v>1058932076</v>
      </c>
      <c r="E22" t="s">
        <v>36</v>
      </c>
      <c r="F22" s="4">
        <v>3.6388888888888887E-2</v>
      </c>
      <c r="G22" s="9">
        <f>IF(F22/$G$2&lt;=1.001,F22/$G$2,0.6)</f>
        <v>0.6</v>
      </c>
      <c r="H22" s="4">
        <v>3.9282407407407405E-2</v>
      </c>
      <c r="I22" s="9">
        <f>IF(H22/$I$2&lt;=1.001,H22/$I$2,0.6)</f>
        <v>0.98748908932208301</v>
      </c>
      <c r="J22" s="4">
        <v>3.5960648148148151E-2</v>
      </c>
      <c r="K22" s="9">
        <f>IF(J22/$K$2&lt;=1.001,J22/$K$2,0.6)</f>
        <v>1.00032195750161</v>
      </c>
      <c r="L22" s="4">
        <v>2.2395833333333334E-2</v>
      </c>
      <c r="M22" s="9">
        <f>IF(L22/$M$2&lt;=1.001,L22/$M$2,0.6)</f>
        <v>0.98523421588594706</v>
      </c>
      <c r="N22" s="1">
        <v>4.6608796296296294E-2</v>
      </c>
      <c r="O22" s="9">
        <f t="shared" si="0"/>
        <v>0.99900769039940451</v>
      </c>
      <c r="P22" s="1">
        <v>4.3206018518518519E-2</v>
      </c>
      <c r="Q22" s="9">
        <f t="shared" si="1"/>
        <v>1</v>
      </c>
      <c r="R22" s="5">
        <f>AVERAGE(G22,I22,K22,M22,Table1[[#This Row],[%Conexión5]],Table1[[#This Row],[%Conexión6]])*5</f>
        <v>4.6433774609242038</v>
      </c>
      <c r="S22" s="14">
        <v>7</v>
      </c>
      <c r="T22" s="5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5"/>
      <c r="V22" s="1">
        <v>3.6574074074074071E-2</v>
      </c>
      <c r="W22" s="9">
        <f t="shared" si="2"/>
        <v>0.88863892013498313</v>
      </c>
      <c r="X22" s="5"/>
    </row>
    <row r="23" spans="1:24" x14ac:dyDescent="0.25">
      <c r="A23">
        <v>31</v>
      </c>
      <c r="B23" t="s">
        <v>5</v>
      </c>
      <c r="C23" t="s">
        <v>116</v>
      </c>
      <c r="D23">
        <v>1113362057</v>
      </c>
      <c r="E23" t="s">
        <v>6</v>
      </c>
      <c r="F23" s="4">
        <v>1.7326388888888888E-2</v>
      </c>
      <c r="G23" s="9">
        <f>IF(F23/$G$2&lt;=1.001,F23/$G$2,0.6)</f>
        <v>0.99336429993364284</v>
      </c>
      <c r="H23" s="4">
        <v>3.9212962962962963E-2</v>
      </c>
      <c r="I23" s="9">
        <f>IF(H23/$I$2&lt;=1.001,H23/$I$2,0.6)</f>
        <v>0.98574338085539703</v>
      </c>
      <c r="J23" s="4">
        <v>3.5960648148148151E-2</v>
      </c>
      <c r="K23" s="9">
        <f>IF(J23/$K$2&lt;=1.001,J23/$K$2,0.6)</f>
        <v>1.00032195750161</v>
      </c>
      <c r="L23" s="4">
        <v>2.2268518518518517E-2</v>
      </c>
      <c r="M23" s="9">
        <f>IF(L23/$M$2&lt;=1.001,L23/$M$2,0.6)</f>
        <v>0.97963340122199594</v>
      </c>
      <c r="N23" s="1">
        <v>4.6527777777777779E-2</v>
      </c>
      <c r="O23" s="9">
        <f t="shared" si="0"/>
        <v>0.99727114859836263</v>
      </c>
      <c r="P23" s="1">
        <v>3.2187500000000001E-2</v>
      </c>
      <c r="Q23" s="9">
        <f t="shared" si="1"/>
        <v>0.7449772301098313</v>
      </c>
      <c r="R23" s="5">
        <f>AVERAGE(G23,I23,K23,M23,Table1[[#This Row],[%Conexión5]],Table1[[#This Row],[%Conexión6]])*5</f>
        <v>4.7510928485173665</v>
      </c>
      <c r="S23" s="14">
        <v>7</v>
      </c>
      <c r="T23" s="5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5"/>
      <c r="V23" s="1">
        <v>3.8055555555555558E-2</v>
      </c>
      <c r="W23" s="9">
        <f t="shared" si="2"/>
        <v>0.92463442069741286</v>
      </c>
      <c r="X23" s="5"/>
    </row>
    <row r="24" spans="1:24" x14ac:dyDescent="0.25">
      <c r="A24">
        <v>28</v>
      </c>
      <c r="B24" t="s">
        <v>53</v>
      </c>
      <c r="C24" t="s">
        <v>113</v>
      </c>
      <c r="D24">
        <v>1112389849</v>
      </c>
      <c r="E24" t="s">
        <v>54</v>
      </c>
      <c r="F24" s="4">
        <v>4.3043981481481482E-2</v>
      </c>
      <c r="G24" s="9">
        <f>IF(F24/$G$2&lt;=1.001,F24/$G$2,0.6)</f>
        <v>0.6</v>
      </c>
      <c r="H24" s="4">
        <v>3.923611111111111E-2</v>
      </c>
      <c r="I24" s="9">
        <f>IF(H24/$I$2&lt;=1.001,H24/$I$2,0.6)</f>
        <v>0.98632528367762573</v>
      </c>
      <c r="J24" s="4">
        <v>3.591435185185185E-2</v>
      </c>
      <c r="K24" s="9">
        <f>IF(J24/$K$2&lt;=1.001,J24/$K$2,0.6)</f>
        <v>0.99903412749517073</v>
      </c>
      <c r="L24" s="4">
        <v>2.2731481481481481E-2</v>
      </c>
      <c r="M24" s="9">
        <f>IF(L24/$M$2&lt;=1.001,L24/$M$2,0.6)</f>
        <v>1</v>
      </c>
      <c r="N24" s="1">
        <v>4.659722222222222E-2</v>
      </c>
      <c r="O24" s="9">
        <f t="shared" si="0"/>
        <v>0.99875961299925564</v>
      </c>
      <c r="P24" s="1">
        <v>4.189814814814815E-2</v>
      </c>
      <c r="Q24" s="9">
        <f t="shared" si="1"/>
        <v>0.96972944012858298</v>
      </c>
      <c r="R24" s="5">
        <f>AVERAGE(G24,I24,K24,M24,Table1[[#This Row],[%Conexión5]],Table1[[#This Row],[%Conexión6]])*5</f>
        <v>4.6282070535838633</v>
      </c>
      <c r="S24" s="14">
        <v>6</v>
      </c>
      <c r="T24" s="5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5"/>
      <c r="V24" s="1">
        <v>3.7615740740740741E-2</v>
      </c>
      <c r="W24" s="9">
        <f t="shared" si="2"/>
        <v>0.91394825646794153</v>
      </c>
      <c r="X24" s="5"/>
    </row>
    <row r="25" spans="1:24" x14ac:dyDescent="0.25">
      <c r="A25">
        <v>32</v>
      </c>
      <c r="B25" t="s">
        <v>117</v>
      </c>
      <c r="C25" t="s">
        <v>98</v>
      </c>
      <c r="D25">
        <v>1036925847</v>
      </c>
      <c r="E25" t="s">
        <v>62</v>
      </c>
      <c r="F25" s="4">
        <v>0</v>
      </c>
      <c r="G25" s="9">
        <f>IF(F25/$G$2&lt;=1.001,F25/$G$2,0.6)</f>
        <v>0</v>
      </c>
      <c r="H25" s="4">
        <v>3.9178240740740743E-2</v>
      </c>
      <c r="I25" s="9">
        <f>IF(H25/$I$2&lt;=1.001,H25/$I$2,0.6)</f>
        <v>0.9848705266220541</v>
      </c>
      <c r="J25" s="4">
        <v>3.5844907407407409E-2</v>
      </c>
      <c r="K25" s="9">
        <f>IF(J25/$K$2&lt;=1.001,J25/$K$2,0.6)</f>
        <v>0.99710238248551208</v>
      </c>
      <c r="L25" s="4">
        <v>0</v>
      </c>
      <c r="M25" s="9">
        <f>IF(L25/$M$2&lt;=1.001,L25/$M$2,0.6)</f>
        <v>0</v>
      </c>
      <c r="N25" s="1">
        <v>3.7858796296296293E-2</v>
      </c>
      <c r="O25" s="9">
        <f t="shared" si="0"/>
        <v>0.81146117588687661</v>
      </c>
      <c r="P25" s="1">
        <v>3.1886574074074074E-2</v>
      </c>
      <c r="Q25" s="9">
        <f t="shared" si="1"/>
        <v>0.73801232252879723</v>
      </c>
      <c r="R25" s="5">
        <f>AVERAGE(G25,I25,K25,M25,Table1[[#This Row],[%Conexión5]],Table1[[#This Row],[%Conexión6]])*5</f>
        <v>2.9428720062693667</v>
      </c>
      <c r="S25" s="14">
        <v>1</v>
      </c>
      <c r="T25" s="5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5"/>
      <c r="V25" s="1">
        <v>4.1157407407407406E-2</v>
      </c>
      <c r="W25" s="9">
        <f t="shared" si="2"/>
        <v>1</v>
      </c>
      <c r="X25" s="5"/>
    </row>
    <row r="26" spans="1:24" x14ac:dyDescent="0.25">
      <c r="A26">
        <v>12</v>
      </c>
      <c r="B26" t="s">
        <v>97</v>
      </c>
      <c r="C26" t="s">
        <v>98</v>
      </c>
      <c r="D26">
        <v>1107837413</v>
      </c>
      <c r="E26" t="s">
        <v>58</v>
      </c>
      <c r="F26" s="4">
        <v>0</v>
      </c>
      <c r="G26" s="9">
        <f>IF(F26/$G$2&lt;=1.001,F26/$G$2,0.6)</f>
        <v>0</v>
      </c>
      <c r="H26" s="4">
        <v>3.7743055555555557E-2</v>
      </c>
      <c r="I26" s="9">
        <f>IF(H26/$I$2&lt;=1.001,H26/$I$2,0.6)</f>
        <v>0.94879255164387544</v>
      </c>
      <c r="J26" s="4">
        <v>3.5925925925925924E-2</v>
      </c>
      <c r="K26" s="9">
        <f>IF(J26/$K$2&lt;=1.001,J26/$K$2,0.6)</f>
        <v>0.99935608499678041</v>
      </c>
      <c r="L26" s="4">
        <v>2.0636574074074075E-2</v>
      </c>
      <c r="M26" s="9">
        <f>IF(L26/$M$2&lt;=1.001,L26/$M$2,0.6)</f>
        <v>0.90784114052953158</v>
      </c>
      <c r="N26" s="1">
        <v>0</v>
      </c>
      <c r="O26" s="9">
        <f t="shared" si="0"/>
        <v>0</v>
      </c>
      <c r="P26" s="1">
        <v>3.9016203703703706E-2</v>
      </c>
      <c r="Q26" s="9">
        <f t="shared" si="1"/>
        <v>0.90302705598714172</v>
      </c>
      <c r="R26" s="5">
        <f>AVERAGE(G26,I26,K26,M26,Table1[[#This Row],[%Conexión5]],Table1[[#This Row],[%Conexión6]])*5</f>
        <v>3.1325140276311076</v>
      </c>
      <c r="S26" s="14">
        <v>2</v>
      </c>
      <c r="T26" s="5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5"/>
      <c r="V26" s="1">
        <v>3.8090277777777778E-2</v>
      </c>
      <c r="W26" s="9">
        <f t="shared" si="2"/>
        <v>0.92547806524184484</v>
      </c>
      <c r="X26" s="5"/>
    </row>
    <row r="27" spans="1:24" x14ac:dyDescent="0.25">
      <c r="A27">
        <v>29</v>
      </c>
      <c r="B27" s="13" t="s">
        <v>41</v>
      </c>
      <c r="C27" s="13" t="s">
        <v>114</v>
      </c>
      <c r="D27">
        <v>1234198199</v>
      </c>
      <c r="E27" t="s">
        <v>42</v>
      </c>
      <c r="F27" s="4">
        <v>1.7337962962962961E-2</v>
      </c>
      <c r="G27" s="9">
        <f>IF(F27/$G$2&lt;=1.001,F27/$G$2,0.6)</f>
        <v>0.99402786994027859</v>
      </c>
      <c r="H27" s="4">
        <v>3.8796296296296294E-2</v>
      </c>
      <c r="I27" s="9">
        <f>IF(H27/$I$2&lt;=1.001,H27/$I$2,0.6)</f>
        <v>0.9752691300552806</v>
      </c>
      <c r="J27" s="4">
        <v>2.2928240740740742E-2</v>
      </c>
      <c r="K27" s="9">
        <f>IF(J27/$K$2&lt;=1.001,J27/$K$2,0.6)</f>
        <v>0.63779781068898911</v>
      </c>
      <c r="L27" s="4">
        <v>7.1296296296296299E-3</v>
      </c>
      <c r="M27" s="9">
        <f>IF(L27/$M$2&lt;=1.001,L27/$M$2,0.6)</f>
        <v>0.31364562118126277</v>
      </c>
      <c r="N27" s="1">
        <v>0</v>
      </c>
      <c r="O27" s="9">
        <f t="shared" si="0"/>
        <v>0</v>
      </c>
      <c r="P27" s="1">
        <v>0</v>
      </c>
      <c r="Q27" s="9">
        <f t="shared" si="1"/>
        <v>0</v>
      </c>
      <c r="R27" s="5">
        <f>AVERAGE(G27,I27,K27,M27,Table1[[#This Row],[%Conexión5]],Table1[[#This Row],[%Conexión6]])*5</f>
        <v>2.433950359888176</v>
      </c>
      <c r="S27" s="14"/>
      <c r="T27" s="5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5"/>
      <c r="V27" s="1">
        <v>3.8101851851851852E-2</v>
      </c>
      <c r="W27" s="9">
        <f t="shared" si="2"/>
        <v>0.92575928008998876</v>
      </c>
      <c r="X27" s="5"/>
    </row>
    <row r="28" spans="1:24" x14ac:dyDescent="0.25">
      <c r="A28">
        <v>8</v>
      </c>
      <c r="B28" t="s">
        <v>13</v>
      </c>
      <c r="C28" t="s">
        <v>93</v>
      </c>
      <c r="D28">
        <v>1005892878</v>
      </c>
      <c r="E28" t="s">
        <v>14</v>
      </c>
      <c r="F28" s="4">
        <v>1.744212962962963E-2</v>
      </c>
      <c r="G28" s="9">
        <f>IF(F28/$G$2&lt;=1.001,F28/$G$2,0.6)</f>
        <v>1</v>
      </c>
      <c r="H28" s="4">
        <v>3.9814814814814817E-2</v>
      </c>
      <c r="I28" s="9">
        <f>IF(H28/$I$2&lt;=1.001,H28/$I$2,0.6)</f>
        <v>1.0008728542333429</v>
      </c>
      <c r="J28" s="4">
        <v>3.5960648148148151E-2</v>
      </c>
      <c r="K28" s="9">
        <f>IF(J28/$K$2&lt;=1.001,J28/$K$2,0.6)</f>
        <v>1.00032195750161</v>
      </c>
      <c r="L28" s="4">
        <v>1.8935185185185187E-2</v>
      </c>
      <c r="M28" s="9">
        <f>IF(L28/$M$2&lt;=1.001,L28/$M$2,0.6)</f>
        <v>0.83299389002036672</v>
      </c>
      <c r="N28" s="1">
        <v>4.5497685185185183E-2</v>
      </c>
      <c r="O28" s="9">
        <f t="shared" si="0"/>
        <v>0.97519225998511527</v>
      </c>
      <c r="P28" s="1">
        <v>4.1145833333333333E-2</v>
      </c>
      <c r="Q28" s="9">
        <f t="shared" si="1"/>
        <v>0.95231717117599779</v>
      </c>
      <c r="R28" s="5">
        <f>AVERAGE(G28,I28,K28,M28,Table1[[#This Row],[%Conexión5]],Table1[[#This Row],[%Conexión6]])*5</f>
        <v>4.8014151107636938</v>
      </c>
      <c r="S28" s="14">
        <v>5</v>
      </c>
      <c r="T28" s="5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5"/>
      <c r="V28" s="1">
        <v>3.9305555555555559E-2</v>
      </c>
      <c r="W28" s="9">
        <f t="shared" si="2"/>
        <v>0.95500562429696301</v>
      </c>
      <c r="X28" s="5"/>
    </row>
    <row r="29" spans="1:24" x14ac:dyDescent="0.25">
      <c r="A29">
        <v>2</v>
      </c>
      <c r="B29" t="s">
        <v>45</v>
      </c>
      <c r="C29" t="s">
        <v>87</v>
      </c>
      <c r="D29">
        <v>1104804719</v>
      </c>
      <c r="E29" t="s">
        <v>46</v>
      </c>
      <c r="F29" s="4">
        <v>3.4641203703703702E-2</v>
      </c>
      <c r="G29" s="9">
        <f>IF(F29/$G$2&lt;=1.001,F29/$G$2,0.6)</f>
        <v>0.6</v>
      </c>
      <c r="H29" s="4">
        <v>3.9178240740740743E-2</v>
      </c>
      <c r="I29" s="9">
        <f>IF(H29/$I$2&lt;=1.001,H29/$I$2,0.6)</f>
        <v>0.9848705266220541</v>
      </c>
      <c r="J29" s="4">
        <v>3.5856481481481482E-2</v>
      </c>
      <c r="K29" s="9">
        <f>IF(J29/$K$2&lt;=1.001,J29/$K$2,0.6)</f>
        <v>0.99742433998712177</v>
      </c>
      <c r="L29" s="4">
        <v>1.9652777777777779E-2</v>
      </c>
      <c r="M29" s="9">
        <f>IF(L29/$M$2&lt;=1.001,L29/$M$2,0.6)</f>
        <v>0.86456211812627304</v>
      </c>
      <c r="N29" s="1">
        <v>0</v>
      </c>
      <c r="O29" s="9">
        <f t="shared" si="0"/>
        <v>0</v>
      </c>
      <c r="P29" s="1">
        <v>3.9768518518518516E-2</v>
      </c>
      <c r="Q29" s="9">
        <f t="shared" si="1"/>
        <v>0.92043932493972669</v>
      </c>
      <c r="R29" s="5">
        <f>AVERAGE(G29,I29,K29,M29,Table1[[#This Row],[%Conexión5]],Table1[[#This Row],[%Conexión6]])*5</f>
        <v>3.6394135913959795</v>
      </c>
      <c r="S29" s="14">
        <v>4</v>
      </c>
      <c r="T29" s="5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5"/>
      <c r="V29" s="1">
        <v>4.0914351851851855E-2</v>
      </c>
      <c r="W29" s="9">
        <f t="shared" si="2"/>
        <v>0.9940944881889765</v>
      </c>
      <c r="X29" s="5"/>
    </row>
    <row r="30" spans="1:24" x14ac:dyDescent="0.25">
      <c r="A30">
        <v>19</v>
      </c>
      <c r="B30" t="s">
        <v>23</v>
      </c>
      <c r="C30" t="s">
        <v>104</v>
      </c>
      <c r="D30">
        <v>1005832925</v>
      </c>
      <c r="E30" t="s">
        <v>24</v>
      </c>
      <c r="F30" s="4">
        <v>1.7314814814814814E-2</v>
      </c>
      <c r="G30" s="9">
        <f>IF(F30/$G$2&lt;=1.001,F30/$G$2,0.6)</f>
        <v>0.9927007299270072</v>
      </c>
      <c r="H30" s="4">
        <v>3.9814814814814817E-2</v>
      </c>
      <c r="I30" s="9">
        <f>IF(H30/$I$2&lt;=1.001,H30/$I$2,0.6)</f>
        <v>1.0008728542333429</v>
      </c>
      <c r="J30" s="4">
        <v>3.5868055555555556E-2</v>
      </c>
      <c r="K30" s="9">
        <f>IF(J30/$K$2&lt;=1.001,J30/$K$2,0.6)</f>
        <v>0.99774629748873156</v>
      </c>
      <c r="L30" s="4">
        <v>2.1909722222222223E-2</v>
      </c>
      <c r="M30" s="9">
        <f>IF(L30/$M$2&lt;=1.001,L30/$M$2,0.6)</f>
        <v>0.96384928716904283</v>
      </c>
      <c r="N30" s="1">
        <v>4.6631944444444441E-2</v>
      </c>
      <c r="O30" s="9">
        <f t="shared" si="0"/>
        <v>0.99950384519970215</v>
      </c>
      <c r="P30" s="1">
        <v>4.2488425925925923E-2</v>
      </c>
      <c r="Q30" s="9">
        <f t="shared" si="1"/>
        <v>0.98339137422984191</v>
      </c>
      <c r="R30" s="5">
        <f>AVERAGE(G30,I30,K30,M30,Table1[[#This Row],[%Conexión5]],Table1[[#This Row],[%Conexión6]])*5</f>
        <v>4.9483869902063908</v>
      </c>
      <c r="S30" s="14">
        <v>3</v>
      </c>
      <c r="T30" s="5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5"/>
      <c r="V30" s="1">
        <v>3.8379629629629632E-2</v>
      </c>
      <c r="W30" s="9">
        <f t="shared" si="2"/>
        <v>0.93250843644544434</v>
      </c>
      <c r="X30" s="5"/>
    </row>
    <row r="31" spans="1:24" x14ac:dyDescent="0.25">
      <c r="A31">
        <v>26</v>
      </c>
      <c r="B31" t="s">
        <v>19</v>
      </c>
      <c r="C31" t="s">
        <v>112</v>
      </c>
      <c r="D31">
        <v>1006343564</v>
      </c>
      <c r="E31" t="s">
        <v>20</v>
      </c>
      <c r="F31" s="4">
        <v>1.7337962962962961E-2</v>
      </c>
      <c r="G31" s="9">
        <f>IF(F31/$G$2&lt;=1.001,F31/$G$2,0.6)</f>
        <v>0.99402786994027859</v>
      </c>
      <c r="H31" s="4">
        <v>3.9814814814814817E-2</v>
      </c>
      <c r="I31" s="9">
        <f>IF(H31/$I$2&lt;=1.001,H31/$I$2,0.6)</f>
        <v>1.0008728542333429</v>
      </c>
      <c r="J31" s="4">
        <v>3.5960648148148151E-2</v>
      </c>
      <c r="K31" s="9">
        <f>IF(J31/$K$2&lt;=1.001,J31/$K$2,0.6)</f>
        <v>1.00032195750161</v>
      </c>
      <c r="L31" s="10">
        <v>2.2731481481481481E-2</v>
      </c>
      <c r="M31" s="11">
        <f>IF(L31/$M$2&lt;=1.001,L31/$M$2,0.6)</f>
        <v>1</v>
      </c>
      <c r="N31" s="1">
        <v>2.9768518518518517E-2</v>
      </c>
      <c r="O31" s="9">
        <f t="shared" si="0"/>
        <v>0.63805507318283294</v>
      </c>
      <c r="P31" s="1">
        <v>4.1909722222222223E-2</v>
      </c>
      <c r="Q31" s="9">
        <f t="shared" si="1"/>
        <v>0.96999732118939197</v>
      </c>
      <c r="R31" s="5">
        <f>AVERAGE(G31,I31,K31,M31,Table1[[#This Row],[%Conexión5]],Table1[[#This Row],[%Conexión6]])*5</f>
        <v>4.6693958967062139</v>
      </c>
      <c r="S31" s="14">
        <v>3</v>
      </c>
      <c r="T31" s="5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5"/>
      <c r="V31" s="1">
        <v>3.8124999999999999E-2</v>
      </c>
      <c r="W31" s="9">
        <f t="shared" si="2"/>
        <v>0.9263217097862767</v>
      </c>
      <c r="X31" s="5"/>
    </row>
    <row r="32" spans="1:24" x14ac:dyDescent="0.25">
      <c r="A32">
        <v>30</v>
      </c>
      <c r="B32" s="12" t="s">
        <v>57</v>
      </c>
      <c r="C32" s="12" t="s">
        <v>115</v>
      </c>
      <c r="D32">
        <v>73265790</v>
      </c>
      <c r="E32" s="15" t="s">
        <v>61</v>
      </c>
      <c r="F32" s="4">
        <v>4.3611111111111114E-2</v>
      </c>
      <c r="G32" s="9">
        <f>IF(F32/$G$2&lt;=1.001,F32/$G$2,0.6)</f>
        <v>0.6</v>
      </c>
      <c r="H32" s="4">
        <v>3.9641203703703706E-2</v>
      </c>
      <c r="I32" s="9">
        <f>IF(H32/$I$2&lt;=1.001,H32/$I$2,0.6)</f>
        <v>0.99650858306662782</v>
      </c>
      <c r="J32" s="4">
        <v>3.5879629629629629E-2</v>
      </c>
      <c r="K32" s="9">
        <f>IF(J32/$K$2&lt;=1.001,J32/$K$2,0.6)</f>
        <v>0.99806825499034135</v>
      </c>
      <c r="L32" s="4">
        <v>2.1238425925925924E-2</v>
      </c>
      <c r="M32" s="9">
        <f>IF(L32/$M$2&lt;=1.001,L32/$M$2,0.6)</f>
        <v>0.93431771894093685</v>
      </c>
      <c r="N32" s="1">
        <v>4.659722222222222E-2</v>
      </c>
      <c r="O32" s="9">
        <f t="shared" si="0"/>
        <v>0.99875961299925564</v>
      </c>
      <c r="P32" s="1">
        <v>4.1886574074074076E-2</v>
      </c>
      <c r="Q32" s="9">
        <f t="shared" si="1"/>
        <v>0.96946155906777398</v>
      </c>
      <c r="R32" s="5">
        <f>AVERAGE(G32,I32,K32,M32,Table1[[#This Row],[%Conexión5]],Table1[[#This Row],[%Conexión6]])*5</f>
        <v>4.5809297742207793</v>
      </c>
      <c r="S32" s="14">
        <v>3</v>
      </c>
      <c r="T32" s="5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5"/>
      <c r="V32" s="1">
        <v>3.8425925925925926E-2</v>
      </c>
      <c r="W32" s="9">
        <f t="shared" si="2"/>
        <v>0.93363329583802024</v>
      </c>
      <c r="X32" s="5"/>
    </row>
    <row r="33" spans="1:24" x14ac:dyDescent="0.25">
      <c r="A33">
        <v>13</v>
      </c>
      <c r="B33" t="s">
        <v>55</v>
      </c>
      <c r="C33" t="s">
        <v>99</v>
      </c>
      <c r="D33">
        <v>1004217163</v>
      </c>
      <c r="E33" t="s">
        <v>56</v>
      </c>
      <c r="F33" s="4">
        <v>4.1458333333333333E-2</v>
      </c>
      <c r="G33" s="9">
        <f>IF(F33/$G$2&lt;=1.001,F33/$G$2,0.6)</f>
        <v>0.6</v>
      </c>
      <c r="H33" s="4">
        <v>3.9814814814814817E-2</v>
      </c>
      <c r="I33" s="9">
        <f>IF(H33/$I$2&lt;=1.001,H33/$I$2,0.6)</f>
        <v>1.0008728542333429</v>
      </c>
      <c r="J33" s="4">
        <v>3.5960648148148151E-2</v>
      </c>
      <c r="K33" s="9">
        <f>IF(J33/$K$2&lt;=1.001,J33/$K$2,0.6)</f>
        <v>1.00032195750161</v>
      </c>
      <c r="L33" s="4">
        <v>2.0798611111111111E-2</v>
      </c>
      <c r="M33" s="9">
        <f>IF(L33/$M$2&lt;=1.001,L33/$M$2,0.6)</f>
        <v>0.91496945010183306</v>
      </c>
      <c r="N33" s="1">
        <v>4.2013888888888892E-2</v>
      </c>
      <c r="O33" s="9">
        <f t="shared" si="0"/>
        <v>0.90052096254031255</v>
      </c>
      <c r="P33" s="1">
        <v>3.8773148148148147E-2</v>
      </c>
      <c r="Q33" s="9">
        <f t="shared" si="1"/>
        <v>0.89740155371015262</v>
      </c>
      <c r="R33" s="5">
        <f>AVERAGE(G33,I33,K33,M33,Table1[[#This Row],[%Conexión5]],Table1[[#This Row],[%Conexión6]])*5</f>
        <v>4.4284056484060423</v>
      </c>
      <c r="S33" s="14">
        <v>4</v>
      </c>
      <c r="T33" s="5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5"/>
      <c r="V33" s="1">
        <v>4.1076388888888891E-2</v>
      </c>
      <c r="W33" s="9">
        <f t="shared" si="2"/>
        <v>0.99803149606299224</v>
      </c>
      <c r="X33" s="5"/>
    </row>
    <row r="34" spans="1:24" x14ac:dyDescent="0.25">
      <c r="A34">
        <v>18</v>
      </c>
      <c r="B34" s="13" t="s">
        <v>103</v>
      </c>
      <c r="C34" s="13" t="s">
        <v>99</v>
      </c>
      <c r="D34">
        <v>1094883894</v>
      </c>
      <c r="E34" t="s">
        <v>59</v>
      </c>
      <c r="F34" s="4">
        <v>0</v>
      </c>
      <c r="G34" s="9">
        <f>IF(F34/$G$2&lt;=1.001,F34/$G$2,0.6)</f>
        <v>0</v>
      </c>
      <c r="H34" s="4">
        <v>3.7743055555555557E-2</v>
      </c>
      <c r="I34" s="9">
        <f>IF(H34/$I$2&lt;=1.001,H34/$I$2,0.6)</f>
        <v>0.94879255164387544</v>
      </c>
      <c r="J34" s="4">
        <v>2.8715277777777777E-2</v>
      </c>
      <c r="K34" s="9">
        <f>IF(J34/$K$2&lt;=1.001,J34/$K$2,0.6)</f>
        <v>0.79877656149388288</v>
      </c>
      <c r="L34" s="4">
        <v>1.9212962962962963E-2</v>
      </c>
      <c r="M34" s="9">
        <f>IF(L34/$M$2&lt;=1.001,L34/$M$2,0.6)</f>
        <v>0.84521384928716903</v>
      </c>
      <c r="N34" s="1">
        <v>0</v>
      </c>
      <c r="O34" s="9">
        <f t="shared" si="0"/>
        <v>0</v>
      </c>
      <c r="P34" s="1">
        <v>0</v>
      </c>
      <c r="Q34" s="9">
        <f t="shared" si="1"/>
        <v>0</v>
      </c>
      <c r="R34" s="5">
        <f>AVERAGE(G34,I34,K34,M34,Table1[[#This Row],[%Conexión5]],Table1[[#This Row],[%Conexión6]])*5</f>
        <v>2.1606524686874393</v>
      </c>
      <c r="S34" s="14"/>
      <c r="T34" s="5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5"/>
      <c r="V34" s="1">
        <v>0</v>
      </c>
      <c r="W34" s="9">
        <f t="shared" si="2"/>
        <v>0</v>
      </c>
      <c r="X34" s="5"/>
    </row>
    <row r="35" spans="1:24" x14ac:dyDescent="0.25">
      <c r="A35">
        <v>25</v>
      </c>
      <c r="B35" t="s">
        <v>3</v>
      </c>
      <c r="C35" t="s">
        <v>111</v>
      </c>
      <c r="D35">
        <v>1076904274</v>
      </c>
      <c r="E35" t="s">
        <v>4</v>
      </c>
      <c r="F35" s="4">
        <v>1.7430555555555557E-2</v>
      </c>
      <c r="G35" s="9">
        <f>IF(F35/$G$2&lt;=1.001,F35/$G$2,0.6)</f>
        <v>0.99933642999336436</v>
      </c>
      <c r="H35" s="4">
        <v>3.9814814814814817E-2</v>
      </c>
      <c r="I35" s="9">
        <f>IF(H35/$I$2&lt;=1.001,H35/$I$2,0.6)</f>
        <v>1.0008728542333429</v>
      </c>
      <c r="J35" s="4">
        <v>3.5451388888888886E-2</v>
      </c>
      <c r="K35" s="9">
        <f>IF(J35/$K$2&lt;=1.001,J35/$K$2,0.6)</f>
        <v>0.98615582743077912</v>
      </c>
      <c r="L35" s="4">
        <v>1.4166666666666666E-2</v>
      </c>
      <c r="M35" s="9">
        <f>IF(L35/$M$2&lt;=1.001,L35/$M$2,0.6)</f>
        <v>0.62321792260692466</v>
      </c>
      <c r="N35" s="1">
        <v>4.6666666666666669E-2</v>
      </c>
      <c r="O35" s="9">
        <f t="shared" si="0"/>
        <v>1.0002480774001488</v>
      </c>
      <c r="P35" s="1">
        <v>4.3159722222222224E-2</v>
      </c>
      <c r="Q35" s="9">
        <f t="shared" si="1"/>
        <v>0.99892847575676402</v>
      </c>
      <c r="R35" s="5">
        <f>AVERAGE(G35,I35,K35,M35,Table1[[#This Row],[%Conexión5]],Table1[[#This Row],[%Conexión6]])*5</f>
        <v>4.6739663228511033</v>
      </c>
      <c r="S35" s="14">
        <v>6</v>
      </c>
      <c r="T35" s="5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5"/>
      <c r="V35" s="1">
        <v>0</v>
      </c>
      <c r="W35" s="9">
        <f t="shared" si="2"/>
        <v>0</v>
      </c>
      <c r="X35" s="5"/>
    </row>
    <row r="36" spans="1:24" x14ac:dyDescent="0.25">
      <c r="A36">
        <v>20</v>
      </c>
      <c r="B36" t="s">
        <v>105</v>
      </c>
      <c r="C36" t="s">
        <v>106</v>
      </c>
      <c r="D36">
        <v>1002886235</v>
      </c>
      <c r="E36" t="s">
        <v>60</v>
      </c>
      <c r="F36" s="4">
        <v>1.7395833333333333E-2</v>
      </c>
      <c r="G36" s="9">
        <f>IF(F36/$G$2&lt;=1.001,F36/$G$2,0.6)</f>
        <v>0.99734571997345711</v>
      </c>
      <c r="H36" s="4">
        <v>3.8217592592592595E-2</v>
      </c>
      <c r="I36" s="9">
        <f>IF(H36/$I$2&lt;=1.001,H36/$I$2,0.6)</f>
        <v>0.9607215594995635</v>
      </c>
      <c r="J36" s="4">
        <v>3.5960648148148151E-2</v>
      </c>
      <c r="K36" s="9">
        <f>IF(J36/$K$2&lt;=1.001,J36/$K$2,0.6)</f>
        <v>1.00032195750161</v>
      </c>
      <c r="L36" s="4">
        <v>2.2662037037037036E-2</v>
      </c>
      <c r="M36" s="9">
        <f>IF(L36/$M$2&lt;=1.001,L36/$M$2,0.6)</f>
        <v>0.9969450101832994</v>
      </c>
      <c r="N36" s="1">
        <v>4.6666666666666669E-2</v>
      </c>
      <c r="O36" s="9">
        <f t="shared" si="0"/>
        <v>1.0002480774001488</v>
      </c>
      <c r="P36" s="1">
        <v>4.3206018518518519E-2</v>
      </c>
      <c r="Q36" s="9">
        <f t="shared" si="1"/>
        <v>1</v>
      </c>
      <c r="R36" s="5">
        <f>AVERAGE(G36,I36,K36,M36,Table1[[#This Row],[%Conexión5]],Table1[[#This Row],[%Conexión6]])*5</f>
        <v>4.9629852704650652</v>
      </c>
      <c r="S36" s="14">
        <v>7</v>
      </c>
      <c r="T36" s="5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5"/>
      <c r="V36" s="1">
        <v>4.1157407407407406E-2</v>
      </c>
      <c r="W36" s="9">
        <f t="shared" si="2"/>
        <v>1</v>
      </c>
      <c r="X36" s="5"/>
    </row>
    <row r="37" spans="1:24" x14ac:dyDescent="0.25">
      <c r="M37" s="1"/>
    </row>
    <row r="38" spans="1:24" x14ac:dyDescent="0.25">
      <c r="M38" s="1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143</v>
      </c>
    </row>
    <row r="2" spans="2:2" x14ac:dyDescent="0.25">
      <c r="B2" t="s">
        <v>144</v>
      </c>
    </row>
    <row r="3" spans="2:2" x14ac:dyDescent="0.25">
      <c r="B3" t="s">
        <v>145</v>
      </c>
    </row>
    <row r="4" spans="2:2" x14ac:dyDescent="0.25">
      <c r="B4" t="s">
        <v>149</v>
      </c>
    </row>
    <row r="5" spans="2:2" x14ac:dyDescent="0.25">
      <c r="B5" t="s">
        <v>146</v>
      </c>
    </row>
    <row r="6" spans="2:2" x14ac:dyDescent="0.25">
      <c r="B6" t="s">
        <v>147</v>
      </c>
    </row>
    <row r="7" spans="2:2" x14ac:dyDescent="0.25">
      <c r="B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B2" sqref="B2:B34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84</v>
      </c>
      <c r="B1" t="s">
        <v>85</v>
      </c>
    </row>
    <row r="2" spans="1:5" x14ac:dyDescent="0.25">
      <c r="B2" s="1">
        <v>0</v>
      </c>
      <c r="D2" s="17" t="s">
        <v>108</v>
      </c>
      <c r="E2" s="17" t="s">
        <v>47</v>
      </c>
    </row>
    <row r="3" spans="1:5" x14ac:dyDescent="0.25">
      <c r="A3" t="s">
        <v>66</v>
      </c>
      <c r="B3" s="1">
        <v>4.3206018518518519E-2</v>
      </c>
      <c r="D3" s="16" t="s">
        <v>102</v>
      </c>
      <c r="E3" s="16" t="s">
        <v>27</v>
      </c>
    </row>
    <row r="4" spans="1:5" x14ac:dyDescent="0.25">
      <c r="A4" t="s">
        <v>67</v>
      </c>
      <c r="B4" s="1">
        <v>3.8391203703703705E-2</v>
      </c>
      <c r="D4" s="17" t="s">
        <v>101</v>
      </c>
      <c r="E4" s="17" t="s">
        <v>33</v>
      </c>
    </row>
    <row r="5" spans="1:5" x14ac:dyDescent="0.25">
      <c r="A5" t="s">
        <v>68</v>
      </c>
      <c r="B5" s="1">
        <v>3.9861111111111111E-2</v>
      </c>
      <c r="D5" s="16" t="s">
        <v>88</v>
      </c>
      <c r="E5" s="16" t="s">
        <v>43</v>
      </c>
    </row>
    <row r="6" spans="1:5" x14ac:dyDescent="0.25">
      <c r="B6" s="1">
        <v>0</v>
      </c>
      <c r="D6" s="19" t="s">
        <v>89</v>
      </c>
      <c r="E6" s="19" t="s">
        <v>7</v>
      </c>
    </row>
    <row r="7" spans="1:5" x14ac:dyDescent="0.25">
      <c r="B7" s="1">
        <v>0</v>
      </c>
      <c r="D7" s="18" t="s">
        <v>109</v>
      </c>
      <c r="E7" s="18" t="s">
        <v>39</v>
      </c>
    </row>
    <row r="8" spans="1:5" x14ac:dyDescent="0.25">
      <c r="A8" t="s">
        <v>69</v>
      </c>
      <c r="B8" s="1">
        <v>4.1863425925925929E-2</v>
      </c>
      <c r="D8" s="17" t="s">
        <v>100</v>
      </c>
      <c r="E8" s="17" t="s">
        <v>21</v>
      </c>
    </row>
    <row r="9" spans="1:5" x14ac:dyDescent="0.25">
      <c r="A9" t="s">
        <v>70</v>
      </c>
      <c r="B9" s="1">
        <v>4.1805555555555554E-2</v>
      </c>
      <c r="D9" s="16" t="s">
        <v>91</v>
      </c>
      <c r="E9" s="16" t="s">
        <v>29</v>
      </c>
    </row>
    <row r="10" spans="1:5" x14ac:dyDescent="0.25">
      <c r="A10" t="s">
        <v>122</v>
      </c>
      <c r="B10" s="1">
        <v>4.3182870370370371E-2</v>
      </c>
      <c r="D10" s="17" t="s">
        <v>96</v>
      </c>
      <c r="E10" s="17" t="s">
        <v>31</v>
      </c>
    </row>
    <row r="11" spans="1:5" x14ac:dyDescent="0.25">
      <c r="A11" t="s">
        <v>120</v>
      </c>
      <c r="B11" s="1">
        <v>3.9386574074074074E-2</v>
      </c>
      <c r="D11" s="16" t="s">
        <v>94</v>
      </c>
      <c r="E11" s="16" t="s">
        <v>25</v>
      </c>
    </row>
    <row r="12" spans="1:5" x14ac:dyDescent="0.25">
      <c r="A12" t="s">
        <v>181</v>
      </c>
      <c r="B12" s="1">
        <v>3.3252314814814818E-2</v>
      </c>
      <c r="D12" s="17" t="s">
        <v>107</v>
      </c>
      <c r="E12" s="17" t="s">
        <v>51</v>
      </c>
    </row>
    <row r="13" spans="1:5" x14ac:dyDescent="0.25">
      <c r="A13" t="s">
        <v>71</v>
      </c>
      <c r="B13" s="1">
        <v>3.9687500000000001E-2</v>
      </c>
      <c r="D13" s="16" t="s">
        <v>107</v>
      </c>
      <c r="E13" s="16" t="s">
        <v>11</v>
      </c>
    </row>
    <row r="14" spans="1:5" x14ac:dyDescent="0.25">
      <c r="A14" t="s">
        <v>123</v>
      </c>
      <c r="B14" s="1">
        <v>4.2858796296296298E-2</v>
      </c>
      <c r="D14" s="17" t="s">
        <v>110</v>
      </c>
      <c r="E14" s="17" t="s">
        <v>17</v>
      </c>
    </row>
    <row r="15" spans="1:5" x14ac:dyDescent="0.25">
      <c r="A15" t="s">
        <v>182</v>
      </c>
      <c r="B15" s="1">
        <v>4.3206018518518519E-2</v>
      </c>
      <c r="D15" s="16" t="s">
        <v>86</v>
      </c>
      <c r="E15" s="16" t="s">
        <v>37</v>
      </c>
    </row>
    <row r="16" spans="1:5" x14ac:dyDescent="0.25">
      <c r="A16" t="s">
        <v>72</v>
      </c>
      <c r="B16" s="1">
        <v>4.3206018518518519E-2</v>
      </c>
      <c r="D16" s="17" t="s">
        <v>90</v>
      </c>
      <c r="E16" s="17" t="s">
        <v>15</v>
      </c>
    </row>
    <row r="17" spans="1:9" x14ac:dyDescent="0.25">
      <c r="A17" t="s">
        <v>73</v>
      </c>
      <c r="B17" s="1">
        <v>4.3206018518518519E-2</v>
      </c>
      <c r="D17" s="16" t="s">
        <v>90</v>
      </c>
      <c r="E17" s="16" t="s">
        <v>49</v>
      </c>
    </row>
    <row r="18" spans="1:9" x14ac:dyDescent="0.25">
      <c r="B18" s="1">
        <v>0</v>
      </c>
      <c r="D18" s="19" t="s">
        <v>92</v>
      </c>
      <c r="E18" s="19" t="s">
        <v>9</v>
      </c>
    </row>
    <row r="19" spans="1:9" x14ac:dyDescent="0.25">
      <c r="A19" t="s">
        <v>193</v>
      </c>
      <c r="B19" s="1">
        <v>7.8240740740740736E-3</v>
      </c>
      <c r="D19" s="16" t="s">
        <v>119</v>
      </c>
      <c r="E19" s="16" t="s">
        <v>118</v>
      </c>
    </row>
    <row r="20" spans="1:9" x14ac:dyDescent="0.25">
      <c r="A20" t="s">
        <v>74</v>
      </c>
      <c r="B20" s="1">
        <v>4.3206018518518519E-2</v>
      </c>
      <c r="D20" s="17" t="s">
        <v>95</v>
      </c>
      <c r="E20" s="17" t="s">
        <v>35</v>
      </c>
    </row>
    <row r="21" spans="1:9" x14ac:dyDescent="0.25">
      <c r="A21" t="s">
        <v>75</v>
      </c>
      <c r="B21" s="1">
        <v>3.2187500000000001E-2</v>
      </c>
      <c r="D21" s="16" t="s">
        <v>116</v>
      </c>
      <c r="E21" s="16" t="s">
        <v>5</v>
      </c>
    </row>
    <row r="22" spans="1:9" x14ac:dyDescent="0.25">
      <c r="A22" t="s">
        <v>76</v>
      </c>
      <c r="B22" s="1">
        <v>4.189814814814815E-2</v>
      </c>
      <c r="D22" s="17" t="s">
        <v>113</v>
      </c>
      <c r="E22" s="17" t="s">
        <v>53</v>
      </c>
    </row>
    <row r="23" spans="1:9" x14ac:dyDescent="0.25">
      <c r="A23" t="s">
        <v>184</v>
      </c>
      <c r="B23" s="1">
        <v>3.1886574074074074E-2</v>
      </c>
      <c r="D23" s="16" t="s">
        <v>98</v>
      </c>
      <c r="E23" s="16" t="s">
        <v>117</v>
      </c>
    </row>
    <row r="24" spans="1:9" x14ac:dyDescent="0.25">
      <c r="A24" t="s">
        <v>183</v>
      </c>
      <c r="B24" s="1">
        <v>3.9016203703703706E-2</v>
      </c>
      <c r="D24" s="17" t="s">
        <v>98</v>
      </c>
      <c r="E24" s="17" t="s">
        <v>97</v>
      </c>
    </row>
    <row r="25" spans="1:9" x14ac:dyDescent="0.25">
      <c r="B25" s="1">
        <v>0</v>
      </c>
      <c r="D25" s="18" t="s">
        <v>114</v>
      </c>
      <c r="E25" s="18" t="s">
        <v>41</v>
      </c>
      <c r="H25" t="s">
        <v>80</v>
      </c>
      <c r="I25" s="1">
        <v>4.3206018518518519E-2</v>
      </c>
    </row>
    <row r="26" spans="1:9" x14ac:dyDescent="0.25">
      <c r="A26" t="s">
        <v>77</v>
      </c>
      <c r="B26" s="1">
        <v>4.1145833333333333E-2</v>
      </c>
      <c r="D26" s="17" t="s">
        <v>93</v>
      </c>
      <c r="E26" s="17" t="s">
        <v>13</v>
      </c>
    </row>
    <row r="27" spans="1:9" x14ac:dyDescent="0.25">
      <c r="A27" t="s">
        <v>78</v>
      </c>
      <c r="B27" s="1">
        <v>3.9768518518518516E-2</v>
      </c>
      <c r="D27" s="16" t="s">
        <v>87</v>
      </c>
      <c r="E27" s="16" t="s">
        <v>45</v>
      </c>
      <c r="I27" s="1"/>
    </row>
    <row r="28" spans="1:9" x14ac:dyDescent="0.25">
      <c r="A28" t="s">
        <v>79</v>
      </c>
      <c r="B28" s="1">
        <v>4.2488425925925923E-2</v>
      </c>
      <c r="D28" s="17" t="s">
        <v>104</v>
      </c>
      <c r="E28" s="17" t="s">
        <v>23</v>
      </c>
    </row>
    <row r="29" spans="1:9" x14ac:dyDescent="0.25">
      <c r="A29" t="s">
        <v>121</v>
      </c>
      <c r="B29" s="1">
        <v>4.1909722222222223E-2</v>
      </c>
      <c r="D29" s="16" t="s">
        <v>112</v>
      </c>
      <c r="E29" s="16" t="s">
        <v>19</v>
      </c>
    </row>
    <row r="30" spans="1:9" x14ac:dyDescent="0.25">
      <c r="A30" t="s">
        <v>185</v>
      </c>
      <c r="B30" s="1">
        <v>4.1886574074074076E-2</v>
      </c>
      <c r="D30" s="28" t="s">
        <v>115</v>
      </c>
      <c r="E30" s="28" t="s">
        <v>57</v>
      </c>
    </row>
    <row r="31" spans="1:9" x14ac:dyDescent="0.25">
      <c r="A31" t="s">
        <v>81</v>
      </c>
      <c r="B31" s="1">
        <v>3.8773148148148147E-2</v>
      </c>
      <c r="D31" s="16" t="s">
        <v>99</v>
      </c>
      <c r="E31" s="16" t="s">
        <v>55</v>
      </c>
    </row>
    <row r="32" spans="1:9" x14ac:dyDescent="0.25">
      <c r="B32" s="1">
        <v>0</v>
      </c>
      <c r="D32" s="19" t="s">
        <v>99</v>
      </c>
      <c r="E32" s="19" t="s">
        <v>103</v>
      </c>
    </row>
    <row r="33" spans="1:5" x14ac:dyDescent="0.25">
      <c r="A33" t="s">
        <v>82</v>
      </c>
      <c r="B33" s="1">
        <v>4.3159722222222224E-2</v>
      </c>
      <c r="D33" s="16" t="s">
        <v>111</v>
      </c>
      <c r="E33" s="16" t="s">
        <v>3</v>
      </c>
    </row>
    <row r="34" spans="1:5" x14ac:dyDescent="0.25">
      <c r="A34" t="s">
        <v>83</v>
      </c>
      <c r="B34" s="1">
        <v>4.3206018518518519E-2</v>
      </c>
      <c r="D34" s="17" t="s">
        <v>106</v>
      </c>
      <c r="E34" s="17" t="s">
        <v>105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sheetPr filterMode="1"/>
  <dimension ref="A1:E34"/>
  <sheetViews>
    <sheetView workbookViewId="0">
      <selection activeCell="G28" sqref="G28"/>
    </sheetView>
  </sheetViews>
  <sheetFormatPr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</cols>
  <sheetData>
    <row r="1" spans="2:5" x14ac:dyDescent="0.25">
      <c r="B1" s="26" t="s">
        <v>2</v>
      </c>
      <c r="C1" s="26" t="s">
        <v>151</v>
      </c>
      <c r="D1" s="23" t="s">
        <v>141</v>
      </c>
      <c r="E1" s="26" t="s">
        <v>152</v>
      </c>
    </row>
    <row r="2" spans="2:5" x14ac:dyDescent="0.25">
      <c r="B2" s="27" t="s">
        <v>108</v>
      </c>
      <c r="C2" s="27" t="s">
        <v>47</v>
      </c>
      <c r="D2" s="20">
        <v>8</v>
      </c>
      <c r="E2" s="22" t="s">
        <v>153</v>
      </c>
    </row>
    <row r="3" spans="2:5" x14ac:dyDescent="0.25">
      <c r="B3" s="27" t="s">
        <v>102</v>
      </c>
      <c r="C3" s="27" t="s">
        <v>27</v>
      </c>
      <c r="D3" s="20">
        <v>1</v>
      </c>
      <c r="E3" s="22" t="s">
        <v>154</v>
      </c>
    </row>
    <row r="4" spans="2:5" x14ac:dyDescent="0.25">
      <c r="B4" s="27" t="s">
        <v>101</v>
      </c>
      <c r="C4" s="27" t="s">
        <v>33</v>
      </c>
      <c r="D4" s="20">
        <v>2</v>
      </c>
      <c r="E4" s="22" t="s">
        <v>155</v>
      </c>
    </row>
    <row r="5" spans="2:5" x14ac:dyDescent="0.25">
      <c r="B5" s="27" t="s">
        <v>88</v>
      </c>
      <c r="C5" s="27" t="s">
        <v>43</v>
      </c>
      <c r="D5" s="21">
        <v>1</v>
      </c>
      <c r="E5" s="22" t="s">
        <v>156</v>
      </c>
    </row>
    <row r="6" spans="2:5" x14ac:dyDescent="0.25">
      <c r="B6" s="27" t="s">
        <v>100</v>
      </c>
      <c r="C6" s="27" t="s">
        <v>21</v>
      </c>
      <c r="D6" s="21">
        <v>2</v>
      </c>
      <c r="E6" s="22" t="s">
        <v>157</v>
      </c>
    </row>
    <row r="7" spans="2:5" x14ac:dyDescent="0.25">
      <c r="B7" s="27" t="s">
        <v>91</v>
      </c>
      <c r="C7" s="27" t="s">
        <v>29</v>
      </c>
      <c r="D7" s="21">
        <v>3</v>
      </c>
      <c r="E7" s="22" t="s">
        <v>158</v>
      </c>
    </row>
    <row r="8" spans="2:5" x14ac:dyDescent="0.25">
      <c r="B8" s="27" t="s">
        <v>96</v>
      </c>
      <c r="C8" s="27" t="s">
        <v>31</v>
      </c>
      <c r="D8" s="21">
        <v>4</v>
      </c>
      <c r="E8" s="22" t="s">
        <v>159</v>
      </c>
    </row>
    <row r="9" spans="2:5" x14ac:dyDescent="0.25">
      <c r="B9" s="27" t="s">
        <v>94</v>
      </c>
      <c r="C9" s="27" t="s">
        <v>25</v>
      </c>
      <c r="D9" s="20">
        <v>5</v>
      </c>
      <c r="E9" s="22" t="s">
        <v>160</v>
      </c>
    </row>
    <row r="10" spans="2:5" x14ac:dyDescent="0.25">
      <c r="B10" s="27" t="s">
        <v>107</v>
      </c>
      <c r="C10" s="27" t="s">
        <v>51</v>
      </c>
      <c r="D10" s="21">
        <v>4</v>
      </c>
      <c r="E10" s="22" t="s">
        <v>161</v>
      </c>
    </row>
    <row r="11" spans="2:5" x14ac:dyDescent="0.25">
      <c r="B11" s="27" t="s">
        <v>107</v>
      </c>
      <c r="C11" s="27" t="s">
        <v>11</v>
      </c>
      <c r="D11" s="20">
        <v>6</v>
      </c>
      <c r="E11" s="22" t="s">
        <v>162</v>
      </c>
    </row>
    <row r="12" spans="2:5" x14ac:dyDescent="0.25">
      <c r="B12" s="27" t="s">
        <v>110</v>
      </c>
      <c r="C12" s="27" t="s">
        <v>17</v>
      </c>
      <c r="D12" s="21">
        <v>5</v>
      </c>
      <c r="E12" s="22" t="s">
        <v>163</v>
      </c>
    </row>
    <row r="13" spans="2:5" x14ac:dyDescent="0.25">
      <c r="B13" s="27" t="s">
        <v>86</v>
      </c>
      <c r="C13" s="27" t="s">
        <v>37</v>
      </c>
      <c r="D13" s="21">
        <v>1</v>
      </c>
      <c r="E13" s="22" t="s">
        <v>164</v>
      </c>
    </row>
    <row r="14" spans="2:5" x14ac:dyDescent="0.25">
      <c r="B14" s="27" t="s">
        <v>90</v>
      </c>
      <c r="C14" s="27" t="s">
        <v>15</v>
      </c>
      <c r="D14" s="20">
        <v>4</v>
      </c>
      <c r="E14" s="22" t="s">
        <v>165</v>
      </c>
    </row>
    <row r="15" spans="2:5" x14ac:dyDescent="0.25">
      <c r="B15" s="27" t="s">
        <v>90</v>
      </c>
      <c r="C15" s="27" t="s">
        <v>49</v>
      </c>
      <c r="D15" s="20">
        <v>5</v>
      </c>
      <c r="E15" s="22" t="s">
        <v>167</v>
      </c>
    </row>
    <row r="16" spans="2:5" x14ac:dyDescent="0.25">
      <c r="B16" s="27" t="s">
        <v>119</v>
      </c>
      <c r="C16" s="27" t="s">
        <v>118</v>
      </c>
      <c r="D16" s="21">
        <v>8</v>
      </c>
      <c r="E16" s="22" t="s">
        <v>166</v>
      </c>
    </row>
    <row r="17" spans="1:5" x14ac:dyDescent="0.25">
      <c r="B17" s="27" t="s">
        <v>95</v>
      </c>
      <c r="C17" s="27" t="s">
        <v>35</v>
      </c>
      <c r="D17" s="21">
        <v>7</v>
      </c>
      <c r="E17" s="22" t="s">
        <v>168</v>
      </c>
    </row>
    <row r="18" spans="1:5" x14ac:dyDescent="0.25">
      <c r="B18" s="27" t="s">
        <v>116</v>
      </c>
      <c r="C18" s="27" t="s">
        <v>5</v>
      </c>
      <c r="D18" s="20">
        <v>7</v>
      </c>
      <c r="E18" s="22" t="s">
        <v>169</v>
      </c>
    </row>
    <row r="19" spans="1:5" x14ac:dyDescent="0.25">
      <c r="B19" s="27" t="s">
        <v>113</v>
      </c>
      <c r="C19" s="27" t="s">
        <v>53</v>
      </c>
      <c r="D19" s="21">
        <v>6</v>
      </c>
      <c r="E19" s="22" t="s">
        <v>170</v>
      </c>
    </row>
    <row r="20" spans="1:5" x14ac:dyDescent="0.25">
      <c r="B20" s="27" t="s">
        <v>98</v>
      </c>
      <c r="C20" s="27" t="s">
        <v>117</v>
      </c>
      <c r="D20" s="20">
        <v>1</v>
      </c>
      <c r="E20" s="22" t="s">
        <v>171</v>
      </c>
    </row>
    <row r="21" spans="1:5" x14ac:dyDescent="0.25">
      <c r="B21" s="27" t="s">
        <v>98</v>
      </c>
      <c r="C21" s="27" t="s">
        <v>97</v>
      </c>
      <c r="D21" s="20">
        <v>2</v>
      </c>
      <c r="E21" s="22" t="s">
        <v>172</v>
      </c>
    </row>
    <row r="22" spans="1:5" x14ac:dyDescent="0.25">
      <c r="B22" s="27" t="s">
        <v>93</v>
      </c>
      <c r="C22" s="27" t="s">
        <v>13</v>
      </c>
      <c r="D22" s="21">
        <v>5</v>
      </c>
      <c r="E22" s="22" t="s">
        <v>173</v>
      </c>
    </row>
    <row r="23" spans="1:5" x14ac:dyDescent="0.25">
      <c r="B23" s="27" t="s">
        <v>87</v>
      </c>
      <c r="C23" s="27" t="s">
        <v>45</v>
      </c>
      <c r="D23" s="21">
        <v>4</v>
      </c>
      <c r="E23" s="22" t="s">
        <v>174</v>
      </c>
    </row>
    <row r="24" spans="1:5" x14ac:dyDescent="0.25">
      <c r="B24" s="27" t="s">
        <v>104</v>
      </c>
      <c r="C24" s="27" t="s">
        <v>23</v>
      </c>
      <c r="D24" s="20">
        <v>3</v>
      </c>
      <c r="E24" s="22" t="s">
        <v>175</v>
      </c>
    </row>
    <row r="25" spans="1:5" x14ac:dyDescent="0.25">
      <c r="B25" s="27" t="s">
        <v>112</v>
      </c>
      <c r="C25" s="27" t="s">
        <v>19</v>
      </c>
      <c r="D25" s="20">
        <v>3</v>
      </c>
      <c r="E25" s="22" t="s">
        <v>176</v>
      </c>
    </row>
    <row r="26" spans="1:5" x14ac:dyDescent="0.25">
      <c r="B26" s="27" t="s">
        <v>115</v>
      </c>
      <c r="C26" s="27" t="s">
        <v>57</v>
      </c>
      <c r="D26" s="21">
        <v>3</v>
      </c>
      <c r="E26" s="22" t="s">
        <v>177</v>
      </c>
    </row>
    <row r="27" spans="1:5" x14ac:dyDescent="0.25">
      <c r="B27" s="27" t="s">
        <v>99</v>
      </c>
      <c r="C27" s="27" t="s">
        <v>55</v>
      </c>
      <c r="D27" s="20">
        <v>4</v>
      </c>
      <c r="E27" s="22" t="s">
        <v>178</v>
      </c>
    </row>
    <row r="28" spans="1:5" x14ac:dyDescent="0.25">
      <c r="B28" s="27" t="s">
        <v>111</v>
      </c>
      <c r="C28" s="27" t="s">
        <v>3</v>
      </c>
      <c r="D28" s="20">
        <v>6</v>
      </c>
      <c r="E28" s="22" t="s">
        <v>179</v>
      </c>
    </row>
    <row r="29" spans="1:5" x14ac:dyDescent="0.25">
      <c r="B29" s="27" t="s">
        <v>106</v>
      </c>
      <c r="C29" s="27" t="s">
        <v>105</v>
      </c>
      <c r="D29" s="21">
        <v>7</v>
      </c>
      <c r="E29" s="22" t="s">
        <v>180</v>
      </c>
    </row>
    <row r="30" spans="1:5" hidden="1" x14ac:dyDescent="0.25">
      <c r="A30" s="19" t="s">
        <v>7</v>
      </c>
      <c r="B30" s="24"/>
      <c r="C30" s="24" t="s">
        <v>89</v>
      </c>
      <c r="D30" s="20"/>
      <c r="E30" s="25"/>
    </row>
    <row r="31" spans="1:5" hidden="1" x14ac:dyDescent="0.25">
      <c r="A31" s="18" t="s">
        <v>39</v>
      </c>
      <c r="B31" s="18"/>
      <c r="C31" s="18" t="s">
        <v>109</v>
      </c>
      <c r="D31" s="21"/>
      <c r="E31" s="15"/>
    </row>
    <row r="32" spans="1:5" hidden="1" x14ac:dyDescent="0.25">
      <c r="A32" s="19" t="s">
        <v>9</v>
      </c>
      <c r="B32" s="19"/>
      <c r="C32" s="19" t="s">
        <v>92</v>
      </c>
      <c r="D32" s="20"/>
    </row>
    <row r="33" spans="1:4" hidden="1" x14ac:dyDescent="0.25">
      <c r="A33" s="18" t="s">
        <v>41</v>
      </c>
      <c r="B33" s="18"/>
      <c r="C33" s="18" t="s">
        <v>114</v>
      </c>
      <c r="D33" s="21"/>
    </row>
    <row r="34" spans="1:4" hidden="1" x14ac:dyDescent="0.25">
      <c r="A34" s="19" t="s">
        <v>103</v>
      </c>
      <c r="B34" s="19"/>
      <c r="C34" s="19" t="s">
        <v>99</v>
      </c>
      <c r="D34" s="20"/>
    </row>
  </sheetData>
  <autoFilter ref="A1:E34" xr:uid="{1633F340-5B77-4BB3-B5D5-C1FFFC050A5C}">
    <filterColumn colId="4">
      <customFilters>
        <customFilter operator="notEqual" val=" "/>
      </customFilters>
    </filterColumn>
    <sortState xmlns:xlrd2="http://schemas.microsoft.com/office/spreadsheetml/2017/richdata2" ref="A2:E29">
      <sortCondition ref="C1:C34"/>
    </sortState>
  </autoFilter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2025-09-09T16:06:49Z</dcterms:modified>
</cp:coreProperties>
</file>