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jschlesinger\0.Joanna\RTE_scenarios\inventories\"/>
    </mc:Choice>
  </mc:AlternateContent>
  <xr:revisionPtr revIDLastSave="0" documentId="13_ncr:1_{EB2D8C52-9E79-4761-9EB3-545791DA9922}" xr6:coauthVersionLast="47" xr6:coauthVersionMax="47" xr10:uidLastSave="{00000000-0000-0000-0000-000000000000}"/>
  <bookViews>
    <workbookView xWindow="-110" yWindow="-110" windowWidth="19420" windowHeight="115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1" l="1"/>
  <c r="C62" i="1"/>
  <c r="A115" i="1"/>
  <c r="B104" i="1"/>
  <c r="B103" i="1"/>
  <c r="B102" i="1"/>
  <c r="B101" i="1"/>
  <c r="B100" i="1"/>
  <c r="B99" i="1"/>
  <c r="F97" i="1"/>
  <c r="D97" i="1"/>
  <c r="A97" i="1"/>
  <c r="B84" i="1" l="1"/>
  <c r="B78" i="1"/>
  <c r="B80" i="1" s="1"/>
  <c r="B77" i="1"/>
  <c r="B79" i="1" s="1"/>
  <c r="D76" i="1"/>
  <c r="C76" i="1"/>
  <c r="B118" i="1" l="1"/>
  <c r="B117" i="1"/>
  <c r="B116" i="1"/>
  <c r="B13" i="1"/>
  <c r="B144" i="1" l="1"/>
  <c r="B129" i="1" l="1"/>
  <c r="C115" i="1"/>
  <c r="C12" i="1" l="1"/>
  <c r="C47" i="1"/>
</calcChain>
</file>

<file path=xl/sharedStrings.xml><?xml version="1.0" encoding="utf-8"?>
<sst xmlns="http://schemas.openxmlformats.org/spreadsheetml/2006/main" count="487" uniqueCount="134">
  <si>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</si>
  <si>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</si>
  <si>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</si>
  <si>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</si>
  <si>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</si>
  <si>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</si>
  <si>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</si>
  <si>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</si>
  <si>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</si>
  <si>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</si>
  <si>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</si>
  <si>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</si>
  <si>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</si>
  <si>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</si>
  <si>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</si>
  <si>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</si>
  <si>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</si>
  <si>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</si>
  <si>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</si>
  <si>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</si>
  <si>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</si>
  <si>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</si>
  <si>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</si>
  <si>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</si>
  <si>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</si>
  <si>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</si>
  <si>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</si>
  <si>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market for electricity, low voltage</t>
  </si>
  <si>
    <t>FE2050</t>
  </si>
  <si>
    <t>FR</t>
  </si>
  <si>
    <t>electricity, high voltage</t>
  </si>
  <si>
    <t>electricity production, from vehicle-to-grid, FE2050</t>
  </si>
  <si>
    <t>electricity production, from stationary battery, FE2050</t>
  </si>
  <si>
    <t>coking</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</si>
  <si>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</si>
  <si>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</si>
  <si>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</si>
  <si>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</si>
  <si>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</si>
  <si>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</si>
  <si>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</si>
  <si>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</si>
  <si>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</si>
  <si>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</si>
  <si>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</si>
  <si>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</si>
  <si>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</si>
  <si>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</si>
  <si>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</si>
  <si>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</si>
  <si>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</si>
  <si>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</si>
  <si>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</si>
  <si>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</si>
  <si>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</si>
  <si>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</si>
  <si>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</si>
  <si>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</si>
  <si>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</si>
  <si>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</si>
  <si>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</si>
  <si>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</si>
  <si>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</si>
  <si>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</si>
  <si>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</si>
  <si>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</si>
  <si>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</si>
  <si>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</si>
  <si>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</si>
  <si>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</si>
  <si>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</si>
  <si>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</si>
  <si>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</si>
  <si>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</si>
  <si>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</si>
  <si>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</si>
  <si>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</si>
  <si>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</si>
  <si>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</si>
  <si>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</si>
  <si>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</si>
  <si>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</si>
  <si>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</si>
  <si>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</si>
  <si>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</si>
  <si>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</si>
  <si>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</si>
  <si>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</si>
  <si>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</si>
  <si>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</si>
  <si>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</si>
  <si>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</si>
  <si>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</si>
  <si>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</si>
  <si>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</si>
  <si>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</si>
  <si>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</si>
  <si>
    <t>electricity production, from hydrogen, with gas turbine, for grid-balancing, FE2050</t>
  </si>
  <si>
    <t>gas power plant construction, combined cycle, 400MW electrical</t>
  </si>
  <si>
    <t>gas power plant, combined cycle, 400MW electrical</t>
  </si>
  <si>
    <t>hydrogen, gaseous, 80 bar</t>
  </si>
  <si>
    <t>hydrogen storage, for grid-balancing, FE2050</t>
  </si>
  <si>
    <t>geological hydrogen storage</t>
  </si>
  <si>
    <t>WEU</t>
  </si>
  <si>
    <t>hydrogen storage</t>
  </si>
  <si>
    <t>electricity supply, high voltage, from vanadium-redox flow battery system, FE2050</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</si>
  <si>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 of the system is 20 years or 8176 cycle-lifes (49,000 MWh).</t>
  </si>
  <si>
    <t>1 kg of hydrogen produced by electrolysis in France, stored in geological cavities, compressed to 80 bar - activity adapted from the similar inventory provided by premise for RER</t>
  </si>
  <si>
    <t>hydropower plant, reservoir, alpine region</t>
  </si>
  <si>
    <t>hydropower plant construction, reservoir, alpine region</t>
  </si>
  <si>
    <t>lubricating oil</t>
  </si>
  <si>
    <t>market for lubricating oil</t>
  </si>
  <si>
    <t>waste mineral oil</t>
  </si>
  <si>
    <t>market for waste mineral oil</t>
  </si>
  <si>
    <t>electricity production, hydro, pumped storage, FE2050</t>
  </si>
  <si>
    <t>Activity adapted from the similar inventory provided by premise: change of the location of the electricity input &gt; FR</t>
  </si>
  <si>
    <t>Dinitrogen monoxide</t>
  </si>
  <si>
    <t>Methane, non-fossil</t>
  </si>
  <si>
    <t>cubic meter</t>
  </si>
  <si>
    <t>Water</t>
  </si>
  <si>
    <t>water</t>
  </si>
  <si>
    <t>Occupation, lake, artificial</t>
  </si>
  <si>
    <t>square meter</t>
  </si>
  <si>
    <t>Transformation, from unspecified</t>
  </si>
  <si>
    <t>Transformation, to industrial area</t>
  </si>
  <si>
    <t>Transformation, to lake, artificial</t>
  </si>
  <si>
    <t>cubic meter-year</t>
  </si>
  <si>
    <t>Volume occupied, reservoir</t>
  </si>
  <si>
    <t>Water, turbine use, unspecified natural origin</t>
  </si>
  <si>
    <t>1 kWh of electricity produced using gas turbine used for grid-balancing - activity adapted from the inventory provided by premise for RER : 'electricity production, from hydrogen-fired one gigawatt gas turbine'</t>
  </si>
  <si>
    <t>Nitrogen oxides</t>
  </si>
  <si>
    <t>Hydrogen</t>
  </si>
  <si>
    <t>natural resource::in water</t>
  </si>
  <si>
    <t>air::non-urban air or from high stacks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</si>
</sst>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3">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i/>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9">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9" fillId="0" borderId="0" xfId="2" applyFont="1"/>
    <xf numFmtId="0" fontId="9" fillId="0" borderId="0" xfId="0" applyFont="1"/>
    <xf numFmtId="2"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164" fontId="0" fillId="0" borderId="0" xfId="0" applyNumberFormat="1"/>
    <xf numFmtId="11" fontId="2" fillId="0" borderId="0" xfId="0" applyNumberFormat="1" applyFont="1"/>
    <xf numFmtId="0" fontId="0" fillId="3" borderId="0" xfId="0" applyFill="1"/>
    <xf numFmtId="0" fontId="11" fillId="0" borderId="0" xfId="0" applyFont="1"/>
    <xf numFmtId="11" fontId="1" fillId="0" borderId="0" xfId="0" applyNumberFormat="1" applyFont="1"/>
    <xf numFmtId="0" fontId="1" fillId="0" borderId="1" xfId="0" applyFont="1" applyBorder="1"/>
    <xf numFmtId="0" fontId="12" fillId="0" borderId="0" xfId="1" applyFont="1"/>
    <xf numFmtId="11" fontId="12" fillId="0" borderId="0" xfId="0" applyNumberFormat="1" applyFont="1"/>
    <xf numFmtId="0" fontId="11" fillId="0" borderId="0" xfId="2" applyFont="1"/>
    <xf numFmtId="0" fontId="11" fillId="0" borderId="0" xfId="1" applyFont="1"/>
    <xf numFmtId="11" fontId="11" fillId="0" borderId="0" xfId="1" applyNumberFormat="1" applyFont="1" applyAlignment="1">
      <alignment horizontal="left"/>
    </xf>
    <xf numFmtId="11" fontId="11" fillId="0" borderId="0" xfId="4" applyNumberFormat="1" applyFont="1" applyFill="1"/>
    <xf numFmtId="11" fontId="11" fillId="0" borderId="0" xfId="0" applyNumberFormat="1" applyFont="1"/>
    <xf numFmtId="0" fontId="12" fillId="0" borderId="0" xfId="0" applyFont="1"/>
    <xf numFmtId="0" fontId="11" fillId="0" borderId="0" xfId="4" applyFont="1" applyFill="1"/>
    <xf numFmtId="0" fontId="11" fillId="0" borderId="0" xfId="4" applyFont="1" applyFill="1" applyBorder="1"/>
    <xf numFmtId="0" fontId="2" fillId="0" borderId="0" xfId="0" applyFont="1"/>
  </cellXfs>
  <cellStyles count="5">
    <cellStyle name="Neutre"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8"/>
  <sheetViews>
    <sheetView tabSelected="1" topLeftCell="B16" zoomScaleNormal="100" workbookViewId="0">
      <selection activeCell="G24" sqref="G24"/>
    </sheetView>
  </sheetViews>
  <sheetFormatPr baseColWidth="10" defaultColWidth="8.81640625" defaultRowHeight="14.5"/>
  <cols>
    <col min="1" max="1" width="55.36328125" customWidth="1"/>
    <col min="2" max="2" width="18.6328125" style="19" customWidth="1"/>
    <col min="3" max="3" width="17.1796875" customWidth="1"/>
    <col min="4" max="4" width="24.36328125" customWidth="1"/>
    <col min="5" max="5" width="26.453125" customWidth="1"/>
    <col min="6" max="6" width="21.08984375" customWidth="1"/>
    <col min="7" max="7" width="33.453125" bestFit="1" customWidth="1"/>
    <col min="8" max="8" width="19.6328125" bestFit="1" customWidth="1"/>
    <col min="9" max="9" width="99.1796875" style="3" customWidth="1"/>
    <col min="10" max="10" width="31" customWidth="1"/>
  </cols>
  <sheetData>
    <row r="1" spans="1:11">
      <c r="A1" t="s">
        <v>14</v>
      </c>
      <c r="B1">
        <v>9</v>
      </c>
    </row>
    <row r="2" spans="1:11">
      <c r="A2" s="4" t="s">
        <v>0</v>
      </c>
      <c r="B2" s="5" t="s">
        <v>28</v>
      </c>
      <c r="C2" s="6"/>
      <c r="D2" s="6"/>
      <c r="E2" s="6"/>
      <c r="F2" s="6"/>
      <c r="G2" s="6"/>
      <c r="H2" s="6"/>
      <c r="I2" s="7"/>
      <c r="K2" s="8"/>
    </row>
    <row r="3" spans="1:11">
      <c r="A3" s="4"/>
      <c r="B3" s="5"/>
      <c r="C3" s="6"/>
      <c r="D3" s="6"/>
      <c r="E3" s="6"/>
      <c r="F3" s="6"/>
      <c r="G3" s="6"/>
      <c r="H3" s="6"/>
      <c r="I3" s="7"/>
      <c r="K3" s="8"/>
    </row>
    <row r="4" spans="1:11">
      <c r="A4" s="4" t="s">
        <v>1</v>
      </c>
      <c r="B4" s="12" t="s">
        <v>31</v>
      </c>
      <c r="C4" s="13"/>
      <c r="D4" s="9"/>
      <c r="E4" s="9"/>
      <c r="F4" s="9"/>
      <c r="G4" s="9"/>
      <c r="H4" s="9"/>
      <c r="I4" s="11"/>
      <c r="K4" s="8"/>
    </row>
    <row r="5" spans="1:11">
      <c r="A5" s="6" t="s">
        <v>3</v>
      </c>
      <c r="B5" s="14">
        <v>1</v>
      </c>
      <c r="C5" s="9"/>
      <c r="D5" s="9"/>
      <c r="E5" s="9"/>
      <c r="F5" s="9"/>
      <c r="G5" s="9"/>
      <c r="H5" s="9"/>
      <c r="I5" s="11"/>
      <c r="K5" s="8"/>
    </row>
    <row r="6" spans="1:11">
      <c r="A6" s="6" t="s">
        <v>11</v>
      </c>
      <c r="B6" t="s">
        <v>48</v>
      </c>
      <c r="C6" s="9"/>
      <c r="D6" s="9"/>
      <c r="E6" s="9"/>
      <c r="F6" s="9"/>
      <c r="G6" s="9"/>
      <c r="H6" s="9"/>
      <c r="I6" s="11"/>
      <c r="K6" s="8"/>
    </row>
    <row r="7" spans="1:11">
      <c r="A7" s="6" t="s">
        <v>4</v>
      </c>
      <c r="B7" s="2" t="s">
        <v>20</v>
      </c>
      <c r="C7" s="9"/>
      <c r="D7" s="10"/>
      <c r="E7" s="9"/>
      <c r="F7" s="9"/>
      <c r="G7" s="9"/>
      <c r="H7" s="9"/>
      <c r="I7" s="11"/>
      <c r="K7" s="8"/>
    </row>
    <row r="8" spans="1:11">
      <c r="A8" s="6" t="s">
        <v>2</v>
      </c>
      <c r="B8" s="15" t="s">
        <v>29</v>
      </c>
      <c r="C8" s="9"/>
      <c r="D8" s="9"/>
      <c r="E8" s="9"/>
      <c r="F8" s="9"/>
      <c r="G8" s="9"/>
      <c r="H8" s="9"/>
      <c r="I8" s="11"/>
      <c r="K8" s="8"/>
    </row>
    <row r="9" spans="1:11">
      <c r="A9" s="6" t="s">
        <v>6</v>
      </c>
      <c r="B9" s="10" t="s">
        <v>19</v>
      </c>
      <c r="C9" s="9"/>
      <c r="D9" s="9"/>
      <c r="E9" s="9"/>
      <c r="F9" s="9"/>
      <c r="G9" s="9"/>
      <c r="H9" s="16"/>
      <c r="I9" s="17"/>
      <c r="K9" s="8"/>
    </row>
    <row r="10" spans="1:11">
      <c r="A10" s="16" t="s">
        <v>7</v>
      </c>
      <c r="B10" s="12"/>
      <c r="C10" s="16"/>
      <c r="D10" s="16"/>
      <c r="E10" s="16"/>
      <c r="F10" s="16"/>
      <c r="G10" s="16"/>
      <c r="H10" s="13"/>
      <c r="I10" s="18"/>
      <c r="K10" s="8"/>
    </row>
    <row r="11" spans="1:11">
      <c r="A11" t="s">
        <v>8</v>
      </c>
      <c r="B11" s="19" t="s">
        <v>9</v>
      </c>
      <c r="C11" t="s">
        <v>2</v>
      </c>
      <c r="D11" t="s">
        <v>6</v>
      </c>
      <c r="E11" t="s">
        <v>5</v>
      </c>
      <c r="F11" t="s">
        <v>4</v>
      </c>
      <c r="G11" t="s">
        <v>10</v>
      </c>
      <c r="H11" s="20" t="s">
        <v>11</v>
      </c>
      <c r="J11" s="1"/>
      <c r="K11" s="8"/>
    </row>
    <row r="12" spans="1:11">
      <c r="A12" s="19" t="s">
        <v>31</v>
      </c>
      <c r="B12" s="19">
        <v>1</v>
      </c>
      <c r="C12" t="str">
        <f>B8</f>
        <v>FR</v>
      </c>
      <c r="D12" t="s">
        <v>19</v>
      </c>
      <c r="E12" t="s">
        <v>18</v>
      </c>
      <c r="F12" s="2" t="s">
        <v>20</v>
      </c>
      <c r="G12" s="13"/>
      <c r="H12" s="18"/>
      <c r="K12" s="8"/>
    </row>
    <row r="13" spans="1:11">
      <c r="A13" s="6" t="s">
        <v>27</v>
      </c>
      <c r="B13" s="19">
        <f>1*1.12*1.15</f>
        <v>1.288</v>
      </c>
      <c r="C13" t="s">
        <v>29</v>
      </c>
      <c r="D13" t="s">
        <v>19</v>
      </c>
      <c r="E13" t="s">
        <v>12</v>
      </c>
      <c r="F13" t="s">
        <v>20</v>
      </c>
      <c r="G13" s="13"/>
      <c r="H13" s="20"/>
    </row>
    <row r="14" spans="1:11">
      <c r="A14" s="19"/>
      <c r="G14" s="13"/>
      <c r="H14" s="13"/>
      <c r="K14" s="8"/>
    </row>
    <row r="15" spans="1:11">
      <c r="A15" s="4" t="s">
        <v>1</v>
      </c>
      <c r="B15" s="33" t="s">
        <v>114</v>
      </c>
      <c r="C15" s="13"/>
      <c r="D15" s="9"/>
      <c r="E15" s="9"/>
      <c r="F15" s="9"/>
      <c r="G15" s="9"/>
      <c r="H15" s="9"/>
      <c r="I15" s="11"/>
      <c r="K15" s="8"/>
    </row>
    <row r="16" spans="1:11">
      <c r="A16" s="6" t="s">
        <v>3</v>
      </c>
      <c r="B16" s="14">
        <v>1</v>
      </c>
      <c r="C16" s="9"/>
      <c r="D16" s="9"/>
      <c r="E16" s="9"/>
      <c r="F16" s="9"/>
      <c r="G16" s="9"/>
      <c r="H16" s="9"/>
      <c r="I16" s="11"/>
      <c r="K16" s="8"/>
    </row>
    <row r="17" spans="1:11">
      <c r="A17" s="6" t="s">
        <v>11</v>
      </c>
      <c r="B17" s="15" t="s">
        <v>115</v>
      </c>
      <c r="C17" s="9"/>
      <c r="D17" s="9"/>
      <c r="E17" s="9"/>
      <c r="F17" s="9"/>
      <c r="G17" s="9"/>
      <c r="H17" s="9"/>
      <c r="I17" s="11"/>
      <c r="K17" s="8"/>
    </row>
    <row r="18" spans="1:11">
      <c r="A18" s="6" t="s">
        <v>4</v>
      </c>
      <c r="B18" t="s">
        <v>30</v>
      </c>
      <c r="C18" s="9"/>
      <c r="D18" s="9"/>
      <c r="E18" s="9"/>
      <c r="F18" s="9"/>
      <c r="G18" s="9"/>
      <c r="H18" s="9"/>
      <c r="I18" s="11"/>
      <c r="K18" s="8"/>
    </row>
    <row r="19" spans="1:11">
      <c r="A19" s="6" t="s">
        <v>2</v>
      </c>
      <c r="B19" s="15" t="s">
        <v>29</v>
      </c>
      <c r="C19" s="9"/>
      <c r="D19" s="9"/>
      <c r="E19" s="9"/>
      <c r="F19" s="9"/>
      <c r="G19" s="9"/>
      <c r="H19" s="9"/>
      <c r="I19" s="11"/>
      <c r="K19" s="8"/>
    </row>
    <row r="20" spans="1:11">
      <c r="A20" s="6" t="s">
        <v>6</v>
      </c>
      <c r="B20" s="10" t="s">
        <v>19</v>
      </c>
      <c r="C20" s="9"/>
      <c r="D20" s="9"/>
      <c r="E20" s="9"/>
      <c r="F20" s="9"/>
      <c r="G20" s="9"/>
      <c r="H20" s="16"/>
      <c r="I20" s="17"/>
      <c r="K20" s="8"/>
    </row>
    <row r="21" spans="1:11">
      <c r="A21" s="16" t="s">
        <v>7</v>
      </c>
      <c r="B21" s="12"/>
      <c r="C21" s="16"/>
      <c r="D21" s="16"/>
      <c r="E21" s="16"/>
      <c r="F21" s="16"/>
      <c r="G21" s="16"/>
      <c r="H21" s="13"/>
      <c r="I21" s="18"/>
      <c r="K21" s="8"/>
    </row>
    <row r="22" spans="1:11">
      <c r="A22" t="s">
        <v>8</v>
      </c>
      <c r="B22" s="19" t="s">
        <v>9</v>
      </c>
      <c r="C22" t="s">
        <v>2</v>
      </c>
      <c r="D22" t="s">
        <v>6</v>
      </c>
      <c r="E22" t="s">
        <v>5</v>
      </c>
      <c r="F22" t="s">
        <v>4</v>
      </c>
      <c r="G22" t="s">
        <v>10</v>
      </c>
      <c r="H22" s="20" t="s">
        <v>11</v>
      </c>
      <c r="J22" s="1"/>
      <c r="K22" s="8"/>
    </row>
    <row r="23" spans="1:11">
      <c r="A23" s="19" t="s">
        <v>114</v>
      </c>
      <c r="B23" s="19">
        <v>1</v>
      </c>
      <c r="C23" t="str">
        <f>B19</f>
        <v>FR</v>
      </c>
      <c r="D23" s="10" t="s">
        <v>19</v>
      </c>
      <c r="E23" t="s">
        <v>18</v>
      </c>
      <c r="F23" t="s">
        <v>30</v>
      </c>
      <c r="G23" s="13"/>
      <c r="H23" s="18"/>
      <c r="K23" s="8"/>
    </row>
    <row r="24" spans="1:11">
      <c r="A24" t="s">
        <v>109</v>
      </c>
      <c r="B24" s="19">
        <v>4.0404040404040398E-13</v>
      </c>
      <c r="C24" t="s">
        <v>47</v>
      </c>
      <c r="D24" t="s">
        <v>6</v>
      </c>
      <c r="E24" t="s">
        <v>12</v>
      </c>
      <c r="F24" t="s">
        <v>108</v>
      </c>
    </row>
    <row r="25" spans="1:11">
      <c r="A25" t="s">
        <v>111</v>
      </c>
      <c r="B25" s="19">
        <v>7.5599999999999996E-6</v>
      </c>
      <c r="C25" t="s">
        <v>47</v>
      </c>
      <c r="D25" t="s">
        <v>13</v>
      </c>
      <c r="E25" t="s">
        <v>12</v>
      </c>
      <c r="F25" t="s">
        <v>110</v>
      </c>
    </row>
    <row r="26" spans="1:11">
      <c r="A26" t="s">
        <v>113</v>
      </c>
      <c r="B26" s="19">
        <v>-7.5599999999999996E-6</v>
      </c>
      <c r="C26" t="s">
        <v>22</v>
      </c>
      <c r="D26" t="s">
        <v>13</v>
      </c>
      <c r="E26" t="s">
        <v>12</v>
      </c>
      <c r="F26" t="s">
        <v>112</v>
      </c>
    </row>
    <row r="27" spans="1:11">
      <c r="A27" t="s">
        <v>96</v>
      </c>
      <c r="B27" s="19">
        <v>1.25125</v>
      </c>
      <c r="C27" s="34" t="s">
        <v>29</v>
      </c>
      <c r="D27" t="s">
        <v>19</v>
      </c>
      <c r="E27" t="s">
        <v>12</v>
      </c>
      <c r="F27" t="s">
        <v>30</v>
      </c>
    </row>
    <row r="28" spans="1:11">
      <c r="A28" t="s">
        <v>116</v>
      </c>
      <c r="B28" s="19">
        <v>7.7000000000000001E-8</v>
      </c>
      <c r="D28" t="s">
        <v>13</v>
      </c>
      <c r="E28" t="s">
        <v>15</v>
      </c>
      <c r="G28" t="s">
        <v>133</v>
      </c>
    </row>
    <row r="29" spans="1:11">
      <c r="A29" t="s">
        <v>117</v>
      </c>
      <c r="B29" s="19">
        <v>1.4E-5</v>
      </c>
      <c r="D29" t="s">
        <v>13</v>
      </c>
      <c r="E29" t="s">
        <v>15</v>
      </c>
      <c r="G29" t="s">
        <v>133</v>
      </c>
    </row>
    <row r="30" spans="1:11">
      <c r="A30" t="s">
        <v>119</v>
      </c>
      <c r="B30" s="19">
        <v>2.49876858810916E-4</v>
      </c>
      <c r="D30" t="s">
        <v>118</v>
      </c>
      <c r="E30" t="s">
        <v>15</v>
      </c>
      <c r="G30" t="s">
        <v>25</v>
      </c>
    </row>
    <row r="31" spans="1:11">
      <c r="A31" t="s">
        <v>119</v>
      </c>
      <c r="B31" s="19">
        <v>1.1580501231411899</v>
      </c>
      <c r="D31" t="s">
        <v>118</v>
      </c>
      <c r="E31" t="s">
        <v>15</v>
      </c>
      <c r="G31" t="s">
        <v>120</v>
      </c>
    </row>
    <row r="32" spans="1:11">
      <c r="A32" t="s">
        <v>121</v>
      </c>
      <c r="B32" s="19">
        <v>3.4499999999999999E-3</v>
      </c>
      <c r="D32" t="s">
        <v>17</v>
      </c>
      <c r="E32" t="s">
        <v>15</v>
      </c>
      <c r="G32" t="s">
        <v>16</v>
      </c>
    </row>
    <row r="33" spans="1:11">
      <c r="A33" t="s">
        <v>123</v>
      </c>
      <c r="B33" s="19">
        <v>2.3E-5</v>
      </c>
      <c r="D33" t="s">
        <v>122</v>
      </c>
      <c r="E33" t="s">
        <v>15</v>
      </c>
      <c r="G33" t="s">
        <v>16</v>
      </c>
    </row>
    <row r="34" spans="1:11">
      <c r="A34" t="s">
        <v>124</v>
      </c>
      <c r="B34" s="19">
        <v>2.2999999999999999E-7</v>
      </c>
      <c r="D34" t="s">
        <v>122</v>
      </c>
      <c r="E34" t="s">
        <v>15</v>
      </c>
      <c r="G34" t="s">
        <v>16</v>
      </c>
    </row>
    <row r="35" spans="1:11">
      <c r="A35" t="s">
        <v>125</v>
      </c>
      <c r="B35" s="19">
        <v>2.2770000000000001E-5</v>
      </c>
      <c r="D35" t="s">
        <v>122</v>
      </c>
      <c r="E35" t="s">
        <v>15</v>
      </c>
      <c r="G35" t="s">
        <v>16</v>
      </c>
    </row>
    <row r="36" spans="1:11">
      <c r="A36" t="s">
        <v>127</v>
      </c>
      <c r="B36" s="19">
        <v>0.15</v>
      </c>
      <c r="D36" t="s">
        <v>126</v>
      </c>
      <c r="E36" t="s">
        <v>15</v>
      </c>
      <c r="G36" t="s">
        <v>132</v>
      </c>
    </row>
    <row r="37" spans="1:11">
      <c r="A37" t="s">
        <v>128</v>
      </c>
      <c r="B37" s="19">
        <v>1.1583000000000001</v>
      </c>
      <c r="D37" t="s">
        <v>118</v>
      </c>
      <c r="E37" t="s">
        <v>15</v>
      </c>
      <c r="G37" t="s">
        <v>132</v>
      </c>
    </row>
    <row r="38" spans="1:11">
      <c r="A38" s="19"/>
      <c r="G38" s="13"/>
      <c r="H38" s="13"/>
      <c r="K38" s="8"/>
    </row>
    <row r="39" spans="1:11">
      <c r="A39" s="4" t="s">
        <v>1</v>
      </c>
      <c r="B39" s="12" t="s">
        <v>97</v>
      </c>
      <c r="C39" s="13"/>
      <c r="D39" s="9"/>
      <c r="E39" s="9"/>
      <c r="F39" s="9"/>
      <c r="G39" s="9"/>
      <c r="H39" s="9"/>
      <c r="I39" s="11"/>
      <c r="K39" s="8"/>
    </row>
    <row r="40" spans="1:11">
      <c r="A40" s="6" t="s">
        <v>3</v>
      </c>
      <c r="B40" s="14">
        <v>1</v>
      </c>
      <c r="C40" s="9"/>
      <c r="D40" s="9"/>
      <c r="E40" s="9"/>
      <c r="F40" s="9"/>
      <c r="G40" s="9"/>
      <c r="H40" s="9"/>
      <c r="I40" s="11"/>
      <c r="K40" s="8"/>
    </row>
    <row r="41" spans="1:11">
      <c r="A41" s="6" t="s">
        <v>11</v>
      </c>
      <c r="B41" s="15" t="s">
        <v>129</v>
      </c>
      <c r="C41" s="9"/>
      <c r="D41" s="9"/>
      <c r="E41" s="9"/>
      <c r="F41" s="9"/>
      <c r="G41" s="9"/>
      <c r="H41" s="9"/>
      <c r="I41" s="11"/>
      <c r="K41" s="8"/>
    </row>
    <row r="42" spans="1:11">
      <c r="A42" s="6" t="s">
        <v>4</v>
      </c>
      <c r="B42" s="2" t="s">
        <v>30</v>
      </c>
      <c r="C42" s="9"/>
      <c r="D42" s="9"/>
      <c r="E42" s="9"/>
      <c r="F42" s="9"/>
      <c r="G42" s="9"/>
      <c r="H42" s="9"/>
      <c r="I42" s="11"/>
      <c r="K42" s="8"/>
    </row>
    <row r="43" spans="1:11">
      <c r="A43" s="6" t="s">
        <v>2</v>
      </c>
      <c r="B43" s="15" t="s">
        <v>29</v>
      </c>
      <c r="C43" s="9"/>
      <c r="D43" s="9"/>
      <c r="E43" s="9"/>
      <c r="F43" s="9"/>
      <c r="G43" s="9"/>
      <c r="H43" s="9"/>
      <c r="I43" s="11"/>
      <c r="K43" s="8"/>
    </row>
    <row r="44" spans="1:11">
      <c r="A44" s="6" t="s">
        <v>6</v>
      </c>
      <c r="B44" s="10" t="s">
        <v>19</v>
      </c>
      <c r="C44" s="9"/>
      <c r="D44" s="9"/>
      <c r="E44" s="9"/>
      <c r="F44" s="9"/>
      <c r="G44" s="9"/>
      <c r="H44" s="16"/>
      <c r="I44" s="17"/>
      <c r="K44" s="8"/>
    </row>
    <row r="45" spans="1:11">
      <c r="A45" s="16" t="s">
        <v>7</v>
      </c>
      <c r="B45" s="12"/>
      <c r="C45" s="16"/>
      <c r="D45" s="16"/>
      <c r="E45" s="16"/>
      <c r="F45" s="16"/>
      <c r="G45" s="16"/>
      <c r="H45" s="13"/>
      <c r="I45" s="18"/>
      <c r="K45" s="8"/>
    </row>
    <row r="46" spans="1:11">
      <c r="A46" t="s">
        <v>8</v>
      </c>
      <c r="B46" s="19" t="s">
        <v>9</v>
      </c>
      <c r="C46" t="s">
        <v>2</v>
      </c>
      <c r="D46" t="s">
        <v>6</v>
      </c>
      <c r="E46" t="s">
        <v>5</v>
      </c>
      <c r="F46" t="s">
        <v>4</v>
      </c>
      <c r="G46" t="s">
        <v>10</v>
      </c>
      <c r="H46" s="20" t="s">
        <v>11</v>
      </c>
      <c r="J46" s="1"/>
      <c r="K46" s="8"/>
    </row>
    <row r="47" spans="1:11">
      <c r="A47" s="10" t="s">
        <v>97</v>
      </c>
      <c r="B47" s="19">
        <v>1</v>
      </c>
      <c r="C47" t="str">
        <f>B43</f>
        <v>FR</v>
      </c>
      <c r="D47" t="s">
        <v>19</v>
      </c>
      <c r="E47" t="s">
        <v>18</v>
      </c>
      <c r="F47" t="s">
        <v>30</v>
      </c>
      <c r="G47" s="13"/>
      <c r="H47" s="18"/>
      <c r="K47" s="8"/>
    </row>
    <row r="48" spans="1:11">
      <c r="A48" s="19" t="s">
        <v>98</v>
      </c>
      <c r="B48" s="19">
        <v>1.3888999999999999E-11</v>
      </c>
      <c r="C48" t="s">
        <v>47</v>
      </c>
      <c r="D48" t="s">
        <v>6</v>
      </c>
      <c r="E48" t="s">
        <v>12</v>
      </c>
      <c r="F48" t="s">
        <v>99</v>
      </c>
      <c r="G48" s="13"/>
      <c r="H48" s="18"/>
      <c r="K48" s="8"/>
    </row>
    <row r="49" spans="1:11">
      <c r="A49" s="19" t="s">
        <v>101</v>
      </c>
      <c r="B49" s="19">
        <v>4.9730000000000003E-2</v>
      </c>
      <c r="C49" t="s">
        <v>29</v>
      </c>
      <c r="D49" t="s">
        <v>13</v>
      </c>
      <c r="E49" t="s">
        <v>12</v>
      </c>
      <c r="F49" t="s">
        <v>100</v>
      </c>
      <c r="H49" s="13"/>
      <c r="I49" s="18"/>
      <c r="K49" s="8"/>
    </row>
    <row r="50" spans="1:11">
      <c r="A50" t="s">
        <v>119</v>
      </c>
      <c r="B50" s="19">
        <v>4.4479999999999899E-4</v>
      </c>
      <c r="D50" t="s">
        <v>118</v>
      </c>
      <c r="E50" t="s">
        <v>15</v>
      </c>
      <c r="G50" t="s">
        <v>133</v>
      </c>
      <c r="H50" s="13"/>
      <c r="I50" s="18"/>
      <c r="K50" s="8"/>
    </row>
    <row r="51" spans="1:11">
      <c r="A51" t="s">
        <v>130</v>
      </c>
      <c r="B51" s="19">
        <v>1.5428571428571401E-4</v>
      </c>
      <c r="D51" t="s">
        <v>13</v>
      </c>
      <c r="E51" t="s">
        <v>15</v>
      </c>
      <c r="G51" t="s">
        <v>133</v>
      </c>
      <c r="H51" s="13"/>
      <c r="I51" s="18"/>
      <c r="K51" s="8"/>
    </row>
    <row r="52" spans="1:11">
      <c r="A52" t="s">
        <v>131</v>
      </c>
      <c r="B52" s="19">
        <v>2.47445129042634E-4</v>
      </c>
      <c r="D52" t="s">
        <v>13</v>
      </c>
      <c r="E52" t="s">
        <v>15</v>
      </c>
      <c r="G52" t="s">
        <v>25</v>
      </c>
      <c r="H52" s="13"/>
      <c r="I52" s="18"/>
      <c r="K52" s="8"/>
    </row>
    <row r="53" spans="1:11">
      <c r="A53" s="19"/>
      <c r="H53" s="13"/>
      <c r="I53" s="18"/>
      <c r="K53" s="8"/>
    </row>
    <row r="54" spans="1:11">
      <c r="A54" s="4" t="s">
        <v>1</v>
      </c>
      <c r="B54" s="33" t="s">
        <v>101</v>
      </c>
      <c r="C54" s="13"/>
      <c r="D54" s="9"/>
      <c r="E54" s="9"/>
      <c r="F54" s="9"/>
      <c r="G54" s="9"/>
      <c r="H54" s="9"/>
      <c r="I54" s="11"/>
      <c r="K54" s="8"/>
    </row>
    <row r="55" spans="1:11">
      <c r="A55" s="6" t="s">
        <v>3</v>
      </c>
      <c r="B55" s="14">
        <v>1</v>
      </c>
      <c r="C55" s="9"/>
      <c r="D55" s="9"/>
      <c r="E55" s="9"/>
      <c r="F55" s="9"/>
      <c r="G55" s="9"/>
      <c r="H55" s="9"/>
      <c r="I55" s="11"/>
      <c r="K55" s="8"/>
    </row>
    <row r="56" spans="1:11">
      <c r="A56" s="6" t="s">
        <v>11</v>
      </c>
      <c r="B56" s="15" t="s">
        <v>107</v>
      </c>
      <c r="C56" s="9"/>
      <c r="D56" s="9"/>
      <c r="E56" s="9"/>
      <c r="F56" s="9"/>
      <c r="G56" s="9"/>
      <c r="H56" s="9"/>
      <c r="I56" s="11"/>
      <c r="K56" s="8"/>
    </row>
    <row r="57" spans="1:11">
      <c r="A57" s="6" t="s">
        <v>4</v>
      </c>
      <c r="B57" t="s">
        <v>100</v>
      </c>
      <c r="C57" s="9"/>
      <c r="D57" s="9"/>
      <c r="E57" s="9"/>
      <c r="F57" s="9"/>
      <c r="G57" s="9"/>
      <c r="H57" s="9"/>
      <c r="I57" s="11"/>
      <c r="K57" s="8"/>
    </row>
    <row r="58" spans="1:11">
      <c r="A58" s="6" t="s">
        <v>2</v>
      </c>
      <c r="B58" s="15" t="s">
        <v>29</v>
      </c>
      <c r="C58" s="9"/>
      <c r="D58" s="9"/>
      <c r="E58" s="9"/>
      <c r="F58" s="9"/>
      <c r="G58" s="9"/>
      <c r="H58" s="9"/>
      <c r="I58" s="11"/>
      <c r="K58" s="8"/>
    </row>
    <row r="59" spans="1:11">
      <c r="A59" s="6" t="s">
        <v>6</v>
      </c>
      <c r="B59" s="10" t="s">
        <v>13</v>
      </c>
      <c r="C59" s="9"/>
      <c r="D59" s="9"/>
      <c r="E59" s="9"/>
      <c r="F59" s="9"/>
      <c r="G59" s="9"/>
      <c r="H59" s="16"/>
      <c r="I59" s="17"/>
      <c r="K59" s="8"/>
    </row>
    <row r="60" spans="1:11">
      <c r="A60" s="16" t="s">
        <v>7</v>
      </c>
      <c r="B60" s="12"/>
      <c r="C60" s="16"/>
      <c r="D60" s="16"/>
      <c r="E60" s="16"/>
      <c r="F60" s="16"/>
      <c r="G60" s="16"/>
      <c r="H60" s="13"/>
      <c r="I60" s="18"/>
      <c r="K60" s="8"/>
    </row>
    <row r="61" spans="1:11">
      <c r="A61" t="s">
        <v>8</v>
      </c>
      <c r="B61" s="19" t="s">
        <v>9</v>
      </c>
      <c r="C61" t="s">
        <v>2</v>
      </c>
      <c r="D61" t="s">
        <v>6</v>
      </c>
      <c r="E61" t="s">
        <v>5</v>
      </c>
      <c r="F61" t="s">
        <v>4</v>
      </c>
      <c r="G61" t="s">
        <v>10</v>
      </c>
      <c r="H61" s="20" t="s">
        <v>11</v>
      </c>
      <c r="J61" s="1"/>
      <c r="K61" s="8"/>
    </row>
    <row r="62" spans="1:11">
      <c r="A62" s="19" t="s">
        <v>101</v>
      </c>
      <c r="B62" s="19">
        <v>1</v>
      </c>
      <c r="C62" t="str">
        <f>B58</f>
        <v>FR</v>
      </c>
      <c r="D62" t="s">
        <v>13</v>
      </c>
      <c r="E62" t="s">
        <v>18</v>
      </c>
      <c r="F62" t="s">
        <v>100</v>
      </c>
      <c r="G62" s="13"/>
      <c r="H62" s="18"/>
      <c r="K62" s="8"/>
    </row>
    <row r="63" spans="1:11">
      <c r="A63" t="s">
        <v>72</v>
      </c>
      <c r="B63">
        <v>1.0093999999999901</v>
      </c>
      <c r="C63" t="s">
        <v>29</v>
      </c>
      <c r="D63" t="s">
        <v>13</v>
      </c>
      <c r="E63" t="s">
        <v>12</v>
      </c>
      <c r="F63" t="s">
        <v>56</v>
      </c>
      <c r="G63" s="13"/>
      <c r="H63" s="18"/>
      <c r="K63" s="8"/>
    </row>
    <row r="64" spans="1:11">
      <c r="A64" s="19" t="s">
        <v>102</v>
      </c>
      <c r="B64">
        <v>1.0093999999999901</v>
      </c>
      <c r="C64" t="s">
        <v>103</v>
      </c>
      <c r="D64" t="s">
        <v>13</v>
      </c>
      <c r="E64" t="s">
        <v>12</v>
      </c>
      <c r="F64" t="s">
        <v>104</v>
      </c>
      <c r="G64" s="13"/>
      <c r="H64" s="13"/>
      <c r="K64" s="8"/>
    </row>
    <row r="65" spans="1:20">
      <c r="A65" s="19" t="s">
        <v>43</v>
      </c>
      <c r="B65" s="19">
        <v>0.88</v>
      </c>
      <c r="C65" t="s">
        <v>29</v>
      </c>
      <c r="D65" t="s">
        <v>19</v>
      </c>
      <c r="E65" t="s">
        <v>12</v>
      </c>
      <c r="F65" t="s">
        <v>41</v>
      </c>
      <c r="H65" s="13"/>
      <c r="I65" s="18"/>
      <c r="K65" s="8"/>
    </row>
    <row r="66" spans="1:20">
      <c r="A66" t="s">
        <v>131</v>
      </c>
      <c r="B66">
        <v>9.3999999999998494E-3</v>
      </c>
      <c r="D66" t="s">
        <v>13</v>
      </c>
      <c r="E66" t="s">
        <v>15</v>
      </c>
      <c r="G66" t="s">
        <v>25</v>
      </c>
      <c r="H66" s="13"/>
      <c r="I66" s="18"/>
      <c r="K66" s="8"/>
    </row>
    <row r="67" spans="1:20">
      <c r="A67" s="19"/>
      <c r="B67"/>
      <c r="H67" s="13"/>
      <c r="I67" s="13"/>
      <c r="K67" s="8"/>
    </row>
    <row r="68" spans="1:20" s="25" customFormat="1" ht="15.5">
      <c r="A68" s="38" t="s">
        <v>1</v>
      </c>
      <c r="B68" s="39" t="s">
        <v>72</v>
      </c>
      <c r="C68" s="40"/>
      <c r="D68" s="35"/>
      <c r="E68" s="35"/>
      <c r="F68" s="35"/>
      <c r="G68" s="35"/>
      <c r="H68" s="35"/>
      <c r="I68" s="35"/>
      <c r="K68" s="26"/>
      <c r="L68" s="26"/>
      <c r="M68" s="26"/>
      <c r="N68" s="26"/>
      <c r="O68" s="26"/>
      <c r="P68" s="26"/>
    </row>
    <row r="69" spans="1:20" s="25" customFormat="1" ht="15.5">
      <c r="A69" s="41" t="s">
        <v>3</v>
      </c>
      <c r="B69" s="42">
        <v>1</v>
      </c>
      <c r="C69" s="35"/>
      <c r="D69" s="35"/>
      <c r="E69" s="35"/>
      <c r="F69" s="35"/>
      <c r="G69" s="35"/>
      <c r="H69" s="35"/>
      <c r="I69" s="35"/>
      <c r="K69" s="26"/>
      <c r="L69" s="26"/>
      <c r="M69" s="26"/>
      <c r="N69" s="26"/>
      <c r="O69" s="26"/>
      <c r="P69" s="26"/>
    </row>
    <row r="70" spans="1:20" s="25" customFormat="1" ht="15.5">
      <c r="A70" s="41" t="s">
        <v>11</v>
      </c>
      <c r="B70" s="42" t="s">
        <v>55</v>
      </c>
      <c r="C70" s="35"/>
      <c r="D70" s="35"/>
      <c r="E70" s="35"/>
      <c r="F70" s="35"/>
      <c r="G70" s="35"/>
      <c r="H70" s="35"/>
      <c r="I70" s="35"/>
      <c r="K70" s="26"/>
      <c r="L70" s="26"/>
      <c r="M70" s="26"/>
      <c r="N70" s="26"/>
      <c r="O70" s="26"/>
      <c r="P70" s="26"/>
    </row>
    <row r="71" spans="1:20" s="25" customFormat="1" ht="15.5">
      <c r="A71" s="41" t="s">
        <v>4</v>
      </c>
      <c r="B71" s="43" t="s">
        <v>56</v>
      </c>
      <c r="C71" s="35"/>
      <c r="D71" s="35"/>
      <c r="E71" s="35"/>
      <c r="F71" s="35"/>
      <c r="G71" s="35"/>
      <c r="H71" s="35"/>
      <c r="I71" s="35"/>
      <c r="K71" s="26"/>
      <c r="L71" s="26"/>
      <c r="M71" s="26"/>
      <c r="N71" s="26"/>
      <c r="O71" s="26"/>
      <c r="P71" s="26"/>
    </row>
    <row r="72" spans="1:20" s="25" customFormat="1" ht="15.5">
      <c r="A72" s="41" t="s">
        <v>2</v>
      </c>
      <c r="B72" s="42" t="s">
        <v>29</v>
      </c>
      <c r="C72" s="35"/>
      <c r="D72" s="35"/>
      <c r="E72" s="35"/>
      <c r="F72" s="35"/>
      <c r="G72" s="35"/>
      <c r="H72" s="35"/>
      <c r="I72" s="35"/>
      <c r="K72" s="26"/>
      <c r="L72" s="26"/>
      <c r="M72" s="26"/>
      <c r="N72" s="26"/>
      <c r="O72" s="26"/>
      <c r="P72" s="26"/>
    </row>
    <row r="73" spans="1:20" s="25" customFormat="1" ht="15.5">
      <c r="A73" s="41" t="s">
        <v>6</v>
      </c>
      <c r="B73" s="44" t="s">
        <v>13</v>
      </c>
      <c r="C73" s="35"/>
      <c r="D73" s="35"/>
      <c r="E73" s="35"/>
      <c r="F73" s="35"/>
      <c r="G73" s="35"/>
      <c r="H73" s="45"/>
      <c r="I73" s="45"/>
      <c r="J73" s="27"/>
      <c r="K73" s="26"/>
      <c r="L73" s="26"/>
      <c r="M73" s="26"/>
      <c r="N73" s="26"/>
      <c r="O73" s="26"/>
      <c r="P73" s="26"/>
    </row>
    <row r="74" spans="1:20" s="25" customFormat="1" ht="15.5">
      <c r="A74" s="45" t="s">
        <v>7</v>
      </c>
      <c r="B74" s="39"/>
      <c r="C74" s="45"/>
      <c r="D74" s="45"/>
      <c r="E74" s="45"/>
      <c r="F74" s="45"/>
      <c r="G74" s="45"/>
      <c r="H74" s="40"/>
      <c r="I74" s="40"/>
      <c r="J74" s="24"/>
      <c r="K74" s="26"/>
      <c r="L74" s="26"/>
      <c r="M74" s="26"/>
      <c r="N74" s="26"/>
      <c r="O74" s="26"/>
      <c r="P74" s="26"/>
    </row>
    <row r="75" spans="1:20" s="25" customFormat="1" ht="15.5">
      <c r="A75" s="45" t="s">
        <v>8</v>
      </c>
      <c r="B75" s="45" t="s">
        <v>9</v>
      </c>
      <c r="C75" s="45" t="s">
        <v>2</v>
      </c>
      <c r="D75" s="45" t="s">
        <v>6</v>
      </c>
      <c r="E75" s="45" t="s">
        <v>10</v>
      </c>
      <c r="F75" s="45" t="s">
        <v>5</v>
      </c>
      <c r="G75" s="45" t="s">
        <v>4</v>
      </c>
      <c r="H75" s="45" t="s">
        <v>11</v>
      </c>
      <c r="I75" s="45"/>
      <c r="J75" s="28"/>
      <c r="K75" s="29"/>
      <c r="L75" s="29"/>
      <c r="M75" s="29"/>
      <c r="N75" s="29"/>
      <c r="O75" s="29"/>
      <c r="P75" s="29"/>
      <c r="Q75" s="28"/>
      <c r="R75" s="28"/>
      <c r="S75" s="27"/>
      <c r="T75" s="28"/>
    </row>
    <row r="76" spans="1:20" s="25" customFormat="1" ht="15.5">
      <c r="A76" s="44" t="s">
        <v>72</v>
      </c>
      <c r="B76" s="44">
        <v>1</v>
      </c>
      <c r="C76" s="35" t="str">
        <f>B72</f>
        <v>FR</v>
      </c>
      <c r="D76" s="35" t="str">
        <f>B73</f>
        <v>kilogram</v>
      </c>
      <c r="E76" s="40"/>
      <c r="F76" s="35" t="s">
        <v>18</v>
      </c>
      <c r="G76" s="35" t="s">
        <v>56</v>
      </c>
      <c r="H76" s="40"/>
      <c r="I76" s="40"/>
      <c r="K76" s="26"/>
      <c r="L76" s="26"/>
      <c r="M76" s="26"/>
      <c r="N76" s="26"/>
      <c r="O76" s="26"/>
      <c r="P76" s="26"/>
      <c r="T76"/>
    </row>
    <row r="77" spans="1:20" s="25" customFormat="1" ht="15.5">
      <c r="A77" s="44" t="s">
        <v>70</v>
      </c>
      <c r="B77" s="35">
        <f>(1/2963200)*4</f>
        <v>1.3498920086393089E-6</v>
      </c>
      <c r="C77" s="35" t="s">
        <v>47</v>
      </c>
      <c r="D77" s="35" t="s">
        <v>6</v>
      </c>
      <c r="E77" s="35"/>
      <c r="F77" s="35" t="s">
        <v>12</v>
      </c>
      <c r="G77" s="35" t="s">
        <v>57</v>
      </c>
      <c r="H77" s="35" t="s">
        <v>58</v>
      </c>
      <c r="I77" s="35"/>
      <c r="J77"/>
      <c r="K77" s="30"/>
      <c r="L77" s="30"/>
      <c r="M77" s="30"/>
      <c r="N77" s="30"/>
      <c r="O77" s="30"/>
      <c r="P77" s="30"/>
      <c r="Q77"/>
      <c r="R77"/>
    </row>
    <row r="78" spans="1:20" s="25" customFormat="1" ht="15.5">
      <c r="A78" s="44" t="s">
        <v>71</v>
      </c>
      <c r="B78" s="35">
        <f>1/2963200</f>
        <v>3.3747300215982723E-7</v>
      </c>
      <c r="C78" s="35" t="s">
        <v>47</v>
      </c>
      <c r="D78" s="35" t="s">
        <v>6</v>
      </c>
      <c r="E78" s="35"/>
      <c r="F78" s="35" t="s">
        <v>12</v>
      </c>
      <c r="G78" s="35" t="s">
        <v>59</v>
      </c>
      <c r="H78" s="35" t="s">
        <v>60</v>
      </c>
      <c r="I78" s="35"/>
      <c r="J78"/>
      <c r="K78" s="30"/>
      <c r="L78" s="30"/>
      <c r="M78" s="30"/>
      <c r="N78" s="30"/>
      <c r="O78" s="30"/>
      <c r="P78" s="30"/>
      <c r="Q78"/>
      <c r="R78"/>
    </row>
    <row r="79" spans="1:20" s="25" customFormat="1" ht="15.5">
      <c r="A79" s="44" t="s">
        <v>61</v>
      </c>
      <c r="B79" s="35">
        <f>B77*-1</f>
        <v>-1.3498920086393089E-6</v>
      </c>
      <c r="C79" s="35" t="s">
        <v>47</v>
      </c>
      <c r="D79" s="35" t="s">
        <v>6</v>
      </c>
      <c r="E79" s="35"/>
      <c r="F79" s="35" t="s">
        <v>12</v>
      </c>
      <c r="G79" s="35" t="s">
        <v>62</v>
      </c>
      <c r="H79" s="35" t="s">
        <v>63</v>
      </c>
      <c r="I79" s="35"/>
      <c r="J79"/>
      <c r="K79" s="30"/>
      <c r="L79" s="30"/>
      <c r="M79" s="30"/>
      <c r="N79" s="30"/>
      <c r="O79" s="30"/>
      <c r="P79" s="30"/>
      <c r="Q79"/>
      <c r="R79"/>
    </row>
    <row r="80" spans="1:20" s="25" customFormat="1" ht="15.5">
      <c r="A80" s="44" t="s">
        <v>64</v>
      </c>
      <c r="B80" s="35">
        <f>-1*B78</f>
        <v>-3.3747300215982723E-7</v>
      </c>
      <c r="C80" s="35" t="s">
        <v>47</v>
      </c>
      <c r="D80" s="35" t="s">
        <v>6</v>
      </c>
      <c r="E80" s="35"/>
      <c r="F80" s="35" t="s">
        <v>12</v>
      </c>
      <c r="G80" s="35" t="s">
        <v>65</v>
      </c>
      <c r="H80" s="35" t="s">
        <v>66</v>
      </c>
      <c r="I80" s="35"/>
      <c r="J80"/>
      <c r="K80" s="30"/>
      <c r="L80" s="30"/>
      <c r="M80" s="30"/>
      <c r="N80" s="30"/>
      <c r="O80" s="30"/>
      <c r="P80" s="30"/>
      <c r="Q80"/>
      <c r="R80"/>
    </row>
    <row r="81" spans="1:18" s="25" customFormat="1" ht="15.5">
      <c r="A81" s="41" t="s">
        <v>27</v>
      </c>
      <c r="B81" s="44">
        <v>54</v>
      </c>
      <c r="C81" s="35" t="s">
        <v>29</v>
      </c>
      <c r="D81" s="35" t="s">
        <v>19</v>
      </c>
      <c r="E81" s="40"/>
      <c r="F81" s="35" t="s">
        <v>12</v>
      </c>
      <c r="G81" s="35" t="s">
        <v>20</v>
      </c>
      <c r="H81" s="40" t="s">
        <v>67</v>
      </c>
      <c r="I81" s="35"/>
      <c r="J81"/>
      <c r="K81" s="30"/>
      <c r="L81" s="30"/>
      <c r="M81" s="30"/>
      <c r="N81" s="30"/>
      <c r="O81" s="30"/>
      <c r="P81" s="30"/>
      <c r="Q81"/>
      <c r="R81"/>
    </row>
    <row r="82" spans="1:18" s="25" customFormat="1" ht="15.5">
      <c r="A82" s="41" t="s">
        <v>21</v>
      </c>
      <c r="B82" s="44">
        <v>14</v>
      </c>
      <c r="C82" s="35" t="s">
        <v>22</v>
      </c>
      <c r="D82" s="35" t="s">
        <v>13</v>
      </c>
      <c r="E82" s="35"/>
      <c r="F82" s="35" t="s">
        <v>12</v>
      </c>
      <c r="G82" s="35" t="s">
        <v>23</v>
      </c>
      <c r="H82" s="35" t="s">
        <v>68</v>
      </c>
      <c r="I82" s="35"/>
      <c r="J82"/>
      <c r="K82" s="30"/>
      <c r="L82" s="30"/>
      <c r="M82" s="30"/>
      <c r="N82" s="30"/>
      <c r="O82" s="30"/>
      <c r="P82" s="30"/>
      <c r="Q82"/>
      <c r="R82"/>
    </row>
    <row r="83" spans="1:18" s="25" customFormat="1" ht="15.5">
      <c r="A83" s="46" t="s">
        <v>24</v>
      </c>
      <c r="B83" s="43">
        <v>8</v>
      </c>
      <c r="C83" s="46"/>
      <c r="D83" s="46" t="s">
        <v>13</v>
      </c>
      <c r="E83" s="46" t="s">
        <v>25</v>
      </c>
      <c r="F83" s="46" t="s">
        <v>15</v>
      </c>
      <c r="G83" s="46"/>
      <c r="H83" s="47"/>
      <c r="I83" s="35"/>
      <c r="J83"/>
      <c r="K83" s="30"/>
      <c r="L83" s="30"/>
      <c r="M83" s="30"/>
      <c r="N83" s="30"/>
      <c r="O83" s="30"/>
      <c r="P83" s="30"/>
      <c r="Q83" s="30"/>
      <c r="R83"/>
    </row>
    <row r="84" spans="1:18" s="25" customFormat="1" ht="15.5">
      <c r="A84" s="46" t="s">
        <v>69</v>
      </c>
      <c r="B84" s="43">
        <f>(0.09*1000*20)/2963200</f>
        <v>6.0745140388768898E-4</v>
      </c>
      <c r="C84" s="46"/>
      <c r="D84" s="46" t="s">
        <v>17</v>
      </c>
      <c r="E84" s="46" t="s">
        <v>16</v>
      </c>
      <c r="F84" s="46" t="s">
        <v>15</v>
      </c>
      <c r="G84" s="46"/>
      <c r="H84" s="47"/>
      <c r="I84" s="35"/>
      <c r="J84"/>
      <c r="K84" s="30"/>
      <c r="L84" s="30"/>
      <c r="M84" s="30"/>
      <c r="N84" s="30"/>
      <c r="O84" s="30"/>
      <c r="P84" s="30"/>
      <c r="Q84" s="30"/>
      <c r="R84"/>
    </row>
    <row r="85" spans="1:18" s="25" customFormat="1" ht="15.5">
      <c r="A85" s="35"/>
      <c r="B85" s="35"/>
      <c r="C85" s="35"/>
      <c r="D85" s="35"/>
      <c r="E85" s="35"/>
      <c r="F85" s="35"/>
      <c r="G85" s="35"/>
      <c r="H85" s="35"/>
      <c r="I85" s="35"/>
      <c r="K85" s="26"/>
      <c r="L85" s="26"/>
      <c r="M85" s="26"/>
      <c r="N85" s="26"/>
      <c r="O85" s="26"/>
      <c r="P85" s="26"/>
    </row>
    <row r="86" spans="1:18">
      <c r="A86" s="8"/>
      <c r="B86" s="36"/>
      <c r="C86" s="8"/>
      <c r="D86" s="8"/>
      <c r="E86" s="8"/>
      <c r="F86" s="8"/>
      <c r="G86" s="8"/>
      <c r="H86" s="8"/>
      <c r="I86" s="37"/>
    </row>
    <row r="87" spans="1:18" ht="15.5">
      <c r="A87" s="28" t="s">
        <v>1</v>
      </c>
      <c r="B87" s="28" t="s">
        <v>105</v>
      </c>
      <c r="I87"/>
      <c r="M87" t="s">
        <v>73</v>
      </c>
    </row>
    <row r="88" spans="1:18">
      <c r="A88" t="s">
        <v>2</v>
      </c>
      <c r="B88" t="s">
        <v>29</v>
      </c>
      <c r="I88"/>
      <c r="M88" t="s">
        <v>73</v>
      </c>
    </row>
    <row r="89" spans="1:18">
      <c r="A89" t="s">
        <v>11</v>
      </c>
      <c r="B89" t="s">
        <v>106</v>
      </c>
      <c r="I89"/>
    </row>
    <row r="90" spans="1:18">
      <c r="A90" t="s">
        <v>3</v>
      </c>
      <c r="B90">
        <v>1</v>
      </c>
      <c r="I90"/>
      <c r="M90" t="s">
        <v>73</v>
      </c>
    </row>
    <row r="91" spans="1:18">
      <c r="A91" t="s">
        <v>74</v>
      </c>
      <c r="B91" t="s">
        <v>75</v>
      </c>
      <c r="I91"/>
    </row>
    <row r="92" spans="1:18">
      <c r="A92" t="s">
        <v>4</v>
      </c>
      <c r="B92" t="s">
        <v>30</v>
      </c>
      <c r="I92"/>
      <c r="M92" t="s">
        <v>73</v>
      </c>
    </row>
    <row r="93" spans="1:18">
      <c r="A93" t="s">
        <v>5</v>
      </c>
      <c r="B93" t="s">
        <v>76</v>
      </c>
      <c r="I93"/>
      <c r="M93" t="s">
        <v>73</v>
      </c>
    </row>
    <row r="94" spans="1:18">
      <c r="A94" t="s">
        <v>6</v>
      </c>
      <c r="B94" t="s">
        <v>19</v>
      </c>
      <c r="I94"/>
      <c r="M94" t="s">
        <v>73</v>
      </c>
    </row>
    <row r="95" spans="1:18" ht="15.5">
      <c r="A95" s="28" t="s">
        <v>7</v>
      </c>
      <c r="B95"/>
      <c r="I95"/>
      <c r="M95" t="s">
        <v>73</v>
      </c>
    </row>
    <row r="96" spans="1:18" ht="15.5">
      <c r="A96" s="28" t="s">
        <v>8</v>
      </c>
      <c r="B96" s="28" t="s">
        <v>9</v>
      </c>
      <c r="C96" s="28" t="s">
        <v>2</v>
      </c>
      <c r="D96" s="28" t="s">
        <v>6</v>
      </c>
      <c r="E96" s="28" t="s">
        <v>5</v>
      </c>
      <c r="F96" s="28" t="s">
        <v>4</v>
      </c>
      <c r="G96" s="48" t="s">
        <v>10</v>
      </c>
      <c r="H96" s="28" t="s">
        <v>11</v>
      </c>
      <c r="I96" s="31"/>
    </row>
    <row r="97" spans="1:14">
      <c r="A97" t="str">
        <f>B87</f>
        <v>electricity supply, high voltage, from vanadium-redox flow battery system, FE2050</v>
      </c>
      <c r="B97">
        <v>1</v>
      </c>
      <c r="C97" t="s">
        <v>29</v>
      </c>
      <c r="D97" t="str">
        <f>B94</f>
        <v>kilowatt hour</v>
      </c>
      <c r="E97" t="s">
        <v>18</v>
      </c>
      <c r="F97" t="str">
        <f>B92</f>
        <v>electricity, high voltage</v>
      </c>
      <c r="I97" s="8"/>
      <c r="J97" s="8"/>
      <c r="K97" s="8"/>
      <c r="L97" s="8"/>
      <c r="M97" s="8"/>
      <c r="N97" s="8"/>
    </row>
    <row r="98" spans="1:14">
      <c r="A98" t="s">
        <v>96</v>
      </c>
      <c r="B98">
        <v>1.33</v>
      </c>
      <c r="C98" t="s">
        <v>29</v>
      </c>
      <c r="D98" t="s">
        <v>19</v>
      </c>
      <c r="E98" t="s">
        <v>12</v>
      </c>
      <c r="F98" t="s">
        <v>30</v>
      </c>
      <c r="H98" t="s">
        <v>77</v>
      </c>
      <c r="I98" s="8"/>
      <c r="J98" s="8"/>
      <c r="K98" s="8"/>
      <c r="L98" s="8"/>
      <c r="M98" s="8"/>
      <c r="N98" s="8"/>
    </row>
    <row r="99" spans="1:14">
      <c r="A99" t="s">
        <v>78</v>
      </c>
      <c r="B99" s="32">
        <f>1/(49000000)</f>
        <v>2.0408163265306123E-8</v>
      </c>
      <c r="C99" t="s">
        <v>47</v>
      </c>
      <c r="D99" t="s">
        <v>6</v>
      </c>
      <c r="E99" t="s">
        <v>12</v>
      </c>
      <c r="F99" t="s">
        <v>79</v>
      </c>
      <c r="H99" t="s">
        <v>80</v>
      </c>
      <c r="I99"/>
    </row>
    <row r="100" spans="1:14">
      <c r="A100" t="s">
        <v>81</v>
      </c>
      <c r="B100" s="32">
        <f>1/(49000000)</f>
        <v>2.0408163265306123E-8</v>
      </c>
      <c r="C100" t="s">
        <v>47</v>
      </c>
      <c r="D100" t="s">
        <v>6</v>
      </c>
      <c r="E100" t="s">
        <v>12</v>
      </c>
      <c r="F100" t="s">
        <v>82</v>
      </c>
      <c r="H100" t="s">
        <v>83</v>
      </c>
      <c r="I100"/>
    </row>
    <row r="101" spans="1:14">
      <c r="A101" t="s">
        <v>84</v>
      </c>
      <c r="B101" s="32">
        <f>-0.41/1000</f>
        <v>-4.0999999999999999E-4</v>
      </c>
      <c r="C101" t="s">
        <v>47</v>
      </c>
      <c r="D101" t="s">
        <v>13</v>
      </c>
      <c r="E101" t="s">
        <v>12</v>
      </c>
      <c r="F101" t="s">
        <v>85</v>
      </c>
      <c r="H101" t="s">
        <v>86</v>
      </c>
      <c r="I101"/>
    </row>
    <row r="102" spans="1:14">
      <c r="A102" t="s">
        <v>87</v>
      </c>
      <c r="B102">
        <f>-0.66/1000</f>
        <v>-6.6E-4</v>
      </c>
      <c r="C102" t="s">
        <v>47</v>
      </c>
      <c r="D102" t="s">
        <v>13</v>
      </c>
      <c r="E102" t="s">
        <v>12</v>
      </c>
      <c r="F102" t="s">
        <v>88</v>
      </c>
      <c r="H102" t="s">
        <v>89</v>
      </c>
      <c r="I102"/>
    </row>
    <row r="103" spans="1:14">
      <c r="A103" t="s">
        <v>90</v>
      </c>
      <c r="B103">
        <f>-5.55/1000</f>
        <v>-5.5500000000000002E-3</v>
      </c>
      <c r="C103" t="s">
        <v>47</v>
      </c>
      <c r="D103" t="s">
        <v>13</v>
      </c>
      <c r="E103" t="s">
        <v>12</v>
      </c>
      <c r="F103" t="s">
        <v>91</v>
      </c>
      <c r="H103" t="s">
        <v>92</v>
      </c>
      <c r="I103"/>
    </row>
    <row r="104" spans="1:14">
      <c r="A104" t="s">
        <v>93</v>
      </c>
      <c r="B104">
        <f>-0.1/1000</f>
        <v>-1E-4</v>
      </c>
      <c r="C104" t="s">
        <v>47</v>
      </c>
      <c r="D104" t="s">
        <v>13</v>
      </c>
      <c r="E104" t="s">
        <v>12</v>
      </c>
      <c r="F104" t="s">
        <v>94</v>
      </c>
      <c r="H104" t="s">
        <v>95</v>
      </c>
      <c r="I104"/>
    </row>
    <row r="105" spans="1:14">
      <c r="B105"/>
      <c r="I105"/>
    </row>
    <row r="107" spans="1:14">
      <c r="A107" s="4" t="s">
        <v>1</v>
      </c>
      <c r="B107" s="12" t="s">
        <v>32</v>
      </c>
      <c r="C107" s="13"/>
      <c r="D107" s="9"/>
      <c r="E107" s="9"/>
      <c r="F107" s="9"/>
      <c r="G107" s="9"/>
      <c r="H107" s="9"/>
      <c r="I107" s="11"/>
      <c r="K107" s="8"/>
    </row>
    <row r="108" spans="1:14">
      <c r="A108" s="6" t="s">
        <v>3</v>
      </c>
      <c r="B108" s="14">
        <v>1</v>
      </c>
      <c r="C108" s="9"/>
      <c r="D108" s="9"/>
      <c r="E108" s="9"/>
      <c r="F108" s="9"/>
      <c r="G108" s="9"/>
      <c r="H108" s="9"/>
      <c r="I108" s="11"/>
      <c r="K108" s="8"/>
    </row>
    <row r="109" spans="1:14">
      <c r="A109" s="6" t="s">
        <v>11</v>
      </c>
      <c r="B109" s="15" t="s">
        <v>49</v>
      </c>
      <c r="C109" s="9"/>
      <c r="D109" s="9"/>
      <c r="E109" s="9"/>
      <c r="F109" s="9"/>
      <c r="G109" s="9"/>
      <c r="H109" s="9"/>
      <c r="I109" s="11"/>
      <c r="K109" s="8"/>
    </row>
    <row r="110" spans="1:14">
      <c r="A110" s="6" t="s">
        <v>4</v>
      </c>
      <c r="B110" s="2" t="s">
        <v>30</v>
      </c>
      <c r="C110" s="9"/>
      <c r="D110" s="9"/>
      <c r="E110" s="9"/>
      <c r="F110" s="9"/>
      <c r="G110" s="9"/>
      <c r="H110" s="9"/>
      <c r="I110" s="11"/>
      <c r="K110" s="8"/>
    </row>
    <row r="111" spans="1:14">
      <c r="A111" s="6" t="s">
        <v>2</v>
      </c>
      <c r="B111" s="15" t="s">
        <v>29</v>
      </c>
      <c r="C111" s="9"/>
      <c r="D111" s="9"/>
      <c r="E111" s="9"/>
      <c r="F111" s="9"/>
      <c r="G111" s="9"/>
      <c r="H111" s="9"/>
      <c r="I111" s="11"/>
      <c r="K111" s="8"/>
    </row>
    <row r="112" spans="1:14">
      <c r="A112" s="6" t="s">
        <v>6</v>
      </c>
      <c r="B112" s="10" t="s">
        <v>19</v>
      </c>
      <c r="C112" s="9"/>
      <c r="D112" s="9"/>
      <c r="E112" s="9"/>
      <c r="F112" s="9"/>
      <c r="G112" s="9"/>
      <c r="H112" s="16"/>
      <c r="I112" s="17"/>
      <c r="K112" s="8"/>
    </row>
    <row r="113" spans="1:11">
      <c r="A113" s="16" t="s">
        <v>7</v>
      </c>
      <c r="B113" s="12"/>
      <c r="C113" s="16"/>
      <c r="D113" s="16"/>
      <c r="E113" s="16"/>
      <c r="F113" s="16"/>
      <c r="G113" s="16"/>
      <c r="H113" s="13"/>
      <c r="I113" s="18"/>
      <c r="K113" s="8"/>
    </row>
    <row r="114" spans="1:11">
      <c r="A114" t="s">
        <v>8</v>
      </c>
      <c r="B114" s="19" t="s">
        <v>9</v>
      </c>
      <c r="C114" t="s">
        <v>2</v>
      </c>
      <c r="D114" t="s">
        <v>6</v>
      </c>
      <c r="E114" t="s">
        <v>5</v>
      </c>
      <c r="F114" t="s">
        <v>4</v>
      </c>
      <c r="G114" t="s">
        <v>10</v>
      </c>
      <c r="H114" s="20" t="s">
        <v>11</v>
      </c>
      <c r="J114" s="1"/>
      <c r="K114" s="8"/>
    </row>
    <row r="115" spans="1:11">
      <c r="A115" s="19" t="str">
        <f>B107</f>
        <v>electricity production, from stationary battery, FE2050</v>
      </c>
      <c r="B115" s="19">
        <v>1</v>
      </c>
      <c r="C115" t="str">
        <f>B111</f>
        <v>FR</v>
      </c>
      <c r="D115" t="s">
        <v>19</v>
      </c>
      <c r="E115" t="s">
        <v>18</v>
      </c>
      <c r="F115" t="s">
        <v>30</v>
      </c>
      <c r="G115" s="13"/>
      <c r="H115" s="18"/>
      <c r="K115" s="8"/>
    </row>
    <row r="116" spans="1:11">
      <c r="A116" s="6" t="s">
        <v>27</v>
      </c>
      <c r="B116" s="19">
        <f>1*1.19</f>
        <v>1.19</v>
      </c>
      <c r="C116" t="s">
        <v>29</v>
      </c>
      <c r="D116" t="s">
        <v>19</v>
      </c>
      <c r="E116" t="s">
        <v>12</v>
      </c>
      <c r="F116" t="s">
        <v>20</v>
      </c>
      <c r="G116" s="13"/>
      <c r="H116" s="20" t="s">
        <v>50</v>
      </c>
    </row>
    <row r="117" spans="1:11">
      <c r="A117" s="6" t="s">
        <v>27</v>
      </c>
      <c r="B117" s="19">
        <f>((22/1000)*6000*13)/(2500*19.5*0.8)</f>
        <v>4.3999999999999997E-2</v>
      </c>
      <c r="C117" t="s">
        <v>29</v>
      </c>
      <c r="D117" t="s">
        <v>19</v>
      </c>
      <c r="E117" t="s">
        <v>12</v>
      </c>
      <c r="F117" t="s">
        <v>20</v>
      </c>
      <c r="G117" s="13"/>
      <c r="H117" s="20" t="s">
        <v>51</v>
      </c>
    </row>
    <row r="118" spans="1:11">
      <c r="A118" s="6" t="s">
        <v>52</v>
      </c>
      <c r="B118" s="19">
        <f>1/(2500*80%*19.5)</f>
        <v>2.564102564102564E-5</v>
      </c>
      <c r="C118" t="s">
        <v>47</v>
      </c>
      <c r="D118" t="s">
        <v>6</v>
      </c>
      <c r="E118" t="s">
        <v>12</v>
      </c>
      <c r="F118" t="s">
        <v>53</v>
      </c>
      <c r="G118" s="13"/>
      <c r="H118" s="1" t="s">
        <v>54</v>
      </c>
    </row>
    <row r="120" spans="1:11">
      <c r="A120" s="4" t="s">
        <v>1</v>
      </c>
      <c r="B120" s="12" t="s">
        <v>42</v>
      </c>
      <c r="C120" s="9"/>
      <c r="D120" s="9"/>
      <c r="E120" s="9"/>
      <c r="F120" s="9"/>
      <c r="G120" s="9"/>
      <c r="H120" s="9"/>
      <c r="J120" s="21"/>
      <c r="K120" s="22"/>
    </row>
    <row r="121" spans="1:11">
      <c r="A121" s="6" t="s">
        <v>3</v>
      </c>
      <c r="B121" s="14">
        <v>1</v>
      </c>
      <c r="C121" s="9"/>
      <c r="D121" s="9"/>
      <c r="E121" s="9"/>
      <c r="F121" s="9"/>
      <c r="G121" s="9"/>
      <c r="H121" s="9"/>
      <c r="J121" s="13"/>
      <c r="K121" s="22"/>
    </row>
    <row r="122" spans="1:11">
      <c r="A122" s="6" t="s">
        <v>11</v>
      </c>
      <c r="B122" s="23" t="s">
        <v>39</v>
      </c>
      <c r="C122" s="9"/>
      <c r="D122" s="9"/>
      <c r="E122" s="9"/>
      <c r="F122" s="9"/>
      <c r="G122" s="9"/>
      <c r="H122" s="9"/>
      <c r="K122" s="22"/>
    </row>
    <row r="123" spans="1:11">
      <c r="A123" s="6" t="s">
        <v>4</v>
      </c>
      <c r="B123" s="10" t="s">
        <v>26</v>
      </c>
      <c r="C123" s="9"/>
      <c r="D123" s="9"/>
      <c r="E123" s="9"/>
      <c r="F123" s="9"/>
      <c r="G123" s="9"/>
      <c r="H123" s="9"/>
    </row>
    <row r="124" spans="1:11" ht="16.25" customHeight="1">
      <c r="A124" s="6" t="s">
        <v>2</v>
      </c>
      <c r="B124" s="15" t="s">
        <v>29</v>
      </c>
      <c r="C124" s="9"/>
      <c r="D124" s="9"/>
      <c r="E124" s="9"/>
      <c r="F124" s="9"/>
      <c r="G124" s="9"/>
      <c r="H124" s="9"/>
    </row>
    <row r="125" spans="1:11">
      <c r="A125" s="6" t="s">
        <v>6</v>
      </c>
      <c r="B125" s="10" t="s">
        <v>13</v>
      </c>
      <c r="C125" s="9"/>
      <c r="D125" s="9"/>
      <c r="E125" s="9"/>
      <c r="F125" s="9"/>
      <c r="G125" s="9"/>
      <c r="H125" s="16"/>
    </row>
    <row r="126" spans="1:11">
      <c r="A126" s="16" t="s">
        <v>7</v>
      </c>
      <c r="B126" s="12"/>
      <c r="C126" s="16"/>
      <c r="D126" s="16"/>
      <c r="E126" s="16"/>
      <c r="F126" s="16"/>
      <c r="G126" s="16"/>
      <c r="H126" s="13"/>
    </row>
    <row r="127" spans="1:11">
      <c r="A127" t="s">
        <v>8</v>
      </c>
      <c r="B127" s="19" t="s">
        <v>9</v>
      </c>
      <c r="C127" t="s">
        <v>2</v>
      </c>
      <c r="D127" t="s">
        <v>6</v>
      </c>
      <c r="E127" t="s">
        <v>5</v>
      </c>
      <c r="F127" t="s">
        <v>4</v>
      </c>
      <c r="G127" s="1" t="s">
        <v>10</v>
      </c>
      <c r="H127" s="20" t="s">
        <v>11</v>
      </c>
    </row>
    <row r="128" spans="1:11">
      <c r="A128" t="s">
        <v>42</v>
      </c>
      <c r="B128" s="19">
        <v>1</v>
      </c>
      <c r="C128" t="s">
        <v>29</v>
      </c>
      <c r="D128" t="s">
        <v>13</v>
      </c>
      <c r="E128" t="s">
        <v>18</v>
      </c>
      <c r="F128" s="10" t="s">
        <v>26</v>
      </c>
      <c r="G128" s="13"/>
    </row>
    <row r="129" spans="1:11">
      <c r="A129" t="s">
        <v>33</v>
      </c>
      <c r="B129" s="19">
        <f>4.3*28.6</f>
        <v>122.98</v>
      </c>
      <c r="C129" t="s">
        <v>40</v>
      </c>
      <c r="D129" t="s">
        <v>44</v>
      </c>
      <c r="E129" t="s">
        <v>12</v>
      </c>
      <c r="F129" t="s">
        <v>34</v>
      </c>
    </row>
    <row r="130" spans="1:11">
      <c r="A130" t="s">
        <v>33</v>
      </c>
      <c r="B130" s="19">
        <v>1.34</v>
      </c>
      <c r="C130" t="s">
        <v>40</v>
      </c>
      <c r="D130" t="s">
        <v>13</v>
      </c>
      <c r="E130" t="s">
        <v>12</v>
      </c>
      <c r="F130" t="s">
        <v>35</v>
      </c>
    </row>
    <row r="131" spans="1:11">
      <c r="A131" t="s">
        <v>36</v>
      </c>
      <c r="B131" s="19">
        <v>4.03</v>
      </c>
      <c r="C131" t="s">
        <v>22</v>
      </c>
      <c r="D131" t="s">
        <v>13</v>
      </c>
      <c r="E131" t="s">
        <v>12</v>
      </c>
      <c r="F131" t="s">
        <v>37</v>
      </c>
    </row>
    <row r="132" spans="1:11">
      <c r="A132" t="s">
        <v>38</v>
      </c>
      <c r="B132" s="19">
        <v>8.34</v>
      </c>
      <c r="D132" t="s">
        <v>13</v>
      </c>
      <c r="E132" t="s">
        <v>15</v>
      </c>
      <c r="G132" t="s">
        <v>25</v>
      </c>
    </row>
    <row r="133" spans="1:11">
      <c r="A133" t="s">
        <v>43</v>
      </c>
      <c r="B133" s="19">
        <v>4.6399999999999997</v>
      </c>
      <c r="C133" t="s">
        <v>29</v>
      </c>
      <c r="D133" t="s">
        <v>19</v>
      </c>
      <c r="E133" t="s">
        <v>12</v>
      </c>
      <c r="F133" t="s">
        <v>41</v>
      </c>
    </row>
    <row r="135" spans="1:11">
      <c r="A135" s="4" t="s">
        <v>1</v>
      </c>
      <c r="B135" s="12" t="s">
        <v>45</v>
      </c>
      <c r="C135" s="9"/>
      <c r="D135" s="9"/>
      <c r="E135" s="9"/>
      <c r="F135" s="9"/>
      <c r="G135" s="9"/>
      <c r="H135" s="9"/>
      <c r="J135" s="21"/>
      <c r="K135" s="22"/>
    </row>
    <row r="136" spans="1:11">
      <c r="A136" s="6" t="s">
        <v>3</v>
      </c>
      <c r="B136" s="14">
        <v>1</v>
      </c>
      <c r="C136" s="9"/>
      <c r="D136" s="9"/>
      <c r="E136" s="9"/>
      <c r="F136" s="9"/>
      <c r="G136" s="9"/>
      <c r="H136" s="9"/>
      <c r="J136" s="13"/>
      <c r="K136" s="22"/>
    </row>
    <row r="137" spans="1:11">
      <c r="A137" s="6" t="s">
        <v>11</v>
      </c>
      <c r="B137" s="23" t="s">
        <v>46</v>
      </c>
      <c r="C137" s="9"/>
      <c r="D137" s="9"/>
      <c r="E137" s="9"/>
      <c r="F137" s="9"/>
      <c r="G137" s="9"/>
      <c r="H137" s="9"/>
      <c r="K137" s="22"/>
    </row>
    <row r="138" spans="1:11">
      <c r="A138" s="6" t="s">
        <v>4</v>
      </c>
      <c r="B138" s="10" t="s">
        <v>26</v>
      </c>
      <c r="C138" s="9"/>
      <c r="D138" s="9"/>
      <c r="E138" s="9"/>
      <c r="F138" s="9"/>
      <c r="G138" s="9"/>
      <c r="H138" s="9"/>
    </row>
    <row r="139" spans="1:11" ht="16.25" customHeight="1">
      <c r="A139" s="6" t="s">
        <v>2</v>
      </c>
      <c r="B139" s="15" t="s">
        <v>29</v>
      </c>
      <c r="C139" s="9"/>
      <c r="D139" s="9"/>
      <c r="E139" s="9"/>
      <c r="F139" s="9"/>
      <c r="G139" s="9"/>
      <c r="H139" s="9"/>
    </row>
    <row r="140" spans="1:11">
      <c r="A140" s="6" t="s">
        <v>6</v>
      </c>
      <c r="B140" s="10" t="s">
        <v>13</v>
      </c>
      <c r="C140" s="9"/>
      <c r="D140" s="9"/>
      <c r="E140" s="9"/>
      <c r="F140" s="9"/>
      <c r="G140" s="9"/>
      <c r="H140" s="16"/>
    </row>
    <row r="141" spans="1:11">
      <c r="A141" s="16" t="s">
        <v>7</v>
      </c>
      <c r="B141" s="12"/>
      <c r="C141" s="16"/>
      <c r="D141" s="16"/>
      <c r="E141" s="16"/>
      <c r="F141" s="16"/>
      <c r="G141" s="16"/>
      <c r="H141" s="13"/>
    </row>
    <row r="142" spans="1:11">
      <c r="A142" t="s">
        <v>8</v>
      </c>
      <c r="B142" s="19" t="s">
        <v>9</v>
      </c>
      <c r="C142" t="s">
        <v>2</v>
      </c>
      <c r="D142" t="s">
        <v>6</v>
      </c>
      <c r="E142" t="s">
        <v>5</v>
      </c>
      <c r="F142" t="s">
        <v>4</v>
      </c>
      <c r="G142" s="1" t="s">
        <v>10</v>
      </c>
      <c r="H142" s="20" t="s">
        <v>11</v>
      </c>
    </row>
    <row r="143" spans="1:11">
      <c r="A143" t="s">
        <v>45</v>
      </c>
      <c r="B143" s="19">
        <v>1</v>
      </c>
      <c r="C143" t="s">
        <v>29</v>
      </c>
      <c r="D143" t="s">
        <v>13</v>
      </c>
      <c r="E143" t="s">
        <v>18</v>
      </c>
      <c r="F143" s="10" t="s">
        <v>26</v>
      </c>
      <c r="G143" s="13"/>
    </row>
    <row r="144" spans="1:11">
      <c r="A144" t="s">
        <v>33</v>
      </c>
      <c r="B144" s="19">
        <f>4.3*28.6</f>
        <v>122.98</v>
      </c>
      <c r="C144" t="s">
        <v>40</v>
      </c>
      <c r="D144" t="s">
        <v>44</v>
      </c>
      <c r="E144" t="s">
        <v>12</v>
      </c>
      <c r="F144" t="s">
        <v>34</v>
      </c>
    </row>
    <row r="145" spans="1:6">
      <c r="A145" t="s">
        <v>33</v>
      </c>
      <c r="B145" s="19">
        <v>1.34</v>
      </c>
      <c r="C145" t="s">
        <v>40</v>
      </c>
      <c r="D145" t="s">
        <v>13</v>
      </c>
      <c r="E145" t="s">
        <v>12</v>
      </c>
      <c r="F145" t="s">
        <v>35</v>
      </c>
    </row>
    <row r="146" spans="1:6">
      <c r="A146" t="s">
        <v>36</v>
      </c>
      <c r="B146" s="19">
        <v>4.03</v>
      </c>
      <c r="C146" t="s">
        <v>22</v>
      </c>
      <c r="D146" t="s">
        <v>13</v>
      </c>
      <c r="E146" t="s">
        <v>12</v>
      </c>
      <c r="F146" t="s">
        <v>37</v>
      </c>
    </row>
    <row r="147" spans="1:6">
      <c r="A147" t="s">
        <v>43</v>
      </c>
      <c r="B147" s="19">
        <v>4.6399999999999997</v>
      </c>
      <c r="C147" t="s">
        <v>29</v>
      </c>
      <c r="D147" t="s">
        <v>19</v>
      </c>
      <c r="E147" t="s">
        <v>12</v>
      </c>
      <c r="F147" t="s">
        <v>41</v>
      </c>
    </row>
    <row r="148" spans="1:6">
      <c r="A148" t="s">
        <v>43</v>
      </c>
      <c r="B148" s="19">
        <v>0.7</v>
      </c>
      <c r="C148" t="s">
        <v>29</v>
      </c>
      <c r="D148" t="s">
        <v>19</v>
      </c>
      <c r="E148" t="s">
        <v>12</v>
      </c>
      <c r="F148" t="s">
        <v>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Joanna SCHLESINGER</cp:lastModifiedBy>
  <dcterms:created xsi:type="dcterms:W3CDTF">2020-12-17T11:52:00Z</dcterms:created>
  <dcterms:modified xsi:type="dcterms:W3CDTF">2025-02-19T17:54:17Z</dcterms:modified>
</cp:coreProperties>
</file>