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/>
  <xr:revisionPtr revIDLastSave="0" documentId="13_ncr:1_{30CDE485-433B-46DA-8496-254E992C74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Schedule" sheetId="11" r:id="rId1"/>
  </sheets>
  <definedNames>
    <definedName name="Display_Week">ProjectSchedule!$C$4</definedName>
    <definedName name="Project_Start">ProjectSchedule!$C$3</definedName>
    <definedName name="task_end" localSheetId="0">ProjectSchedule!$D1</definedName>
    <definedName name="task_progress" localSheetId="0">ProjectSchedule!#REF!</definedName>
    <definedName name="task_start" localSheetId="0">ProjectSchedule!$C1</definedName>
    <definedName name="_xlnm.Print_Titles" localSheetId="0">ProjectSchedule!$4:$6</definedName>
    <definedName name="today" localSheetId="0">TODAY()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1" l="1"/>
  <c r="C24" i="11"/>
  <c r="D23" i="11"/>
  <c r="C23" i="11"/>
  <c r="D22" i="11"/>
  <c r="C29" i="11"/>
  <c r="D29" i="11"/>
  <c r="C19" i="11"/>
  <c r="C12" i="11"/>
  <c r="C11" i="11"/>
  <c r="D19" i="11"/>
  <c r="D18" i="11"/>
  <c r="C22" i="11"/>
  <c r="D21" i="11"/>
  <c r="C21" i="11"/>
  <c r="D20" i="11"/>
  <c r="C20" i="11"/>
  <c r="C25" i="11"/>
  <c r="D25" i="11"/>
  <c r="D27" i="11"/>
  <c r="C16" i="11"/>
  <c r="D15" i="11"/>
  <c r="D14" i="11"/>
  <c r="D16" i="11"/>
  <c r="D13" i="11" s="1"/>
  <c r="D31" i="11"/>
  <c r="C31" i="11"/>
  <c r="D30" i="11"/>
  <c r="C30" i="11"/>
  <c r="D26" i="11"/>
  <c r="D17" i="11" s="1"/>
  <c r="C17" i="11"/>
  <c r="C27" i="11"/>
  <c r="D10" i="11"/>
  <c r="C15" i="11"/>
  <c r="C14" i="11"/>
  <c r="D12" i="11"/>
  <c r="D9" i="11"/>
  <c r="C10" i="11" s="1"/>
  <c r="C3" i="11"/>
  <c r="C9" i="11" s="1"/>
  <c r="F7" i="11"/>
  <c r="G5" i="11" l="1"/>
  <c r="F32" i="11"/>
  <c r="F30" i="11"/>
  <c r="F28" i="11"/>
  <c r="F17" i="11"/>
  <c r="F13" i="11"/>
  <c r="F8" i="11"/>
  <c r="F31" i="11" l="1"/>
  <c r="F9" i="11"/>
  <c r="G6" i="11"/>
  <c r="F18" i="11" l="1"/>
  <c r="F29" i="11"/>
  <c r="F10" i="11"/>
  <c r="F12" i="11"/>
  <c r="D11" i="11"/>
  <c r="H5" i="11"/>
  <c r="I5" i="11" s="1"/>
  <c r="J5" i="11" s="1"/>
  <c r="K5" i="11" s="1"/>
  <c r="L5" i="11" s="1"/>
  <c r="M5" i="11" s="1"/>
  <c r="N5" i="11" s="1"/>
  <c r="G4" i="11"/>
  <c r="F14" i="11" l="1"/>
  <c r="F11" i="11"/>
  <c r="N4" i="11"/>
  <c r="O5" i="11"/>
  <c r="P5" i="11" s="1"/>
  <c r="Q5" i="11" s="1"/>
  <c r="R5" i="11" s="1"/>
  <c r="S5" i="11" s="1"/>
  <c r="T5" i="11" s="1"/>
  <c r="U5" i="11" s="1"/>
  <c r="H6" i="11"/>
  <c r="F21" i="11" l="1"/>
  <c r="U4" i="11"/>
  <c r="V5" i="11"/>
  <c r="W5" i="11" s="1"/>
  <c r="X5" i="11" s="1"/>
  <c r="Y5" i="11" s="1"/>
  <c r="Z5" i="11" s="1"/>
  <c r="AA5" i="11" s="1"/>
  <c r="AB5" i="11" s="1"/>
  <c r="I6" i="11"/>
  <c r="F15" i="11" l="1"/>
  <c r="F27" i="11"/>
  <c r="AC5" i="11"/>
  <c r="AD5" i="11" s="1"/>
  <c r="AE5" i="11" s="1"/>
  <c r="AF5" i="11" s="1"/>
  <c r="AG5" i="11" s="1"/>
  <c r="AH5" i="11" s="1"/>
  <c r="AB4" i="11"/>
  <c r="J6" i="11"/>
  <c r="AI5" i="11" l="1"/>
  <c r="AJ5" i="11" s="1"/>
  <c r="AK5" i="11" s="1"/>
  <c r="AL5" i="11" s="1"/>
  <c r="AM5" i="11" s="1"/>
  <c r="AN5" i="11" s="1"/>
  <c r="AO5" i="11" s="1"/>
  <c r="AP5" i="11" s="1"/>
  <c r="K6" i="11"/>
  <c r="AP6" i="11" l="1"/>
  <c r="AQ5" i="11"/>
  <c r="AP4" i="11"/>
  <c r="F16" i="11"/>
  <c r="AI4" i="11"/>
  <c r="L6" i="11"/>
  <c r="AQ6" i="11" l="1"/>
  <c r="AR5" i="11"/>
  <c r="M6" i="11"/>
  <c r="AS5" i="11" l="1"/>
  <c r="AR6" i="11"/>
  <c r="N6" i="11"/>
  <c r="O6" i="11"/>
  <c r="AT5" i="11" l="1"/>
  <c r="AS6" i="11"/>
  <c r="P6" i="11"/>
  <c r="AT6" i="11" l="1"/>
  <c r="AU5" i="11"/>
  <c r="Q6" i="11"/>
  <c r="AV5" i="11" l="1"/>
  <c r="AU6" i="11"/>
  <c r="R6" i="11"/>
  <c r="AV6" i="11" l="1"/>
  <c r="AW5" i="11"/>
  <c r="S6" i="11"/>
  <c r="AW4" i="11" l="1"/>
  <c r="AW6" i="11"/>
  <c r="AX5" i="11"/>
  <c r="T6" i="11"/>
  <c r="AY5" i="11" l="1"/>
  <c r="AX6" i="11"/>
  <c r="U6" i="11"/>
  <c r="AY6" i="11" l="1"/>
  <c r="AZ5" i="11"/>
  <c r="V6" i="11"/>
  <c r="AZ6" i="11" l="1"/>
  <c r="BA5" i="11"/>
  <c r="W6" i="11"/>
  <c r="BA6" i="11" l="1"/>
  <c r="BB5" i="11"/>
  <c r="X6" i="11"/>
  <c r="BC5" i="11" l="1"/>
  <c r="BB6" i="11"/>
  <c r="Y6" i="11"/>
  <c r="BD5" i="11" l="1"/>
  <c r="BC6" i="11"/>
  <c r="Z6" i="11"/>
  <c r="BD6" i="11" l="1"/>
  <c r="BE5" i="11"/>
  <c r="BD4" i="11"/>
  <c r="AA6" i="11"/>
  <c r="BE6" i="11" l="1"/>
  <c r="BF5" i="11"/>
  <c r="AB6" i="11"/>
  <c r="BG5" i="11" l="1"/>
  <c r="BF6" i="11"/>
  <c r="AC6" i="11"/>
  <c r="BH5" i="11" l="1"/>
  <c r="BG6" i="11"/>
  <c r="AD6" i="11"/>
  <c r="BI5" i="11" l="1"/>
  <c r="BH6" i="11"/>
  <c r="AE6" i="11"/>
  <c r="BJ5" i="11" l="1"/>
  <c r="BI6" i="11"/>
  <c r="AF6" i="11"/>
  <c r="BK5" i="11" l="1"/>
  <c r="BJ6" i="11"/>
  <c r="AG6" i="11"/>
  <c r="BK6" i="11" l="1"/>
  <c r="BL5" i="11"/>
  <c r="BK4" i="11"/>
  <c r="AH6" i="11"/>
  <c r="BM5" i="11" l="1"/>
  <c r="BL6" i="11"/>
  <c r="AI6" i="11"/>
  <c r="BN5" i="11" l="1"/>
  <c r="BM6" i="11"/>
  <c r="AJ6" i="11"/>
  <c r="BO5" i="11" l="1"/>
  <c r="BN6" i="11"/>
  <c r="AK6" i="11"/>
  <c r="BP5" i="11" l="1"/>
  <c r="BO6" i="11"/>
  <c r="AL6" i="11"/>
  <c r="BQ5" i="11" l="1"/>
  <c r="BP6" i="11"/>
  <c r="AM6" i="11"/>
  <c r="BQ6" i="11" l="1"/>
  <c r="BR5" i="11"/>
  <c r="AN6" i="11"/>
  <c r="BS5" i="11" l="1"/>
  <c r="BR4" i="11"/>
  <c r="BR6" i="11"/>
  <c r="AO6" i="11"/>
  <c r="BT5" i="11" l="1"/>
  <c r="BS6" i="11"/>
  <c r="BT6" i="11" l="1"/>
  <c r="BU5" i="11"/>
  <c r="BU6" i="11" l="1"/>
  <c r="BV5" i="11"/>
  <c r="BV6" i="11" l="1"/>
  <c r="BW5" i="11"/>
  <c r="BX5" i="11" l="1"/>
  <c r="BW6" i="11"/>
  <c r="BX6" i="11" l="1"/>
  <c r="BY5" i="11"/>
  <c r="BZ5" i="11" l="1"/>
  <c r="BY6" i="11"/>
  <c r="BY4" i="11"/>
  <c r="CA5" i="11" l="1"/>
  <c r="BZ6" i="11"/>
  <c r="CB5" i="11" l="1"/>
  <c r="CA6" i="11"/>
  <c r="CC5" i="11" l="1"/>
  <c r="CB6" i="11"/>
  <c r="CD5" i="11" l="1"/>
  <c r="CC6" i="11"/>
  <c r="CE5" i="11" l="1"/>
  <c r="CD6" i="11"/>
  <c r="CE6" i="11" l="1"/>
  <c r="CF5" i="11"/>
  <c r="CG5" i="11" l="1"/>
  <c r="CF4" i="11"/>
  <c r="CF6" i="11"/>
  <c r="CH5" i="11" l="1"/>
  <c r="CG6" i="11"/>
  <c r="CI5" i="11" l="1"/>
  <c r="CH6" i="11"/>
  <c r="CJ5" i="11" l="1"/>
  <c r="CI6" i="11"/>
  <c r="CK5" i="11" l="1"/>
  <c r="CJ6" i="11"/>
  <c r="CL5" i="11" l="1"/>
  <c r="CK6" i="11"/>
  <c r="CM5" i="11" l="1"/>
  <c r="CL6" i="11"/>
  <c r="CN5" i="11" l="1"/>
  <c r="CM6" i="11"/>
  <c r="CM4" i="11"/>
  <c r="CO5" i="11" l="1"/>
  <c r="CN6" i="11"/>
  <c r="CO6" i="11" l="1"/>
  <c r="CP5" i="11"/>
  <c r="CP6" i="11" l="1"/>
  <c r="CQ5" i="11"/>
  <c r="CR5" i="11" l="1"/>
  <c r="CQ6" i="11"/>
  <c r="CR6" i="11" l="1"/>
  <c r="CS5" i="11"/>
  <c r="CS6" i="11" l="1"/>
  <c r="CT5" i="11"/>
  <c r="CU5" i="11" l="1"/>
  <c r="CT4" i="11"/>
  <c r="CT6" i="11"/>
  <c r="CV5" i="11" l="1"/>
  <c r="CU6" i="11"/>
  <c r="CW5" i="11" l="1"/>
  <c r="CV6" i="11"/>
  <c r="CX5" i="11" l="1"/>
  <c r="CW6" i="11"/>
  <c r="CY5" i="11" l="1"/>
  <c r="CX6" i="11"/>
  <c r="CY6" i="11" l="1"/>
  <c r="CZ5" i="11"/>
  <c r="CZ6" i="11" l="1"/>
  <c r="DA5" i="11"/>
  <c r="DB5" i="11" l="1"/>
  <c r="DA4" i="11"/>
  <c r="DA6" i="11"/>
  <c r="DC5" i="11" l="1"/>
  <c r="DB6" i="11"/>
  <c r="DC6" i="11" l="1"/>
  <c r="DD5" i="11"/>
  <c r="DD6" i="11" l="1"/>
  <c r="DE5" i="11"/>
  <c r="DE6" i="11" l="1"/>
  <c r="DF5" i="11"/>
  <c r="DF6" i="11" l="1"/>
  <c r="DG5" i="11"/>
  <c r="DG6" i="11" l="1"/>
  <c r="DH5" i="11"/>
  <c r="DI5" i="11" l="1"/>
  <c r="DH6" i="11"/>
  <c r="DH4" i="11"/>
  <c r="DI6" i="11" l="1"/>
  <c r="DJ5" i="11"/>
  <c r="DK5" i="11" l="1"/>
  <c r="DJ6" i="11"/>
  <c r="DK6" i="11" l="1"/>
  <c r="DL5" i="11"/>
  <c r="DL6" i="11" l="1"/>
  <c r="DM5" i="11"/>
  <c r="DM6" i="11" l="1"/>
  <c r="DN5" i="11"/>
  <c r="DO5" i="11" l="1"/>
  <c r="DN6" i="11"/>
  <c r="DP5" i="11" l="1"/>
  <c r="DO4" i="11"/>
  <c r="DO6" i="11"/>
  <c r="DQ5" i="11" l="1"/>
  <c r="DP6" i="11"/>
  <c r="DR5" i="11" l="1"/>
  <c r="DQ6" i="11"/>
  <c r="DS5" i="11" l="1"/>
  <c r="DR6" i="11"/>
  <c r="DS6" i="11" l="1"/>
  <c r="DT5" i="11"/>
  <c r="DU5" i="11" l="1"/>
  <c r="DT6" i="11"/>
  <c r="DU6" i="11" l="1"/>
  <c r="DV5" i="11"/>
  <c r="DW5" i="11" l="1"/>
  <c r="DV4" i="11"/>
  <c r="DV6" i="11"/>
  <c r="DW6" i="11" l="1"/>
  <c r="DX5" i="11"/>
  <c r="DX6" i="11" l="1"/>
  <c r="DY5" i="11"/>
  <c r="DZ5" i="11" l="1"/>
  <c r="DY6" i="11"/>
  <c r="DZ6" i="11" l="1"/>
  <c r="EA5" i="11"/>
  <c r="EB5" i="11" l="1"/>
  <c r="EA6" i="11"/>
  <c r="EB6" i="11" l="1"/>
  <c r="EC5" i="11"/>
  <c r="EC6" i="11" l="1"/>
  <c r="EC4" i="11"/>
  <c r="ED5" i="11"/>
  <c r="EE5" i="11" l="1"/>
  <c r="ED6" i="11"/>
  <c r="EF5" i="11" l="1"/>
  <c r="EE6" i="11"/>
  <c r="EG5" i="11" l="1"/>
  <c r="EF6" i="11"/>
  <c r="EH5" i="11" l="1"/>
  <c r="EG6" i="11"/>
  <c r="EH6" i="11" l="1"/>
  <c r="EI5" i="11"/>
  <c r="EI6" i="11" l="1"/>
  <c r="EJ5" i="11"/>
  <c r="EJ6" i="11" l="1"/>
  <c r="EK5" i="11"/>
  <c r="EJ4" i="11"/>
  <c r="EK6" i="11" l="1"/>
  <c r="EL5" i="11"/>
  <c r="EM5" i="11" l="1"/>
  <c r="EL6" i="11"/>
  <c r="EM6" i="11" l="1"/>
  <c r="EN5" i="11"/>
  <c r="EN6" i="11" l="1"/>
  <c r="EO5" i="11"/>
  <c r="EP5" i="11" l="1"/>
  <c r="EO6" i="11"/>
  <c r="EP6" i="11" l="1"/>
  <c r="EQ5" i="11"/>
  <c r="EQ6" i="11" l="1"/>
  <c r="ER5" i="11"/>
  <c r="EQ4" i="11"/>
  <c r="ER6" i="11" l="1"/>
  <c r="ES5" i="11"/>
  <c r="ES6" i="11" l="1"/>
  <c r="ET5" i="11"/>
  <c r="ET6" i="11" l="1"/>
  <c r="EU5" i="11"/>
  <c r="EU6" i="11" l="1"/>
  <c r="EV5" i="11"/>
  <c r="EW5" i="11" l="1"/>
  <c r="EV6" i="11"/>
  <c r="EW6" i="11" l="1"/>
  <c r="EX5" i="11"/>
  <c r="EX6" i="11" l="1"/>
  <c r="EX4" i="11"/>
  <c r="EY5" i="11"/>
  <c r="EY6" i="11" l="1"/>
  <c r="EZ5" i="11"/>
  <c r="EZ6" i="11" l="1"/>
  <c r="FA5" i="11"/>
  <c r="FA6" i="11" l="1"/>
  <c r="FB5" i="11"/>
  <c r="FB6" i="11" l="1"/>
  <c r="FC5" i="11"/>
  <c r="FD5" i="11" l="1"/>
  <c r="FC6" i="11"/>
  <c r="FD6" i="11" l="1"/>
  <c r="FE5" i="11"/>
  <c r="FE4" i="11" l="1"/>
  <c r="FF5" i="11"/>
  <c r="FE6" i="11"/>
  <c r="FG5" i="11" l="1"/>
  <c r="FF6" i="11"/>
  <c r="FH5" i="11" l="1"/>
  <c r="FG6" i="11"/>
  <c r="FH6" i="11" l="1"/>
  <c r="FI5" i="11"/>
  <c r="FI6" i="11" l="1"/>
  <c r="FJ5" i="11"/>
  <c r="FK5" i="11" l="1"/>
  <c r="FJ6" i="11"/>
  <c r="FL5" i="11" l="1"/>
  <c r="FK6" i="11"/>
  <c r="FM5" i="11" l="1"/>
  <c r="FL6" i="11"/>
  <c r="FL4" i="11"/>
  <c r="FM6" i="11" l="1"/>
  <c r="FN5" i="11"/>
  <c r="FO5" i="11" l="1"/>
  <c r="FN6" i="11"/>
  <c r="FP5" i="11" l="1"/>
  <c r="FO6" i="11"/>
  <c r="FP6" i="11" l="1"/>
  <c r="FQ5" i="11"/>
  <c r="FQ6" i="11" l="1"/>
  <c r="FR5" i="11"/>
  <c r="FR6" i="11" l="1"/>
  <c r="FS5" i="11"/>
  <c r="FT5" i="11" l="1"/>
  <c r="FS4" i="11"/>
  <c r="FS6" i="11"/>
  <c r="FU5" i="11" l="1"/>
  <c r="FT6" i="11"/>
  <c r="FU6" i="11" l="1"/>
  <c r="FV5" i="11"/>
  <c r="FV6" i="11" l="1"/>
  <c r="FW5" i="11"/>
  <c r="FW6" i="11" l="1"/>
  <c r="FX5" i="11"/>
  <c r="FY5" i="11" l="1"/>
  <c r="FX6" i="11"/>
  <c r="FY6" i="11" l="1"/>
  <c r="FZ5" i="11"/>
  <c r="FZ6" i="11" l="1"/>
  <c r="FZ4" i="11"/>
  <c r="GA5" i="11"/>
  <c r="GA6" i="11" l="1"/>
  <c r="GB5" i="11"/>
  <c r="GC5" i="11" l="1"/>
  <c r="GB6" i="11"/>
  <c r="GD5" i="11" l="1"/>
  <c r="GC6" i="11"/>
  <c r="GD6" i="11" l="1"/>
  <c r="GE5" i="11"/>
  <c r="GF5" i="11" l="1"/>
  <c r="GE6" i="11"/>
  <c r="GF6" i="11" l="1"/>
  <c r="GG5" i="11"/>
  <c r="GG4" i="11" l="1"/>
  <c r="GH5" i="11"/>
  <c r="GG6" i="11"/>
  <c r="GI5" i="11" l="1"/>
  <c r="GH6" i="11"/>
  <c r="GI6" i="11" l="1"/>
  <c r="GJ5" i="11"/>
  <c r="GJ6" i="11" l="1"/>
  <c r="GK5" i="11"/>
  <c r="GL5" i="11" l="1"/>
  <c r="GK6" i="11"/>
  <c r="GM5" i="11" l="1"/>
  <c r="GL6" i="11"/>
  <c r="GN5" i="11" l="1"/>
  <c r="GM6" i="11"/>
  <c r="GO5" i="11" l="1"/>
  <c r="GN6" i="11"/>
  <c r="GN4" i="11"/>
  <c r="GP5" i="11" l="1"/>
  <c r="GO6" i="11"/>
  <c r="GQ5" i="11" l="1"/>
  <c r="GP6" i="11"/>
  <c r="GQ6" i="11" l="1"/>
  <c r="GR5" i="11"/>
  <c r="GS5" i="11" l="1"/>
  <c r="GR6" i="11"/>
  <c r="GS6" i="11" l="1"/>
  <c r="GT5" i="11"/>
  <c r="GU5" i="11" l="1"/>
  <c r="GT6" i="11"/>
  <c r="GU4" i="11" l="1"/>
  <c r="GU6" i="11"/>
  <c r="GV5" i="11"/>
  <c r="GV6" i="11" l="1"/>
  <c r="GW5" i="11"/>
  <c r="GX5" i="11" l="1"/>
  <c r="GW6" i="11"/>
  <c r="GY5" i="11" l="1"/>
  <c r="GX6" i="11"/>
  <c r="GY6" i="11" l="1"/>
  <c r="GZ5" i="11"/>
  <c r="HA5" i="11" l="1"/>
  <c r="GZ6" i="11"/>
  <c r="HA6" i="11" l="1"/>
  <c r="HB5" i="11"/>
  <c r="HB4" i="11" l="1"/>
  <c r="HB6" i="11"/>
  <c r="HC5" i="11"/>
  <c r="HC6" i="11" l="1"/>
  <c r="HD5" i="11"/>
  <c r="HD6" i="11" l="1"/>
  <c r="HE5" i="11"/>
  <c r="HF5" i="11" l="1"/>
  <c r="HE6" i="11"/>
  <c r="HF6" i="11" l="1"/>
  <c r="HG5" i="11"/>
  <c r="HH5" i="11" l="1"/>
  <c r="HG6" i="11"/>
  <c r="HH6" i="11" l="1"/>
  <c r="HI5" i="11"/>
  <c r="HI6" i="11" l="1"/>
  <c r="HJ5" i="11"/>
  <c r="HI4" i="11"/>
  <c r="HJ6" i="11" l="1"/>
  <c r="HK5" i="11"/>
  <c r="HK6" i="11" l="1"/>
  <c r="HL5" i="11"/>
  <c r="HM5" i="11" l="1"/>
  <c r="HL6" i="11"/>
  <c r="HM6" i="11" l="1"/>
  <c r="HN5" i="11"/>
  <c r="HN6" i="11" l="1"/>
  <c r="HO5" i="11"/>
  <c r="HO6" i="11" l="1"/>
  <c r="HP5" i="11"/>
  <c r="HQ5" i="11" l="1"/>
  <c r="HP6" i="11"/>
  <c r="HP4" i="11"/>
  <c r="HR5" i="11" l="1"/>
  <c r="HQ6" i="11"/>
  <c r="HS5" i="11" l="1"/>
  <c r="HR6" i="11"/>
  <c r="HS6" i="11" l="1"/>
  <c r="HT5" i="11"/>
  <c r="HT6" i="11" l="1"/>
  <c r="HU5" i="11"/>
  <c r="HU6" i="11" l="1"/>
  <c r="HV5" i="11"/>
  <c r="HV6" i="11" l="1"/>
  <c r="HW5" i="11"/>
  <c r="HX5" i="11" l="1"/>
  <c r="HW6" i="11"/>
  <c r="HW4" i="11"/>
  <c r="HX6" i="11" l="1"/>
  <c r="HY5" i="11"/>
  <c r="HZ5" i="11" l="1"/>
  <c r="HY6" i="11"/>
  <c r="HZ6" i="11" l="1"/>
  <c r="IA5" i="11"/>
  <c r="IB5" i="11" l="1"/>
  <c r="IA6" i="11"/>
  <c r="IC5" i="11" l="1"/>
  <c r="IB6" i="11"/>
  <c r="IC6" i="11" l="1"/>
  <c r="ID5" i="11"/>
  <c r="ID6" i="11" l="1"/>
  <c r="IE5" i="11"/>
  <c r="ID4" i="11"/>
  <c r="IF5" i="11" l="1"/>
  <c r="IE6" i="11"/>
  <c r="IG5" i="11" l="1"/>
  <c r="IF6" i="11"/>
  <c r="IG6" i="11" l="1"/>
  <c r="IH5" i="11"/>
  <c r="II5" i="11" l="1"/>
  <c r="IH6" i="11"/>
  <c r="IJ5" i="11" l="1"/>
  <c r="II6" i="11"/>
  <c r="IK5" i="11" l="1"/>
  <c r="IJ6" i="11"/>
  <c r="IL5" i="11" l="1"/>
  <c r="IK4" i="11"/>
  <c r="IK6" i="11"/>
  <c r="IL6" i="11" l="1"/>
  <c r="IM5" i="11"/>
  <c r="IM6" i="11" l="1"/>
  <c r="IN5" i="11"/>
  <c r="IO5" i="11" l="1"/>
  <c r="IN6" i="11"/>
  <c r="IO6" i="11" l="1"/>
  <c r="IP5" i="11"/>
  <c r="IP6" i="11" l="1"/>
  <c r="IQ5" i="11"/>
  <c r="IQ6" i="11" l="1"/>
  <c r="IR5" i="11"/>
  <c r="IR4" i="11" l="1"/>
  <c r="IR6" i="11"/>
  <c r="IS5" i="11"/>
  <c r="IS6" i="11" l="1"/>
  <c r="IT5" i="11"/>
  <c r="IT6" i="11" l="1"/>
  <c r="IU5" i="11"/>
  <c r="IV5" i="11" l="1"/>
  <c r="IU6" i="11"/>
  <c r="IW5" i="11" l="1"/>
  <c r="IV6" i="11"/>
  <c r="IX5" i="11" l="1"/>
  <c r="IX6" i="11" s="1"/>
  <c r="IW6" i="11"/>
</calcChain>
</file>

<file path=xl/sharedStrings.xml><?xml version="1.0" encoding="utf-8"?>
<sst xmlns="http://schemas.openxmlformats.org/spreadsheetml/2006/main" count="38" uniqueCount="38">
  <si>
    <t>Mondragon Unibertsitatea
TU Wien</t>
  </si>
  <si>
    <t>Oihana Garcia Anacabe</t>
  </si>
  <si>
    <t>Start:</t>
  </si>
  <si>
    <t>TASK</t>
  </si>
  <si>
    <t>START</t>
  </si>
  <si>
    <t>END</t>
  </si>
  <si>
    <t>DAYS</t>
  </si>
  <si>
    <t>Introduction to the subject</t>
  </si>
  <si>
    <t>Internet of Things</t>
  </si>
  <si>
    <t>CPS - Case studies</t>
  </si>
  <si>
    <t>Monitoring spatio-temporal properties (STREL)</t>
  </si>
  <si>
    <t>Introduction to Moonlight framework</t>
  </si>
  <si>
    <t>Documentation</t>
  </si>
  <si>
    <t>Product specifications and requirements</t>
  </si>
  <si>
    <t>Product development</t>
  </si>
  <si>
    <t>Use case definition</t>
  </si>
  <si>
    <t xml:space="preserve">Beta release </t>
  </si>
  <si>
    <t>Moonlight initialization</t>
  </si>
  <si>
    <t>Middleware MQTT communication</t>
  </si>
  <si>
    <t>Project release</t>
  </si>
  <si>
    <t>Product testing</t>
  </si>
  <si>
    <t>Others</t>
  </si>
  <si>
    <t xml:space="preserve">Learning Thingy52 </t>
  </si>
  <si>
    <t>Attend IoT courses</t>
  </si>
  <si>
    <t>Prepare the project defense</t>
  </si>
  <si>
    <t>Document &amp; presentation 1st version</t>
  </si>
  <si>
    <t>Final document &amp; presentation</t>
  </si>
  <si>
    <t>Buffer implementation</t>
  </si>
  <si>
    <t>Middleware monitor communication</t>
  </si>
  <si>
    <t>03/11/2021</t>
  </si>
  <si>
    <t>13/12/2021</t>
  </si>
  <si>
    <t>19/11/2021</t>
  </si>
  <si>
    <t>14/12/2021</t>
  </si>
  <si>
    <t>Data storage (Time Chains)</t>
  </si>
  <si>
    <t>Runtime Verification for Spatio-Temporal Properties over IoT networks</t>
  </si>
  <si>
    <t>23/01/2022</t>
  </si>
  <si>
    <t>01/07/2022</t>
  </si>
  <si>
    <t>Reorganize to support 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</si>
</sst>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mmm\ d\,\ yyyy"/>
    <numFmt numFmtId="168" formatCode="d"/>
    <numFmt numFmtId="169" formatCode="ddd\,\ d/m/yyyy"/>
  </numFmts>
  <fonts count="1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3743705557422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thick">
        <color theme="2" tint="-0.749961851863155"/>
      </top>
      <bottom style="thick">
        <color theme="2" tint="-0.749961851863155"/>
      </bottom>
      <diagonal/>
    </border>
    <border>
      <left style="thin">
        <color theme="0" tint="-0.14993743705557422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thin">
        <color theme="0" tint="-0.14993743705557422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5" fillId="0" borderId="3" applyFont="0" applyFill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6" fontId="5" fillId="0" borderId="3">
      <alignment horizontal="center" vertical="center"/>
    </xf>
    <xf numFmtId="165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center" vertical="center" wrapText="1"/>
    </xf>
    <xf numFmtId="168" fontId="7" fillId="3" borderId="0" xfId="0" applyNumberFormat="1" applyFont="1" applyFill="1" applyAlignment="1">
      <alignment horizontal="center" vertical="center"/>
    </xf>
    <xf numFmtId="168" fontId="7" fillId="3" borderId="6" xfId="0" applyNumberFormat="1" applyFont="1" applyFill="1" applyBorder="1" applyAlignment="1">
      <alignment horizontal="center" vertical="center"/>
    </xf>
    <xf numFmtId="168" fontId="7" fillId="3" borderId="7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shrinkToFit="1"/>
    </xf>
    <xf numFmtId="0" fontId="10" fillId="0" borderId="0" xfId="0" applyFont="1"/>
    <xf numFmtId="0" fontId="3" fillId="0" borderId="2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165" fontId="5" fillId="0" borderId="2" xfId="9">
      <alignment horizontal="center" vertical="center"/>
    </xf>
    <xf numFmtId="0" fontId="5" fillId="0" borderId="2" xfId="11">
      <alignment horizontal="left" vertical="center" indent="2"/>
    </xf>
    <xf numFmtId="0" fontId="6" fillId="0" borderId="0" xfId="5" applyAlignment="1">
      <alignment wrapText="1"/>
    </xf>
    <xf numFmtId="0" fontId="6" fillId="0" borderId="0" xfId="6" applyAlignment="1"/>
    <xf numFmtId="0" fontId="9" fillId="0" borderId="0" xfId="4" applyAlignment="1"/>
    <xf numFmtId="0" fontId="0" fillId="0" borderId="0" xfId="6" applyFont="1" applyAlignment="1">
      <alignment horizontal="right" vertical="center"/>
    </xf>
    <xf numFmtId="14" fontId="15" fillId="2" borderId="2" xfId="9" applyNumberFormat="1" applyFont="1" applyFill="1">
      <alignment horizontal="center" vertical="center"/>
    </xf>
    <xf numFmtId="0" fontId="15" fillId="4" borderId="13" xfId="0" applyFont="1" applyFill="1" applyBorder="1" applyAlignment="1">
      <alignment horizontal="left" vertical="center" indent="5"/>
    </xf>
    <xf numFmtId="0" fontId="15" fillId="4" borderId="13" xfId="0" applyFont="1" applyFill="1" applyBorder="1" applyAlignment="1">
      <alignment vertical="center"/>
    </xf>
    <xf numFmtId="14" fontId="15" fillId="4" borderId="13" xfId="0" applyNumberFormat="1" applyFont="1" applyFill="1" applyBorder="1" applyAlignment="1">
      <alignment vertical="center"/>
    </xf>
    <xf numFmtId="0" fontId="15" fillId="4" borderId="14" xfId="0" applyFont="1" applyFill="1" applyBorder="1" applyAlignment="1">
      <alignment horizontal="left" vertical="center" indent="5"/>
    </xf>
    <xf numFmtId="0" fontId="15" fillId="4" borderId="14" xfId="0" applyFont="1" applyFill="1" applyBorder="1" applyAlignment="1">
      <alignment vertical="center"/>
    </xf>
    <xf numFmtId="14" fontId="15" fillId="4" borderId="14" xfId="0" applyNumberFormat="1" applyFont="1" applyFill="1" applyBorder="1" applyAlignment="1">
      <alignment vertical="center"/>
    </xf>
    <xf numFmtId="0" fontId="15" fillId="4" borderId="12" xfId="0" applyFont="1" applyFill="1" applyBorder="1" applyAlignment="1">
      <alignment horizontal="left" vertical="center" indent="5"/>
    </xf>
    <xf numFmtId="0" fontId="15" fillId="4" borderId="12" xfId="0" applyFont="1" applyFill="1" applyBorder="1" applyAlignment="1">
      <alignment vertical="center"/>
    </xf>
    <xf numFmtId="14" fontId="15" fillId="4" borderId="12" xfId="0" applyNumberFormat="1" applyFont="1" applyFill="1" applyBorder="1" applyAlignment="1">
      <alignment vertical="center"/>
    </xf>
    <xf numFmtId="0" fontId="15" fillId="2" borderId="2" xfId="11" applyFont="1" applyFill="1" applyAlignment="1">
      <alignment horizontal="left" vertical="center" wrapText="1" indent="2"/>
    </xf>
    <xf numFmtId="14" fontId="15" fillId="2" borderId="12" xfId="9" applyNumberFormat="1" applyFont="1" applyFill="1" applyBorder="1">
      <alignment horizontal="center" vertical="center"/>
    </xf>
    <xf numFmtId="14" fontId="15" fillId="2" borderId="11" xfId="9" applyNumberFormat="1" applyFont="1" applyFill="1" applyBorder="1">
      <alignment horizontal="center" vertical="center"/>
    </xf>
    <xf numFmtId="14" fontId="15" fillId="7" borderId="16" xfId="0" applyNumberFormat="1" applyFont="1" applyFill="1" applyBorder="1" applyAlignment="1">
      <alignment horizontal="center" vertical="center"/>
    </xf>
    <xf numFmtId="14" fontId="15" fillId="7" borderId="17" xfId="0" applyNumberFormat="1" applyFont="1" applyFill="1" applyBorder="1" applyAlignment="1">
      <alignment horizontal="center" vertical="center"/>
    </xf>
    <xf numFmtId="14" fontId="14" fillId="2" borderId="12" xfId="9" applyNumberFormat="1" applyFont="1" applyFill="1" applyBorder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15" fillId="8" borderId="16" xfId="0" quotePrefix="1" applyNumberFormat="1" applyFont="1" applyFill="1" applyBorder="1" applyAlignment="1">
      <alignment horizontal="center" vertical="center"/>
    </xf>
    <xf numFmtId="49" fontId="15" fillId="8" borderId="17" xfId="0" quotePrefix="1" applyNumberFormat="1" applyFont="1" applyFill="1" applyBorder="1" applyAlignment="1">
      <alignment horizontal="center" vertical="center"/>
    </xf>
    <xf numFmtId="14" fontId="15" fillId="7" borderId="16" xfId="0" quotePrefix="1" applyNumberFormat="1" applyFont="1" applyFill="1" applyBorder="1" applyAlignment="1">
      <alignment horizontal="center" vertical="center"/>
    </xf>
    <xf numFmtId="14" fontId="14" fillId="2" borderId="12" xfId="9" quotePrefix="1" applyNumberFormat="1" applyFont="1" applyFill="1" applyBorder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9" borderId="24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49" fontId="15" fillId="8" borderId="16" xfId="0" applyNumberFormat="1" applyFont="1" applyFill="1" applyBorder="1" applyAlignment="1">
      <alignment horizontal="center" vertical="center"/>
    </xf>
    <xf numFmtId="49" fontId="15" fillId="8" borderId="17" xfId="0" applyNumberFormat="1" applyFont="1" applyFill="1" applyBorder="1" applyAlignment="1">
      <alignment horizontal="center" vertical="center"/>
    </xf>
    <xf numFmtId="0" fontId="0" fillId="9" borderId="28" xfId="0" applyFill="1" applyBorder="1" applyAlignment="1">
      <alignment vertical="center"/>
    </xf>
    <xf numFmtId="169" fontId="5" fillId="0" borderId="3" xfId="8" applyNumberFormat="1" applyAlignment="1">
      <alignment horizontal="center" vertical="center"/>
    </xf>
    <xf numFmtId="167" fontId="0" fillId="3" borderId="4" xfId="0" applyNumberFormat="1" applyFill="1" applyBorder="1" applyAlignment="1">
      <alignment horizontal="left" vertical="center" wrapText="1" indent="1"/>
    </xf>
    <xf numFmtId="167" fontId="0" fillId="3" borderId="1" xfId="0" applyNumberFormat="1" applyFill="1" applyBorder="1" applyAlignment="1">
      <alignment horizontal="left" vertical="center" wrapText="1" indent="1"/>
    </xf>
    <xf numFmtId="167" fontId="0" fillId="3" borderId="5" xfId="0" applyNumberFormat="1" applyFill="1" applyBorder="1" applyAlignment="1">
      <alignment horizontal="left" vertical="center" wrapText="1" indent="1"/>
    </xf>
    <xf numFmtId="0" fontId="0" fillId="0" borderId="10" xfId="0" applyBorder="1" applyAlignment="1"/>
    <xf numFmtId="0" fontId="14" fillId="7" borderId="15" xfId="0" applyFont="1" applyFill="1" applyBorder="1" applyAlignment="1">
      <alignment horizontal="left" vertical="center" indent="1"/>
    </xf>
    <xf numFmtId="0" fontId="14" fillId="7" borderId="16" xfId="0" applyFont="1" applyFill="1" applyBorder="1" applyAlignment="1">
      <alignment horizontal="left" vertical="center" indent="1"/>
    </xf>
    <xf numFmtId="0" fontId="15" fillId="2" borderId="12" xfId="11" applyFont="1" applyFill="1" applyBorder="1" applyAlignment="1">
      <alignment horizontal="left" vertical="center" wrapText="1" indent="2"/>
    </xf>
    <xf numFmtId="0" fontId="15" fillId="2" borderId="2" xfId="11" applyFont="1" applyFill="1" applyAlignment="1">
      <alignment horizontal="left" vertical="center" wrapText="1" indent="2"/>
    </xf>
    <xf numFmtId="0" fontId="15" fillId="2" borderId="11" xfId="11" applyFont="1" applyFill="1" applyBorder="1" applyAlignment="1">
      <alignment horizontal="left" vertical="center" wrapText="1" indent="2"/>
    </xf>
    <xf numFmtId="0" fontId="14" fillId="8" borderId="15" xfId="0" applyFont="1" applyFill="1" applyBorder="1" applyAlignment="1">
      <alignment horizontal="left" vertical="center" indent="1"/>
    </xf>
    <xf numFmtId="0" fontId="14" fillId="8" borderId="16" xfId="0" applyFont="1" applyFill="1" applyBorder="1" applyAlignment="1">
      <alignment horizontal="left" vertical="center" indent="1"/>
    </xf>
    <xf numFmtId="0" fontId="14" fillId="2" borderId="12" xfId="11" applyFont="1" applyFill="1" applyBorder="1" applyAlignment="1">
      <alignment horizontal="left" vertical="center" wrapText="1" indent="2"/>
    </xf>
  </cellXfs>
  <cellStyles count="12">
    <cellStyle name="Date" xfId="9" xr:uid="{229918B6-DD13-4F5A-97B9-305F7E002AA3}"/>
    <cellStyle name="Encabezado 1" xfId="5" builtinId="16" customBuiltin="1"/>
    <cellStyle name="Hipervínculo" xfId="1" builtinId="8" customBuiltin="1"/>
    <cellStyle name="Millares" xfId="3" builtinId="3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ítulo" xfId="4" builtinId="15" customBuiltin="1"/>
    <cellStyle name="Título 2" xfId="6" builtinId="17" customBuiltin="1"/>
    <cellStyle name="Título 3" xfId="7" builtinId="18" customBuiltin="1"/>
    <cellStyle name="zHiddenText" xfId="2" xr:uid="{26E66EE6-E33F-4D77-BAE4-0FB4F5BBF673}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E1D9"/>
      <color rgb="FFFDF1ED"/>
      <color rgb="FFF6D3C6"/>
      <color rgb="FF215881"/>
      <color rgb="FF42648A"/>
      <color rgb="FF969696"/>
      <color rgb="FFC0C0C0"/>
      <color rgb="FF427FC2"/>
      <color rgb="FF44678E"/>
      <color rgb="FF4A6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scala de grise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X34"/>
  <sheetViews>
    <sheetView showGridLines="0" tabSelected="1" showRuler="0" zoomScale="70" zoomScaleNormal="70" zoomScalePageLayoutView="70" workbookViewId="0">
      <pane xSplit="4" topLeftCell="G1" activePane="topRight" state="frozen"/>
      <selection pane="topRight" activeCell="A25" sqref="A25"/>
    </sheetView>
  </sheetViews>
  <sheetFormatPr baseColWidth="10" defaultColWidth="8.88671875" defaultRowHeight="30" customHeight="1" x14ac:dyDescent="0.3"/>
  <cols>
    <col min="1" max="1" width="31.6640625" customWidth="1"/>
    <col min="2" max="2" width="9.44140625" customWidth="1"/>
    <col min="3" max="3" width="14" style="3" customWidth="1"/>
    <col min="4" max="4" width="13.21875" customWidth="1"/>
    <col min="5" max="5" width="3.5546875" hidden="1" customWidth="1"/>
    <col min="6" max="6" width="2" hidden="1" customWidth="1"/>
    <col min="7" max="258" width="2.33203125" customWidth="1"/>
  </cols>
  <sheetData>
    <row r="1" spans="1:258" ht="36.6" customHeight="1" x14ac:dyDescent="0.55000000000000004">
      <c r="A1" s="22" t="s">
        <v>34</v>
      </c>
      <c r="B1" s="22"/>
      <c r="C1" s="22"/>
      <c r="D1" s="22"/>
      <c r="F1" s="1"/>
      <c r="G1" s="12"/>
    </row>
    <row r="2" spans="1:258" ht="37.950000000000003" customHeight="1" x14ac:dyDescent="0.35">
      <c r="A2" s="20" t="s">
        <v>0</v>
      </c>
      <c r="B2" s="20"/>
      <c r="G2" s="17"/>
    </row>
    <row r="3" spans="1:258" ht="30" customHeight="1" x14ac:dyDescent="0.35">
      <c r="A3" s="21" t="s">
        <v>1</v>
      </c>
      <c r="B3" s="23" t="s">
        <v>2</v>
      </c>
      <c r="C3" s="57">
        <f>DATE(2021,11,3)</f>
        <v>44503</v>
      </c>
      <c r="D3" s="57"/>
    </row>
    <row r="4" spans="1:258" ht="30" customHeight="1" x14ac:dyDescent="0.3">
      <c r="C4" s="5">
        <v>1</v>
      </c>
      <c r="G4" s="58">
        <f>G5</f>
        <v>44501</v>
      </c>
      <c r="H4" s="59"/>
      <c r="I4" s="59"/>
      <c r="J4" s="59"/>
      <c r="K4" s="59"/>
      <c r="L4" s="59"/>
      <c r="M4" s="60"/>
      <c r="N4" s="58">
        <f>N5</f>
        <v>44508</v>
      </c>
      <c r="O4" s="59"/>
      <c r="P4" s="59"/>
      <c r="Q4" s="59"/>
      <c r="R4" s="59"/>
      <c r="S4" s="59"/>
      <c r="T4" s="60"/>
      <c r="U4" s="58">
        <f>U5</f>
        <v>44515</v>
      </c>
      <c r="V4" s="59"/>
      <c r="W4" s="59"/>
      <c r="X4" s="59"/>
      <c r="Y4" s="59"/>
      <c r="Z4" s="59"/>
      <c r="AA4" s="60"/>
      <c r="AB4" s="58">
        <f>AB5</f>
        <v>44522</v>
      </c>
      <c r="AC4" s="59"/>
      <c r="AD4" s="59"/>
      <c r="AE4" s="59"/>
      <c r="AF4" s="59"/>
      <c r="AG4" s="59"/>
      <c r="AH4" s="60"/>
      <c r="AI4" s="58">
        <f>AI5</f>
        <v>44529</v>
      </c>
      <c r="AJ4" s="59"/>
      <c r="AK4" s="59"/>
      <c r="AL4" s="59"/>
      <c r="AM4" s="59"/>
      <c r="AN4" s="59"/>
      <c r="AO4" s="60"/>
      <c r="AP4" s="58">
        <f>AP5</f>
        <v>44536</v>
      </c>
      <c r="AQ4" s="59"/>
      <c r="AR4" s="59"/>
      <c r="AS4" s="59"/>
      <c r="AT4" s="59"/>
      <c r="AU4" s="59"/>
      <c r="AV4" s="60"/>
      <c r="AW4" s="58">
        <f>AW5</f>
        <v>44543</v>
      </c>
      <c r="AX4" s="59"/>
      <c r="AY4" s="59"/>
      <c r="AZ4" s="59"/>
      <c r="BA4" s="59"/>
      <c r="BB4" s="59"/>
      <c r="BC4" s="60"/>
      <c r="BD4" s="58">
        <f>BD5</f>
        <v>44550</v>
      </c>
      <c r="BE4" s="59"/>
      <c r="BF4" s="59"/>
      <c r="BG4" s="59"/>
      <c r="BH4" s="59"/>
      <c r="BI4" s="59"/>
      <c r="BJ4" s="60"/>
      <c r="BK4" s="58">
        <f>BK5</f>
        <v>44557</v>
      </c>
      <c r="BL4" s="59"/>
      <c r="BM4" s="59"/>
      <c r="BN4" s="59"/>
      <c r="BO4" s="59"/>
      <c r="BP4" s="59"/>
      <c r="BQ4" s="60"/>
      <c r="BR4" s="58">
        <f>BR5</f>
        <v>44564</v>
      </c>
      <c r="BS4" s="59"/>
      <c r="BT4" s="59"/>
      <c r="BU4" s="59"/>
      <c r="BV4" s="59"/>
      <c r="BW4" s="59"/>
      <c r="BX4" s="60"/>
      <c r="BY4" s="58">
        <f>BY5</f>
        <v>44571</v>
      </c>
      <c r="BZ4" s="59"/>
      <c r="CA4" s="59"/>
      <c r="CB4" s="59"/>
      <c r="CC4" s="59"/>
      <c r="CD4" s="59"/>
      <c r="CE4" s="60"/>
      <c r="CF4" s="58">
        <f>CF5</f>
        <v>44578</v>
      </c>
      <c r="CG4" s="59"/>
      <c r="CH4" s="59"/>
      <c r="CI4" s="59"/>
      <c r="CJ4" s="59"/>
      <c r="CK4" s="59"/>
      <c r="CL4" s="60"/>
      <c r="CM4" s="58">
        <f>CM5</f>
        <v>44585</v>
      </c>
      <c r="CN4" s="59"/>
      <c r="CO4" s="59"/>
      <c r="CP4" s="59"/>
      <c r="CQ4" s="59"/>
      <c r="CR4" s="59"/>
      <c r="CS4" s="60"/>
      <c r="CT4" s="58">
        <f>CT5</f>
        <v>44592</v>
      </c>
      <c r="CU4" s="59"/>
      <c r="CV4" s="59"/>
      <c r="CW4" s="59"/>
      <c r="CX4" s="59"/>
      <c r="CY4" s="59"/>
      <c r="CZ4" s="60"/>
      <c r="DA4" s="58">
        <f>DA5</f>
        <v>44599</v>
      </c>
      <c r="DB4" s="59"/>
      <c r="DC4" s="59"/>
      <c r="DD4" s="59"/>
      <c r="DE4" s="59"/>
      <c r="DF4" s="59"/>
      <c r="DG4" s="60"/>
      <c r="DH4" s="58">
        <f>DH5</f>
        <v>44606</v>
      </c>
      <c r="DI4" s="59"/>
      <c r="DJ4" s="59"/>
      <c r="DK4" s="59"/>
      <c r="DL4" s="59"/>
      <c r="DM4" s="59"/>
      <c r="DN4" s="60"/>
      <c r="DO4" s="58">
        <f>DO5</f>
        <v>44613</v>
      </c>
      <c r="DP4" s="59"/>
      <c r="DQ4" s="59"/>
      <c r="DR4" s="59"/>
      <c r="DS4" s="59"/>
      <c r="DT4" s="59"/>
      <c r="DU4" s="60"/>
      <c r="DV4" s="58">
        <f>DV5</f>
        <v>44620</v>
      </c>
      <c r="DW4" s="59"/>
      <c r="DX4" s="59"/>
      <c r="DY4" s="59"/>
      <c r="DZ4" s="59"/>
      <c r="EA4" s="59"/>
      <c r="EB4" s="60"/>
      <c r="EC4" s="58">
        <f>EC5</f>
        <v>44627</v>
      </c>
      <c r="ED4" s="59"/>
      <c r="EE4" s="59"/>
      <c r="EF4" s="59"/>
      <c r="EG4" s="59"/>
      <c r="EH4" s="59"/>
      <c r="EI4" s="60"/>
      <c r="EJ4" s="58">
        <f>EJ5</f>
        <v>44634</v>
      </c>
      <c r="EK4" s="59"/>
      <c r="EL4" s="59"/>
      <c r="EM4" s="59"/>
      <c r="EN4" s="59"/>
      <c r="EO4" s="59"/>
      <c r="EP4" s="60"/>
      <c r="EQ4" s="58">
        <f>EQ5</f>
        <v>44641</v>
      </c>
      <c r="ER4" s="59"/>
      <c r="ES4" s="59"/>
      <c r="ET4" s="59"/>
      <c r="EU4" s="59"/>
      <c r="EV4" s="59"/>
      <c r="EW4" s="60"/>
      <c r="EX4" s="58">
        <f>EX5</f>
        <v>44648</v>
      </c>
      <c r="EY4" s="59"/>
      <c r="EZ4" s="59"/>
      <c r="FA4" s="59"/>
      <c r="FB4" s="59"/>
      <c r="FC4" s="59"/>
      <c r="FD4" s="60"/>
      <c r="FE4" s="58">
        <f>FE5</f>
        <v>44655</v>
      </c>
      <c r="FF4" s="59"/>
      <c r="FG4" s="59"/>
      <c r="FH4" s="59"/>
      <c r="FI4" s="59"/>
      <c r="FJ4" s="59"/>
      <c r="FK4" s="60"/>
      <c r="FL4" s="58">
        <f>FL5</f>
        <v>44662</v>
      </c>
      <c r="FM4" s="59"/>
      <c r="FN4" s="59"/>
      <c r="FO4" s="59"/>
      <c r="FP4" s="59"/>
      <c r="FQ4" s="59"/>
      <c r="FR4" s="60"/>
      <c r="FS4" s="58">
        <f>FS5</f>
        <v>44669</v>
      </c>
      <c r="FT4" s="59"/>
      <c r="FU4" s="59"/>
      <c r="FV4" s="59"/>
      <c r="FW4" s="59"/>
      <c r="FX4" s="59"/>
      <c r="FY4" s="60"/>
      <c r="FZ4" s="58">
        <f>FZ5</f>
        <v>44676</v>
      </c>
      <c r="GA4" s="59"/>
      <c r="GB4" s="59"/>
      <c r="GC4" s="59"/>
      <c r="GD4" s="59"/>
      <c r="GE4" s="59"/>
      <c r="GF4" s="60"/>
      <c r="GG4" s="58">
        <f>GG5</f>
        <v>44683</v>
      </c>
      <c r="GH4" s="59"/>
      <c r="GI4" s="59"/>
      <c r="GJ4" s="59"/>
      <c r="GK4" s="59"/>
      <c r="GL4" s="59"/>
      <c r="GM4" s="60"/>
      <c r="GN4" s="58">
        <f>GN5</f>
        <v>44690</v>
      </c>
      <c r="GO4" s="59"/>
      <c r="GP4" s="59"/>
      <c r="GQ4" s="59"/>
      <c r="GR4" s="59"/>
      <c r="GS4" s="59"/>
      <c r="GT4" s="60"/>
      <c r="GU4" s="58">
        <f>GU5</f>
        <v>44697</v>
      </c>
      <c r="GV4" s="59"/>
      <c r="GW4" s="59"/>
      <c r="GX4" s="59"/>
      <c r="GY4" s="59"/>
      <c r="GZ4" s="59"/>
      <c r="HA4" s="60"/>
      <c r="HB4" s="58">
        <f>HB5</f>
        <v>44704</v>
      </c>
      <c r="HC4" s="59"/>
      <c r="HD4" s="59"/>
      <c r="HE4" s="59"/>
      <c r="HF4" s="59"/>
      <c r="HG4" s="59"/>
      <c r="HH4" s="60"/>
      <c r="HI4" s="58">
        <f>HI5</f>
        <v>44711</v>
      </c>
      <c r="HJ4" s="59"/>
      <c r="HK4" s="59"/>
      <c r="HL4" s="59"/>
      <c r="HM4" s="59"/>
      <c r="HN4" s="59"/>
      <c r="HO4" s="60"/>
      <c r="HP4" s="58">
        <f>HP5</f>
        <v>44718</v>
      </c>
      <c r="HQ4" s="59"/>
      <c r="HR4" s="59"/>
      <c r="HS4" s="59"/>
      <c r="HT4" s="59"/>
      <c r="HU4" s="59"/>
      <c r="HV4" s="60"/>
      <c r="HW4" s="58">
        <f>HW5</f>
        <v>44725</v>
      </c>
      <c r="HX4" s="59"/>
      <c r="HY4" s="59"/>
      <c r="HZ4" s="59"/>
      <c r="IA4" s="59"/>
      <c r="IB4" s="59"/>
      <c r="IC4" s="60"/>
      <c r="ID4" s="58">
        <f>ID5</f>
        <v>44732</v>
      </c>
      <c r="IE4" s="59"/>
      <c r="IF4" s="59"/>
      <c r="IG4" s="59"/>
      <c r="IH4" s="59"/>
      <c r="II4" s="59"/>
      <c r="IJ4" s="60"/>
      <c r="IK4" s="58">
        <f>IK5</f>
        <v>44739</v>
      </c>
      <c r="IL4" s="59"/>
      <c r="IM4" s="59"/>
      <c r="IN4" s="59"/>
      <c r="IO4" s="59"/>
      <c r="IP4" s="59"/>
      <c r="IQ4" s="60"/>
      <c r="IR4" s="58">
        <f>IR5</f>
        <v>44746</v>
      </c>
      <c r="IS4" s="59"/>
      <c r="IT4" s="59"/>
      <c r="IU4" s="59"/>
      <c r="IV4" s="59"/>
      <c r="IW4" s="59"/>
      <c r="IX4" s="60"/>
    </row>
    <row r="5" spans="1:258" ht="15" customHeight="1" x14ac:dyDescent="0.3">
      <c r="A5" s="61"/>
      <c r="B5" s="61"/>
      <c r="C5" s="61"/>
      <c r="D5" s="61"/>
      <c r="E5" s="61"/>
      <c r="G5" s="9">
        <f>Project_Start-WEEKDAY(Project_Start,1)+2+7*(Display_Week-1)</f>
        <v>44501</v>
      </c>
      <c r="H5" s="8">
        <f>G5+1</f>
        <v>44502</v>
      </c>
      <c r="I5" s="8">
        <f t="shared" ref="I5:AO5" si="0">H5+1</f>
        <v>44503</v>
      </c>
      <c r="J5" s="8">
        <f t="shared" si="0"/>
        <v>44504</v>
      </c>
      <c r="K5" s="8">
        <f t="shared" si="0"/>
        <v>44505</v>
      </c>
      <c r="L5" s="8">
        <f t="shared" si="0"/>
        <v>44506</v>
      </c>
      <c r="M5" s="10">
        <f t="shared" si="0"/>
        <v>44507</v>
      </c>
      <c r="N5" s="9">
        <f>M5+1</f>
        <v>44508</v>
      </c>
      <c r="O5" s="8">
        <f>N5+1</f>
        <v>44509</v>
      </c>
      <c r="P5" s="8">
        <f>O5+1</f>
        <v>44510</v>
      </c>
      <c r="Q5" s="8">
        <f t="shared" si="0"/>
        <v>44511</v>
      </c>
      <c r="R5" s="8">
        <f t="shared" si="0"/>
        <v>44512</v>
      </c>
      <c r="S5" s="8">
        <f t="shared" si="0"/>
        <v>44513</v>
      </c>
      <c r="T5" s="10">
        <f t="shared" si="0"/>
        <v>44514</v>
      </c>
      <c r="U5" s="9">
        <f>T5+1</f>
        <v>44515</v>
      </c>
      <c r="V5" s="8">
        <f>U5+1</f>
        <v>44516</v>
      </c>
      <c r="W5" s="8">
        <f t="shared" si="0"/>
        <v>44517</v>
      </c>
      <c r="X5" s="8">
        <f t="shared" si="0"/>
        <v>44518</v>
      </c>
      <c r="Y5" s="8">
        <f t="shared" si="0"/>
        <v>44519</v>
      </c>
      <c r="Z5" s="8">
        <f t="shared" si="0"/>
        <v>44520</v>
      </c>
      <c r="AA5" s="10">
        <f t="shared" si="0"/>
        <v>44521</v>
      </c>
      <c r="AB5" s="9">
        <f>AA5+1</f>
        <v>44522</v>
      </c>
      <c r="AC5" s="8">
        <f>AB5+1</f>
        <v>44523</v>
      </c>
      <c r="AD5" s="8">
        <f t="shared" si="0"/>
        <v>44524</v>
      </c>
      <c r="AE5" s="8">
        <f t="shared" si="0"/>
        <v>44525</v>
      </c>
      <c r="AF5" s="8">
        <f t="shared" si="0"/>
        <v>44526</v>
      </c>
      <c r="AG5" s="8">
        <f t="shared" si="0"/>
        <v>44527</v>
      </c>
      <c r="AH5" s="10">
        <f t="shared" si="0"/>
        <v>44528</v>
      </c>
      <c r="AI5" s="9">
        <f>AH5+1</f>
        <v>44529</v>
      </c>
      <c r="AJ5" s="8">
        <f>AI5+1</f>
        <v>44530</v>
      </c>
      <c r="AK5" s="8">
        <f t="shared" si="0"/>
        <v>44531</v>
      </c>
      <c r="AL5" s="8">
        <f t="shared" si="0"/>
        <v>44532</v>
      </c>
      <c r="AM5" s="8">
        <f t="shared" si="0"/>
        <v>44533</v>
      </c>
      <c r="AN5" s="8">
        <f t="shared" si="0"/>
        <v>44534</v>
      </c>
      <c r="AO5" s="10">
        <f t="shared" si="0"/>
        <v>44535</v>
      </c>
      <c r="AP5" s="9">
        <f>AO5+1</f>
        <v>44536</v>
      </c>
      <c r="AQ5" s="8">
        <f>AP5+1</f>
        <v>44537</v>
      </c>
      <c r="AR5" s="8">
        <f t="shared" ref="AR5" si="1">AQ5+1</f>
        <v>44538</v>
      </c>
      <c r="AS5" s="8">
        <f t="shared" ref="AS5" si="2">AR5+1</f>
        <v>44539</v>
      </c>
      <c r="AT5" s="8">
        <f t="shared" ref="AT5" si="3">AS5+1</f>
        <v>44540</v>
      </c>
      <c r="AU5" s="8">
        <f t="shared" ref="AU5" si="4">AT5+1</f>
        <v>44541</v>
      </c>
      <c r="AV5" s="10">
        <f t="shared" ref="AV5" si="5">AU5+1</f>
        <v>44542</v>
      </c>
      <c r="AW5" s="9">
        <f>AV5+1</f>
        <v>44543</v>
      </c>
      <c r="AX5" s="8">
        <f>AW5+1</f>
        <v>44544</v>
      </c>
      <c r="AY5" s="8">
        <f t="shared" ref="AY5:BC5" si="6">AX5+1</f>
        <v>44545</v>
      </c>
      <c r="AZ5" s="8">
        <f t="shared" si="6"/>
        <v>44546</v>
      </c>
      <c r="BA5" s="8">
        <f t="shared" si="6"/>
        <v>44547</v>
      </c>
      <c r="BB5" s="8">
        <f t="shared" si="6"/>
        <v>44548</v>
      </c>
      <c r="BC5" s="10">
        <f t="shared" si="6"/>
        <v>44549</v>
      </c>
      <c r="BD5" s="9">
        <f>BC5+1</f>
        <v>44550</v>
      </c>
      <c r="BE5" s="8">
        <f>BD5+1</f>
        <v>44551</v>
      </c>
      <c r="BF5" s="8">
        <f t="shared" ref="BF5:BJ5" si="7">BE5+1</f>
        <v>44552</v>
      </c>
      <c r="BG5" s="8">
        <f t="shared" si="7"/>
        <v>44553</v>
      </c>
      <c r="BH5" s="8">
        <f t="shared" si="7"/>
        <v>44554</v>
      </c>
      <c r="BI5" s="8">
        <f t="shared" si="7"/>
        <v>44555</v>
      </c>
      <c r="BJ5" s="10">
        <f t="shared" si="7"/>
        <v>44556</v>
      </c>
      <c r="BK5" s="9">
        <f>BJ5+1</f>
        <v>44557</v>
      </c>
      <c r="BL5" s="8">
        <f>BK5+1</f>
        <v>44558</v>
      </c>
      <c r="BM5" s="8">
        <f t="shared" ref="BM5" si="8">BL5+1</f>
        <v>44559</v>
      </c>
      <c r="BN5" s="8">
        <f t="shared" ref="BN5" si="9">BM5+1</f>
        <v>44560</v>
      </c>
      <c r="BO5" s="8">
        <f t="shared" ref="BO5" si="10">BN5+1</f>
        <v>44561</v>
      </c>
      <c r="BP5" s="8">
        <f t="shared" ref="BP5" si="11">BO5+1</f>
        <v>44562</v>
      </c>
      <c r="BQ5" s="10">
        <f t="shared" ref="BQ5" si="12">BP5+1</f>
        <v>44563</v>
      </c>
      <c r="BR5" s="9">
        <f>BQ5+1</f>
        <v>44564</v>
      </c>
      <c r="BS5" s="8">
        <f>BR5+1</f>
        <v>44565</v>
      </c>
      <c r="BT5" s="8">
        <f t="shared" ref="BT5" si="13">BS5+1</f>
        <v>44566</v>
      </c>
      <c r="BU5" s="8">
        <f t="shared" ref="BU5" si="14">BT5+1</f>
        <v>44567</v>
      </c>
      <c r="BV5" s="8">
        <f t="shared" ref="BV5" si="15">BU5+1</f>
        <v>44568</v>
      </c>
      <c r="BW5" s="8">
        <f t="shared" ref="BW5" si="16">BV5+1</f>
        <v>44569</v>
      </c>
      <c r="BX5" s="10">
        <f t="shared" ref="BX5" si="17">BW5+1</f>
        <v>44570</v>
      </c>
      <c r="BY5" s="9">
        <f>BX5+1</f>
        <v>44571</v>
      </c>
      <c r="BZ5" s="8">
        <f>BY5+1</f>
        <v>44572</v>
      </c>
      <c r="CA5" s="8">
        <f t="shared" ref="CA5" si="18">BZ5+1</f>
        <v>44573</v>
      </c>
      <c r="CB5" s="8">
        <f t="shared" ref="CB5" si="19">CA5+1</f>
        <v>44574</v>
      </c>
      <c r="CC5" s="8">
        <f t="shared" ref="CC5" si="20">CB5+1</f>
        <v>44575</v>
      </c>
      <c r="CD5" s="8">
        <f t="shared" ref="CD5" si="21">CC5+1</f>
        <v>44576</v>
      </c>
      <c r="CE5" s="10">
        <f t="shared" ref="CE5" si="22">CD5+1</f>
        <v>44577</v>
      </c>
      <c r="CF5" s="9">
        <f>CE5+1</f>
        <v>44578</v>
      </c>
      <c r="CG5" s="8">
        <f>CF5+1</f>
        <v>44579</v>
      </c>
      <c r="CH5" s="8">
        <f t="shared" ref="CH5" si="23">CG5+1</f>
        <v>44580</v>
      </c>
      <c r="CI5" s="8">
        <f t="shared" ref="CI5" si="24">CH5+1</f>
        <v>44581</v>
      </c>
      <c r="CJ5" s="8">
        <f t="shared" ref="CJ5" si="25">CI5+1</f>
        <v>44582</v>
      </c>
      <c r="CK5" s="8">
        <f t="shared" ref="CK5" si="26">CJ5+1</f>
        <v>44583</v>
      </c>
      <c r="CL5" s="10">
        <f t="shared" ref="CL5" si="27">CK5+1</f>
        <v>44584</v>
      </c>
      <c r="CM5" s="9">
        <f>CL5+1</f>
        <v>44585</v>
      </c>
      <c r="CN5" s="8">
        <f>CM5+1</f>
        <v>44586</v>
      </c>
      <c r="CO5" s="8">
        <f t="shared" ref="CO5" si="28">CN5+1</f>
        <v>44587</v>
      </c>
      <c r="CP5" s="8">
        <f t="shared" ref="CP5" si="29">CO5+1</f>
        <v>44588</v>
      </c>
      <c r="CQ5" s="8">
        <f t="shared" ref="CQ5" si="30">CP5+1</f>
        <v>44589</v>
      </c>
      <c r="CR5" s="8">
        <f t="shared" ref="CR5" si="31">CQ5+1</f>
        <v>44590</v>
      </c>
      <c r="CS5" s="10">
        <f t="shared" ref="CS5" si="32">CR5+1</f>
        <v>44591</v>
      </c>
      <c r="CT5" s="9">
        <f>CS5+1</f>
        <v>44592</v>
      </c>
      <c r="CU5" s="8">
        <f>CT5+1</f>
        <v>44593</v>
      </c>
      <c r="CV5" s="8">
        <f t="shared" ref="CV5" si="33">CU5+1</f>
        <v>44594</v>
      </c>
      <c r="CW5" s="8">
        <f t="shared" ref="CW5" si="34">CV5+1</f>
        <v>44595</v>
      </c>
      <c r="CX5" s="8">
        <f t="shared" ref="CX5" si="35">CW5+1</f>
        <v>44596</v>
      </c>
      <c r="CY5" s="8">
        <f t="shared" ref="CY5" si="36">CX5+1</f>
        <v>44597</v>
      </c>
      <c r="CZ5" s="10">
        <f t="shared" ref="CZ5" si="37">CY5+1</f>
        <v>44598</v>
      </c>
      <c r="DA5" s="9">
        <f>CZ5+1</f>
        <v>44599</v>
      </c>
      <c r="DB5" s="8">
        <f>DA5+1</f>
        <v>44600</v>
      </c>
      <c r="DC5" s="8">
        <f t="shared" ref="DC5" si="38">DB5+1</f>
        <v>44601</v>
      </c>
      <c r="DD5" s="8">
        <f t="shared" ref="DD5" si="39">DC5+1</f>
        <v>44602</v>
      </c>
      <c r="DE5" s="8">
        <f t="shared" ref="DE5" si="40">DD5+1</f>
        <v>44603</v>
      </c>
      <c r="DF5" s="8">
        <f t="shared" ref="DF5" si="41">DE5+1</f>
        <v>44604</v>
      </c>
      <c r="DG5" s="10">
        <f t="shared" ref="DG5" si="42">DF5+1</f>
        <v>44605</v>
      </c>
      <c r="DH5" s="9">
        <f>DG5+1</f>
        <v>44606</v>
      </c>
      <c r="DI5" s="8">
        <f>DH5+1</f>
        <v>44607</v>
      </c>
      <c r="DJ5" s="8">
        <f t="shared" ref="DJ5" si="43">DI5+1</f>
        <v>44608</v>
      </c>
      <c r="DK5" s="8">
        <f t="shared" ref="DK5" si="44">DJ5+1</f>
        <v>44609</v>
      </c>
      <c r="DL5" s="8">
        <f t="shared" ref="DL5" si="45">DK5+1</f>
        <v>44610</v>
      </c>
      <c r="DM5" s="8">
        <f t="shared" ref="DM5" si="46">DL5+1</f>
        <v>44611</v>
      </c>
      <c r="DN5" s="10">
        <f t="shared" ref="DN5" si="47">DM5+1</f>
        <v>44612</v>
      </c>
      <c r="DO5" s="9">
        <f>DN5+1</f>
        <v>44613</v>
      </c>
      <c r="DP5" s="8">
        <f>DO5+1</f>
        <v>44614</v>
      </c>
      <c r="DQ5" s="8">
        <f t="shared" ref="DQ5" si="48">DP5+1</f>
        <v>44615</v>
      </c>
      <c r="DR5" s="8">
        <f t="shared" ref="DR5" si="49">DQ5+1</f>
        <v>44616</v>
      </c>
      <c r="DS5" s="8">
        <f t="shared" ref="DS5" si="50">DR5+1</f>
        <v>44617</v>
      </c>
      <c r="DT5" s="8">
        <f t="shared" ref="DT5" si="51">DS5+1</f>
        <v>44618</v>
      </c>
      <c r="DU5" s="10">
        <f t="shared" ref="DU5" si="52">DT5+1</f>
        <v>44619</v>
      </c>
      <c r="DV5" s="9">
        <f>DU5+1</f>
        <v>44620</v>
      </c>
      <c r="DW5" s="8">
        <f>DV5+1</f>
        <v>44621</v>
      </c>
      <c r="DX5" s="8">
        <f t="shared" ref="DX5" si="53">DW5+1</f>
        <v>44622</v>
      </c>
      <c r="DY5" s="8">
        <f t="shared" ref="DY5" si="54">DX5+1</f>
        <v>44623</v>
      </c>
      <c r="DZ5" s="8">
        <f t="shared" ref="DZ5" si="55">DY5+1</f>
        <v>44624</v>
      </c>
      <c r="EA5" s="8">
        <f t="shared" ref="EA5" si="56">DZ5+1</f>
        <v>44625</v>
      </c>
      <c r="EB5" s="10">
        <f t="shared" ref="EB5" si="57">EA5+1</f>
        <v>44626</v>
      </c>
      <c r="EC5" s="9">
        <f>EB5+1</f>
        <v>44627</v>
      </c>
      <c r="ED5" s="8">
        <f>EC5+1</f>
        <v>44628</v>
      </c>
      <c r="EE5" s="8">
        <f t="shared" ref="EE5" si="58">ED5+1</f>
        <v>44629</v>
      </c>
      <c r="EF5" s="8">
        <f t="shared" ref="EF5" si="59">EE5+1</f>
        <v>44630</v>
      </c>
      <c r="EG5" s="8">
        <f t="shared" ref="EG5" si="60">EF5+1</f>
        <v>44631</v>
      </c>
      <c r="EH5" s="8">
        <f t="shared" ref="EH5" si="61">EG5+1</f>
        <v>44632</v>
      </c>
      <c r="EI5" s="10">
        <f t="shared" ref="EI5" si="62">EH5+1</f>
        <v>44633</v>
      </c>
      <c r="EJ5" s="9">
        <f>EI5+1</f>
        <v>44634</v>
      </c>
      <c r="EK5" s="8">
        <f>EJ5+1</f>
        <v>44635</v>
      </c>
      <c r="EL5" s="8">
        <f t="shared" ref="EL5" si="63">EK5+1</f>
        <v>44636</v>
      </c>
      <c r="EM5" s="8">
        <f t="shared" ref="EM5" si="64">EL5+1</f>
        <v>44637</v>
      </c>
      <c r="EN5" s="8">
        <f t="shared" ref="EN5" si="65">EM5+1</f>
        <v>44638</v>
      </c>
      <c r="EO5" s="8">
        <f t="shared" ref="EO5" si="66">EN5+1</f>
        <v>44639</v>
      </c>
      <c r="EP5" s="10">
        <f t="shared" ref="EP5" si="67">EO5+1</f>
        <v>44640</v>
      </c>
      <c r="EQ5" s="9">
        <f>EP5+1</f>
        <v>44641</v>
      </c>
      <c r="ER5" s="8">
        <f>EQ5+1</f>
        <v>44642</v>
      </c>
      <c r="ES5" s="8">
        <f t="shared" ref="ES5" si="68">ER5+1</f>
        <v>44643</v>
      </c>
      <c r="ET5" s="8">
        <f t="shared" ref="ET5" si="69">ES5+1</f>
        <v>44644</v>
      </c>
      <c r="EU5" s="8">
        <f t="shared" ref="EU5" si="70">ET5+1</f>
        <v>44645</v>
      </c>
      <c r="EV5" s="8">
        <f t="shared" ref="EV5" si="71">EU5+1</f>
        <v>44646</v>
      </c>
      <c r="EW5" s="10">
        <f t="shared" ref="EW5" si="72">EV5+1</f>
        <v>44647</v>
      </c>
      <c r="EX5" s="9">
        <f>EW5+1</f>
        <v>44648</v>
      </c>
      <c r="EY5" s="8">
        <f>EX5+1</f>
        <v>44649</v>
      </c>
      <c r="EZ5" s="8">
        <f t="shared" ref="EZ5" si="73">EY5+1</f>
        <v>44650</v>
      </c>
      <c r="FA5" s="8">
        <f t="shared" ref="FA5" si="74">EZ5+1</f>
        <v>44651</v>
      </c>
      <c r="FB5" s="8">
        <f t="shared" ref="FB5" si="75">FA5+1</f>
        <v>44652</v>
      </c>
      <c r="FC5" s="8">
        <f t="shared" ref="FC5" si="76">FB5+1</f>
        <v>44653</v>
      </c>
      <c r="FD5" s="10">
        <f t="shared" ref="FD5" si="77">FC5+1</f>
        <v>44654</v>
      </c>
      <c r="FE5" s="9">
        <f>FD5+1</f>
        <v>44655</v>
      </c>
      <c r="FF5" s="8">
        <f>FE5+1</f>
        <v>44656</v>
      </c>
      <c r="FG5" s="8">
        <f t="shared" ref="FG5" si="78">FF5+1</f>
        <v>44657</v>
      </c>
      <c r="FH5" s="8">
        <f t="shared" ref="FH5" si="79">FG5+1</f>
        <v>44658</v>
      </c>
      <c r="FI5" s="8">
        <f t="shared" ref="FI5" si="80">FH5+1</f>
        <v>44659</v>
      </c>
      <c r="FJ5" s="8">
        <f t="shared" ref="FJ5" si="81">FI5+1</f>
        <v>44660</v>
      </c>
      <c r="FK5" s="10">
        <f t="shared" ref="FK5" si="82">FJ5+1</f>
        <v>44661</v>
      </c>
      <c r="FL5" s="9">
        <f>FK5+1</f>
        <v>44662</v>
      </c>
      <c r="FM5" s="8">
        <f>FL5+1</f>
        <v>44663</v>
      </c>
      <c r="FN5" s="8">
        <f t="shared" ref="FN5" si="83">FM5+1</f>
        <v>44664</v>
      </c>
      <c r="FO5" s="8">
        <f t="shared" ref="FO5" si="84">FN5+1</f>
        <v>44665</v>
      </c>
      <c r="FP5" s="8">
        <f t="shared" ref="FP5" si="85">FO5+1</f>
        <v>44666</v>
      </c>
      <c r="FQ5" s="8">
        <f t="shared" ref="FQ5" si="86">FP5+1</f>
        <v>44667</v>
      </c>
      <c r="FR5" s="10">
        <f t="shared" ref="FR5" si="87">FQ5+1</f>
        <v>44668</v>
      </c>
      <c r="FS5" s="9">
        <f>FR5+1</f>
        <v>44669</v>
      </c>
      <c r="FT5" s="8">
        <f>FS5+1</f>
        <v>44670</v>
      </c>
      <c r="FU5" s="8">
        <f t="shared" ref="FU5" si="88">FT5+1</f>
        <v>44671</v>
      </c>
      <c r="FV5" s="8">
        <f t="shared" ref="FV5" si="89">FU5+1</f>
        <v>44672</v>
      </c>
      <c r="FW5" s="8">
        <f t="shared" ref="FW5" si="90">FV5+1</f>
        <v>44673</v>
      </c>
      <c r="FX5" s="8">
        <f t="shared" ref="FX5" si="91">FW5+1</f>
        <v>44674</v>
      </c>
      <c r="FY5" s="10">
        <f t="shared" ref="FY5" si="92">FX5+1</f>
        <v>44675</v>
      </c>
      <c r="FZ5" s="9">
        <f>FY5+1</f>
        <v>44676</v>
      </c>
      <c r="GA5" s="8">
        <f>FZ5+1</f>
        <v>44677</v>
      </c>
      <c r="GB5" s="8">
        <f t="shared" ref="GB5" si="93">GA5+1</f>
        <v>44678</v>
      </c>
      <c r="GC5" s="8">
        <f t="shared" ref="GC5" si="94">GB5+1</f>
        <v>44679</v>
      </c>
      <c r="GD5" s="8">
        <f t="shared" ref="GD5" si="95">GC5+1</f>
        <v>44680</v>
      </c>
      <c r="GE5" s="8">
        <f t="shared" ref="GE5" si="96">GD5+1</f>
        <v>44681</v>
      </c>
      <c r="GF5" s="10">
        <f t="shared" ref="GF5" si="97">GE5+1</f>
        <v>44682</v>
      </c>
      <c r="GG5" s="9">
        <f>GF5+1</f>
        <v>44683</v>
      </c>
      <c r="GH5" s="8">
        <f>GG5+1</f>
        <v>44684</v>
      </c>
      <c r="GI5" s="8">
        <f t="shared" ref="GI5" si="98">GH5+1</f>
        <v>44685</v>
      </c>
      <c r="GJ5" s="8">
        <f t="shared" ref="GJ5" si="99">GI5+1</f>
        <v>44686</v>
      </c>
      <c r="GK5" s="8">
        <f t="shared" ref="GK5" si="100">GJ5+1</f>
        <v>44687</v>
      </c>
      <c r="GL5" s="8">
        <f t="shared" ref="GL5" si="101">GK5+1</f>
        <v>44688</v>
      </c>
      <c r="GM5" s="10">
        <f t="shared" ref="GM5" si="102">GL5+1</f>
        <v>44689</v>
      </c>
      <c r="GN5" s="9">
        <f>GM5+1</f>
        <v>44690</v>
      </c>
      <c r="GO5" s="8">
        <f>GN5+1</f>
        <v>44691</v>
      </c>
      <c r="GP5" s="8">
        <f t="shared" ref="GP5" si="103">GO5+1</f>
        <v>44692</v>
      </c>
      <c r="GQ5" s="8">
        <f t="shared" ref="GQ5" si="104">GP5+1</f>
        <v>44693</v>
      </c>
      <c r="GR5" s="8">
        <f t="shared" ref="GR5" si="105">GQ5+1</f>
        <v>44694</v>
      </c>
      <c r="GS5" s="8">
        <f t="shared" ref="GS5" si="106">GR5+1</f>
        <v>44695</v>
      </c>
      <c r="GT5" s="10">
        <f t="shared" ref="GT5" si="107">GS5+1</f>
        <v>44696</v>
      </c>
      <c r="GU5" s="9">
        <f>GT5+1</f>
        <v>44697</v>
      </c>
      <c r="GV5" s="8">
        <f>GU5+1</f>
        <v>44698</v>
      </c>
      <c r="GW5" s="8">
        <f t="shared" ref="GW5" si="108">GV5+1</f>
        <v>44699</v>
      </c>
      <c r="GX5" s="8">
        <f t="shared" ref="GX5" si="109">GW5+1</f>
        <v>44700</v>
      </c>
      <c r="GY5" s="8">
        <f t="shared" ref="GY5" si="110">GX5+1</f>
        <v>44701</v>
      </c>
      <c r="GZ5" s="8">
        <f t="shared" ref="GZ5" si="111">GY5+1</f>
        <v>44702</v>
      </c>
      <c r="HA5" s="10">
        <f t="shared" ref="HA5" si="112">GZ5+1</f>
        <v>44703</v>
      </c>
      <c r="HB5" s="9">
        <f>HA5+1</f>
        <v>44704</v>
      </c>
      <c r="HC5" s="8">
        <f>HB5+1</f>
        <v>44705</v>
      </c>
      <c r="HD5" s="8">
        <f t="shared" ref="HD5" si="113">HC5+1</f>
        <v>44706</v>
      </c>
      <c r="HE5" s="8">
        <f t="shared" ref="HE5" si="114">HD5+1</f>
        <v>44707</v>
      </c>
      <c r="HF5" s="8">
        <f t="shared" ref="HF5" si="115">HE5+1</f>
        <v>44708</v>
      </c>
      <c r="HG5" s="8">
        <f t="shared" ref="HG5" si="116">HF5+1</f>
        <v>44709</v>
      </c>
      <c r="HH5" s="10">
        <f t="shared" ref="HH5" si="117">HG5+1</f>
        <v>44710</v>
      </c>
      <c r="HI5" s="9">
        <f>HH5+1</f>
        <v>44711</v>
      </c>
      <c r="HJ5" s="8">
        <f>HI5+1</f>
        <v>44712</v>
      </c>
      <c r="HK5" s="8">
        <f t="shared" ref="HK5" si="118">HJ5+1</f>
        <v>44713</v>
      </c>
      <c r="HL5" s="8">
        <f t="shared" ref="HL5" si="119">HK5+1</f>
        <v>44714</v>
      </c>
      <c r="HM5" s="8">
        <f t="shared" ref="HM5" si="120">HL5+1</f>
        <v>44715</v>
      </c>
      <c r="HN5" s="8">
        <f t="shared" ref="HN5" si="121">HM5+1</f>
        <v>44716</v>
      </c>
      <c r="HO5" s="10">
        <f t="shared" ref="HO5" si="122">HN5+1</f>
        <v>44717</v>
      </c>
      <c r="HP5" s="9">
        <f>HO5+1</f>
        <v>44718</v>
      </c>
      <c r="HQ5" s="8">
        <f>HP5+1</f>
        <v>44719</v>
      </c>
      <c r="HR5" s="8">
        <f t="shared" ref="HR5" si="123">HQ5+1</f>
        <v>44720</v>
      </c>
      <c r="HS5" s="8">
        <f t="shared" ref="HS5" si="124">HR5+1</f>
        <v>44721</v>
      </c>
      <c r="HT5" s="8">
        <f t="shared" ref="HT5" si="125">HS5+1</f>
        <v>44722</v>
      </c>
      <c r="HU5" s="8">
        <f t="shared" ref="HU5" si="126">HT5+1</f>
        <v>44723</v>
      </c>
      <c r="HV5" s="10">
        <f t="shared" ref="HV5" si="127">HU5+1</f>
        <v>44724</v>
      </c>
      <c r="HW5" s="9">
        <f>HV5+1</f>
        <v>44725</v>
      </c>
      <c r="HX5" s="8">
        <f>HW5+1</f>
        <v>44726</v>
      </c>
      <c r="HY5" s="8">
        <f t="shared" ref="HY5" si="128">HX5+1</f>
        <v>44727</v>
      </c>
      <c r="HZ5" s="8">
        <f t="shared" ref="HZ5" si="129">HY5+1</f>
        <v>44728</v>
      </c>
      <c r="IA5" s="8">
        <f t="shared" ref="IA5" si="130">HZ5+1</f>
        <v>44729</v>
      </c>
      <c r="IB5" s="8">
        <f t="shared" ref="IB5" si="131">IA5+1</f>
        <v>44730</v>
      </c>
      <c r="IC5" s="10">
        <f t="shared" ref="IC5" si="132">IB5+1</f>
        <v>44731</v>
      </c>
      <c r="ID5" s="9">
        <f>IC5+1</f>
        <v>44732</v>
      </c>
      <c r="IE5" s="8">
        <f>ID5+1</f>
        <v>44733</v>
      </c>
      <c r="IF5" s="8">
        <f t="shared" ref="IF5" si="133">IE5+1</f>
        <v>44734</v>
      </c>
      <c r="IG5" s="8">
        <f t="shared" ref="IG5" si="134">IF5+1</f>
        <v>44735</v>
      </c>
      <c r="IH5" s="8">
        <f t="shared" ref="IH5" si="135">IG5+1</f>
        <v>44736</v>
      </c>
      <c r="II5" s="8">
        <f t="shared" ref="II5" si="136">IH5+1</f>
        <v>44737</v>
      </c>
      <c r="IJ5" s="10">
        <f t="shared" ref="IJ5" si="137">II5+1</f>
        <v>44738</v>
      </c>
      <c r="IK5" s="9">
        <f>IJ5+1</f>
        <v>44739</v>
      </c>
      <c r="IL5" s="8">
        <f>IK5+1</f>
        <v>44740</v>
      </c>
      <c r="IM5" s="8">
        <f t="shared" ref="IM5" si="138">IL5+1</f>
        <v>44741</v>
      </c>
      <c r="IN5" s="8">
        <f t="shared" ref="IN5" si="139">IM5+1</f>
        <v>44742</v>
      </c>
      <c r="IO5" s="8">
        <f t="shared" ref="IO5" si="140">IN5+1</f>
        <v>44743</v>
      </c>
      <c r="IP5" s="8">
        <f t="shared" ref="IP5" si="141">IO5+1</f>
        <v>44744</v>
      </c>
      <c r="IQ5" s="10">
        <f t="shared" ref="IQ5" si="142">IP5+1</f>
        <v>44745</v>
      </c>
      <c r="IR5" s="9">
        <f>IQ5+1</f>
        <v>44746</v>
      </c>
      <c r="IS5" s="8">
        <f>IR5+1</f>
        <v>44747</v>
      </c>
      <c r="IT5" s="8">
        <f t="shared" ref="IT5" si="143">IS5+1</f>
        <v>44748</v>
      </c>
      <c r="IU5" s="8">
        <f t="shared" ref="IU5" si="144">IT5+1</f>
        <v>44749</v>
      </c>
      <c r="IV5" s="8">
        <f t="shared" ref="IV5" si="145">IU5+1</f>
        <v>44750</v>
      </c>
      <c r="IW5" s="8">
        <f t="shared" ref="IW5" si="146">IV5+1</f>
        <v>44751</v>
      </c>
      <c r="IX5" s="10">
        <f t="shared" ref="IX5" si="147">IW5+1</f>
        <v>44752</v>
      </c>
    </row>
    <row r="6" spans="1:258" ht="30" customHeight="1" thickBot="1" x14ac:dyDescent="0.35">
      <c r="A6" s="6" t="s">
        <v>3</v>
      </c>
      <c r="B6" s="6"/>
      <c r="C6" s="7" t="s">
        <v>4</v>
      </c>
      <c r="D6" s="7" t="s">
        <v>5</v>
      </c>
      <c r="E6" s="7"/>
      <c r="F6" s="7" t="s">
        <v>6</v>
      </c>
      <c r="G6" s="11" t="str">
        <f t="shared" ref="G6" si="148">LEFT(TEXT(G5,"ddd"),1)</f>
        <v>l</v>
      </c>
      <c r="H6" s="11" t="str">
        <f t="shared" ref="H6:AO6" si="149">LEFT(TEXT(H5,"ddd"),1)</f>
        <v>m</v>
      </c>
      <c r="I6" s="11" t="str">
        <f t="shared" si="149"/>
        <v>m</v>
      </c>
      <c r="J6" s="11" t="str">
        <f t="shared" si="149"/>
        <v>j</v>
      </c>
      <c r="K6" s="11" t="str">
        <f t="shared" si="149"/>
        <v>v</v>
      </c>
      <c r="L6" s="11" t="str">
        <f t="shared" si="149"/>
        <v>s</v>
      </c>
      <c r="M6" s="11" t="str">
        <f t="shared" si="149"/>
        <v>d</v>
      </c>
      <c r="N6" s="11" t="str">
        <f t="shared" si="149"/>
        <v>l</v>
      </c>
      <c r="O6" s="11" t="str">
        <f t="shared" si="149"/>
        <v>m</v>
      </c>
      <c r="P6" s="11" t="str">
        <f t="shared" si="149"/>
        <v>m</v>
      </c>
      <c r="Q6" s="11" t="str">
        <f t="shared" si="149"/>
        <v>j</v>
      </c>
      <c r="R6" s="11" t="str">
        <f t="shared" si="149"/>
        <v>v</v>
      </c>
      <c r="S6" s="11" t="str">
        <f t="shared" si="149"/>
        <v>s</v>
      </c>
      <c r="T6" s="11" t="str">
        <f t="shared" si="149"/>
        <v>d</v>
      </c>
      <c r="U6" s="11" t="str">
        <f t="shared" si="149"/>
        <v>l</v>
      </c>
      <c r="V6" s="11" t="str">
        <f t="shared" si="149"/>
        <v>m</v>
      </c>
      <c r="W6" s="11" t="str">
        <f t="shared" si="149"/>
        <v>m</v>
      </c>
      <c r="X6" s="11" t="str">
        <f t="shared" si="149"/>
        <v>j</v>
      </c>
      <c r="Y6" s="11" t="str">
        <f t="shared" si="149"/>
        <v>v</v>
      </c>
      <c r="Z6" s="11" t="str">
        <f t="shared" si="149"/>
        <v>s</v>
      </c>
      <c r="AA6" s="11" t="str">
        <f t="shared" si="149"/>
        <v>d</v>
      </c>
      <c r="AB6" s="11" t="str">
        <f t="shared" si="149"/>
        <v>l</v>
      </c>
      <c r="AC6" s="11" t="str">
        <f t="shared" si="149"/>
        <v>m</v>
      </c>
      <c r="AD6" s="11" t="str">
        <f t="shared" si="149"/>
        <v>m</v>
      </c>
      <c r="AE6" s="11" t="str">
        <f t="shared" si="149"/>
        <v>j</v>
      </c>
      <c r="AF6" s="11" t="str">
        <f t="shared" si="149"/>
        <v>v</v>
      </c>
      <c r="AG6" s="11" t="str">
        <f t="shared" si="149"/>
        <v>s</v>
      </c>
      <c r="AH6" s="11" t="str">
        <f t="shared" si="149"/>
        <v>d</v>
      </c>
      <c r="AI6" s="11" t="str">
        <f t="shared" si="149"/>
        <v>l</v>
      </c>
      <c r="AJ6" s="11" t="str">
        <f t="shared" si="149"/>
        <v>m</v>
      </c>
      <c r="AK6" s="11" t="str">
        <f t="shared" si="149"/>
        <v>m</v>
      </c>
      <c r="AL6" s="11" t="str">
        <f t="shared" si="149"/>
        <v>j</v>
      </c>
      <c r="AM6" s="11" t="str">
        <f t="shared" si="149"/>
        <v>v</v>
      </c>
      <c r="AN6" s="11" t="str">
        <f t="shared" si="149"/>
        <v>s</v>
      </c>
      <c r="AO6" s="11" t="str">
        <f t="shared" si="149"/>
        <v>d</v>
      </c>
      <c r="AP6" s="11" t="str">
        <f t="shared" ref="AP6:AV6" si="150">LEFT(TEXT(AP5,"ddd"),1)</f>
        <v>l</v>
      </c>
      <c r="AQ6" s="11" t="str">
        <f t="shared" si="150"/>
        <v>m</v>
      </c>
      <c r="AR6" s="11" t="str">
        <f t="shared" si="150"/>
        <v>m</v>
      </c>
      <c r="AS6" s="11" t="str">
        <f t="shared" si="150"/>
        <v>j</v>
      </c>
      <c r="AT6" s="11" t="str">
        <f t="shared" si="150"/>
        <v>v</v>
      </c>
      <c r="AU6" s="11" t="str">
        <f t="shared" si="150"/>
        <v>s</v>
      </c>
      <c r="AV6" s="11" t="str">
        <f t="shared" si="150"/>
        <v>d</v>
      </c>
      <c r="AW6" s="11" t="str">
        <f t="shared" ref="AW6:BJ6" si="151">LEFT(TEXT(AW5,"ddd"),1)</f>
        <v>l</v>
      </c>
      <c r="AX6" s="11" t="str">
        <f t="shared" si="151"/>
        <v>m</v>
      </c>
      <c r="AY6" s="11" t="str">
        <f t="shared" si="151"/>
        <v>m</v>
      </c>
      <c r="AZ6" s="11" t="str">
        <f t="shared" si="151"/>
        <v>j</v>
      </c>
      <c r="BA6" s="11" t="str">
        <f t="shared" si="151"/>
        <v>v</v>
      </c>
      <c r="BB6" s="11" t="str">
        <f t="shared" si="151"/>
        <v>s</v>
      </c>
      <c r="BC6" s="11" t="str">
        <f t="shared" si="151"/>
        <v>d</v>
      </c>
      <c r="BD6" s="11" t="str">
        <f t="shared" si="151"/>
        <v>l</v>
      </c>
      <c r="BE6" s="11" t="str">
        <f t="shared" si="151"/>
        <v>m</v>
      </c>
      <c r="BF6" s="11" t="str">
        <f t="shared" si="151"/>
        <v>m</v>
      </c>
      <c r="BG6" s="11" t="str">
        <f t="shared" si="151"/>
        <v>j</v>
      </c>
      <c r="BH6" s="11" t="str">
        <f t="shared" si="151"/>
        <v>v</v>
      </c>
      <c r="BI6" s="11" t="str">
        <f t="shared" si="151"/>
        <v>s</v>
      </c>
      <c r="BJ6" s="11" t="str">
        <f t="shared" si="151"/>
        <v>d</v>
      </c>
      <c r="BK6" s="11" t="str">
        <f t="shared" ref="BK6:BQ6" si="152">LEFT(TEXT(BK5,"ddd"),1)</f>
        <v>l</v>
      </c>
      <c r="BL6" s="11" t="str">
        <f t="shared" si="152"/>
        <v>m</v>
      </c>
      <c r="BM6" s="11" t="str">
        <f t="shared" si="152"/>
        <v>m</v>
      </c>
      <c r="BN6" s="11" t="str">
        <f t="shared" si="152"/>
        <v>j</v>
      </c>
      <c r="BO6" s="11" t="str">
        <f t="shared" si="152"/>
        <v>v</v>
      </c>
      <c r="BP6" s="11" t="str">
        <f t="shared" si="152"/>
        <v>s</v>
      </c>
      <c r="BQ6" s="11" t="str">
        <f t="shared" si="152"/>
        <v>d</v>
      </c>
      <c r="BR6" s="11" t="str">
        <f t="shared" ref="BR6:EC6" si="153">LEFT(TEXT(BR5,"ddd"),1)</f>
        <v>l</v>
      </c>
      <c r="BS6" s="11" t="str">
        <f t="shared" si="153"/>
        <v>m</v>
      </c>
      <c r="BT6" s="11" t="str">
        <f t="shared" si="153"/>
        <v>m</v>
      </c>
      <c r="BU6" s="11" t="str">
        <f t="shared" si="153"/>
        <v>j</v>
      </c>
      <c r="BV6" s="11" t="str">
        <f t="shared" si="153"/>
        <v>v</v>
      </c>
      <c r="BW6" s="11" t="str">
        <f t="shared" si="153"/>
        <v>s</v>
      </c>
      <c r="BX6" s="11" t="str">
        <f t="shared" si="153"/>
        <v>d</v>
      </c>
      <c r="BY6" s="11" t="str">
        <f t="shared" si="153"/>
        <v>l</v>
      </c>
      <c r="BZ6" s="11" t="str">
        <f t="shared" si="153"/>
        <v>m</v>
      </c>
      <c r="CA6" s="11" t="str">
        <f t="shared" si="153"/>
        <v>m</v>
      </c>
      <c r="CB6" s="11" t="str">
        <f t="shared" si="153"/>
        <v>j</v>
      </c>
      <c r="CC6" s="11" t="str">
        <f t="shared" si="153"/>
        <v>v</v>
      </c>
      <c r="CD6" s="11" t="str">
        <f t="shared" si="153"/>
        <v>s</v>
      </c>
      <c r="CE6" s="11" t="str">
        <f t="shared" si="153"/>
        <v>d</v>
      </c>
      <c r="CF6" s="11" t="str">
        <f t="shared" si="153"/>
        <v>l</v>
      </c>
      <c r="CG6" s="11" t="str">
        <f t="shared" si="153"/>
        <v>m</v>
      </c>
      <c r="CH6" s="11" t="str">
        <f t="shared" si="153"/>
        <v>m</v>
      </c>
      <c r="CI6" s="11" t="str">
        <f t="shared" si="153"/>
        <v>j</v>
      </c>
      <c r="CJ6" s="11" t="str">
        <f t="shared" si="153"/>
        <v>v</v>
      </c>
      <c r="CK6" s="11" t="str">
        <f t="shared" si="153"/>
        <v>s</v>
      </c>
      <c r="CL6" s="11" t="str">
        <f t="shared" si="153"/>
        <v>d</v>
      </c>
      <c r="CM6" s="11" t="str">
        <f t="shared" si="153"/>
        <v>l</v>
      </c>
      <c r="CN6" s="11" t="str">
        <f t="shared" si="153"/>
        <v>m</v>
      </c>
      <c r="CO6" s="11" t="str">
        <f t="shared" si="153"/>
        <v>m</v>
      </c>
      <c r="CP6" s="11" t="str">
        <f t="shared" si="153"/>
        <v>j</v>
      </c>
      <c r="CQ6" s="11" t="str">
        <f t="shared" si="153"/>
        <v>v</v>
      </c>
      <c r="CR6" s="11" t="str">
        <f t="shared" si="153"/>
        <v>s</v>
      </c>
      <c r="CS6" s="11" t="str">
        <f t="shared" si="153"/>
        <v>d</v>
      </c>
      <c r="CT6" s="11" t="str">
        <f t="shared" si="153"/>
        <v>l</v>
      </c>
      <c r="CU6" s="11" t="str">
        <f t="shared" si="153"/>
        <v>m</v>
      </c>
      <c r="CV6" s="11" t="str">
        <f t="shared" si="153"/>
        <v>m</v>
      </c>
      <c r="CW6" s="11" t="str">
        <f t="shared" si="153"/>
        <v>j</v>
      </c>
      <c r="CX6" s="11" t="str">
        <f t="shared" si="153"/>
        <v>v</v>
      </c>
      <c r="CY6" s="11" t="str">
        <f t="shared" si="153"/>
        <v>s</v>
      </c>
      <c r="CZ6" s="11" t="str">
        <f t="shared" si="153"/>
        <v>d</v>
      </c>
      <c r="DA6" s="11" t="str">
        <f t="shared" si="153"/>
        <v>l</v>
      </c>
      <c r="DB6" s="11" t="str">
        <f t="shared" si="153"/>
        <v>m</v>
      </c>
      <c r="DC6" s="11" t="str">
        <f t="shared" si="153"/>
        <v>m</v>
      </c>
      <c r="DD6" s="11" t="str">
        <f t="shared" si="153"/>
        <v>j</v>
      </c>
      <c r="DE6" s="11" t="str">
        <f t="shared" si="153"/>
        <v>v</v>
      </c>
      <c r="DF6" s="11" t="str">
        <f t="shared" si="153"/>
        <v>s</v>
      </c>
      <c r="DG6" s="11" t="str">
        <f t="shared" si="153"/>
        <v>d</v>
      </c>
      <c r="DH6" s="11" t="str">
        <f t="shared" si="153"/>
        <v>l</v>
      </c>
      <c r="DI6" s="11" t="str">
        <f t="shared" si="153"/>
        <v>m</v>
      </c>
      <c r="DJ6" s="11" t="str">
        <f t="shared" si="153"/>
        <v>m</v>
      </c>
      <c r="DK6" s="11" t="str">
        <f t="shared" si="153"/>
        <v>j</v>
      </c>
      <c r="DL6" s="11" t="str">
        <f t="shared" si="153"/>
        <v>v</v>
      </c>
      <c r="DM6" s="11" t="str">
        <f t="shared" si="153"/>
        <v>s</v>
      </c>
      <c r="DN6" s="11" t="str">
        <f t="shared" si="153"/>
        <v>d</v>
      </c>
      <c r="DO6" s="11" t="str">
        <f t="shared" si="153"/>
        <v>l</v>
      </c>
      <c r="DP6" s="11" t="str">
        <f t="shared" si="153"/>
        <v>m</v>
      </c>
      <c r="DQ6" s="11" t="str">
        <f t="shared" si="153"/>
        <v>m</v>
      </c>
      <c r="DR6" s="11" t="str">
        <f t="shared" si="153"/>
        <v>j</v>
      </c>
      <c r="DS6" s="11" t="str">
        <f t="shared" si="153"/>
        <v>v</v>
      </c>
      <c r="DT6" s="11" t="str">
        <f t="shared" si="153"/>
        <v>s</v>
      </c>
      <c r="DU6" s="11" t="str">
        <f t="shared" si="153"/>
        <v>d</v>
      </c>
      <c r="DV6" s="11" t="str">
        <f t="shared" si="153"/>
        <v>l</v>
      </c>
      <c r="DW6" s="11" t="str">
        <f t="shared" si="153"/>
        <v>m</v>
      </c>
      <c r="DX6" s="11" t="str">
        <f t="shared" si="153"/>
        <v>m</v>
      </c>
      <c r="DY6" s="11" t="str">
        <f t="shared" si="153"/>
        <v>j</v>
      </c>
      <c r="DZ6" s="11" t="str">
        <f t="shared" si="153"/>
        <v>v</v>
      </c>
      <c r="EA6" s="11" t="str">
        <f t="shared" si="153"/>
        <v>s</v>
      </c>
      <c r="EB6" s="11" t="str">
        <f t="shared" si="153"/>
        <v>d</v>
      </c>
      <c r="EC6" s="11" t="str">
        <f t="shared" si="153"/>
        <v>l</v>
      </c>
      <c r="ED6" s="11" t="str">
        <f t="shared" ref="ED6:GO6" si="154">LEFT(TEXT(ED5,"ddd"),1)</f>
        <v>m</v>
      </c>
      <c r="EE6" s="11" t="str">
        <f t="shared" si="154"/>
        <v>m</v>
      </c>
      <c r="EF6" s="11" t="str">
        <f t="shared" si="154"/>
        <v>j</v>
      </c>
      <c r="EG6" s="11" t="str">
        <f t="shared" si="154"/>
        <v>v</v>
      </c>
      <c r="EH6" s="11" t="str">
        <f t="shared" si="154"/>
        <v>s</v>
      </c>
      <c r="EI6" s="11" t="str">
        <f t="shared" si="154"/>
        <v>d</v>
      </c>
      <c r="EJ6" s="11" t="str">
        <f t="shared" si="154"/>
        <v>l</v>
      </c>
      <c r="EK6" s="11" t="str">
        <f t="shared" si="154"/>
        <v>m</v>
      </c>
      <c r="EL6" s="11" t="str">
        <f t="shared" si="154"/>
        <v>m</v>
      </c>
      <c r="EM6" s="11" t="str">
        <f t="shared" si="154"/>
        <v>j</v>
      </c>
      <c r="EN6" s="11" t="str">
        <f t="shared" si="154"/>
        <v>v</v>
      </c>
      <c r="EO6" s="11" t="str">
        <f t="shared" si="154"/>
        <v>s</v>
      </c>
      <c r="EP6" s="11" t="str">
        <f t="shared" si="154"/>
        <v>d</v>
      </c>
      <c r="EQ6" s="11" t="str">
        <f t="shared" si="154"/>
        <v>l</v>
      </c>
      <c r="ER6" s="11" t="str">
        <f t="shared" si="154"/>
        <v>m</v>
      </c>
      <c r="ES6" s="11" t="str">
        <f t="shared" si="154"/>
        <v>m</v>
      </c>
      <c r="ET6" s="11" t="str">
        <f t="shared" si="154"/>
        <v>j</v>
      </c>
      <c r="EU6" s="11" t="str">
        <f t="shared" si="154"/>
        <v>v</v>
      </c>
      <c r="EV6" s="11" t="str">
        <f t="shared" si="154"/>
        <v>s</v>
      </c>
      <c r="EW6" s="11" t="str">
        <f t="shared" si="154"/>
        <v>d</v>
      </c>
      <c r="EX6" s="11" t="str">
        <f t="shared" si="154"/>
        <v>l</v>
      </c>
      <c r="EY6" s="11" t="str">
        <f t="shared" si="154"/>
        <v>m</v>
      </c>
      <c r="EZ6" s="11" t="str">
        <f t="shared" si="154"/>
        <v>m</v>
      </c>
      <c r="FA6" s="11" t="str">
        <f t="shared" si="154"/>
        <v>j</v>
      </c>
      <c r="FB6" s="11" t="str">
        <f t="shared" si="154"/>
        <v>v</v>
      </c>
      <c r="FC6" s="11" t="str">
        <f t="shared" si="154"/>
        <v>s</v>
      </c>
      <c r="FD6" s="11" t="str">
        <f t="shared" si="154"/>
        <v>d</v>
      </c>
      <c r="FE6" s="11" t="str">
        <f t="shared" si="154"/>
        <v>l</v>
      </c>
      <c r="FF6" s="11" t="str">
        <f t="shared" si="154"/>
        <v>m</v>
      </c>
      <c r="FG6" s="11" t="str">
        <f t="shared" si="154"/>
        <v>m</v>
      </c>
      <c r="FH6" s="11" t="str">
        <f t="shared" si="154"/>
        <v>j</v>
      </c>
      <c r="FI6" s="11" t="str">
        <f t="shared" si="154"/>
        <v>v</v>
      </c>
      <c r="FJ6" s="11" t="str">
        <f t="shared" si="154"/>
        <v>s</v>
      </c>
      <c r="FK6" s="11" t="str">
        <f t="shared" si="154"/>
        <v>d</v>
      </c>
      <c r="FL6" s="11" t="str">
        <f t="shared" si="154"/>
        <v>l</v>
      </c>
      <c r="FM6" s="11" t="str">
        <f t="shared" si="154"/>
        <v>m</v>
      </c>
      <c r="FN6" s="11" t="str">
        <f t="shared" si="154"/>
        <v>m</v>
      </c>
      <c r="FO6" s="11" t="str">
        <f t="shared" si="154"/>
        <v>j</v>
      </c>
      <c r="FP6" s="11" t="str">
        <f t="shared" si="154"/>
        <v>v</v>
      </c>
      <c r="FQ6" s="11" t="str">
        <f t="shared" si="154"/>
        <v>s</v>
      </c>
      <c r="FR6" s="11" t="str">
        <f t="shared" si="154"/>
        <v>d</v>
      </c>
      <c r="FS6" s="11" t="str">
        <f t="shared" si="154"/>
        <v>l</v>
      </c>
      <c r="FT6" s="11" t="str">
        <f t="shared" si="154"/>
        <v>m</v>
      </c>
      <c r="FU6" s="11" t="str">
        <f t="shared" si="154"/>
        <v>m</v>
      </c>
      <c r="FV6" s="11" t="str">
        <f t="shared" si="154"/>
        <v>j</v>
      </c>
      <c r="FW6" s="11" t="str">
        <f t="shared" si="154"/>
        <v>v</v>
      </c>
      <c r="FX6" s="11" t="str">
        <f t="shared" si="154"/>
        <v>s</v>
      </c>
      <c r="FY6" s="11" t="str">
        <f t="shared" si="154"/>
        <v>d</v>
      </c>
      <c r="FZ6" s="11" t="str">
        <f t="shared" si="154"/>
        <v>l</v>
      </c>
      <c r="GA6" s="11" t="str">
        <f t="shared" si="154"/>
        <v>m</v>
      </c>
      <c r="GB6" s="11" t="str">
        <f t="shared" si="154"/>
        <v>m</v>
      </c>
      <c r="GC6" s="11" t="str">
        <f t="shared" si="154"/>
        <v>j</v>
      </c>
      <c r="GD6" s="11" t="str">
        <f t="shared" si="154"/>
        <v>v</v>
      </c>
      <c r="GE6" s="11" t="str">
        <f t="shared" si="154"/>
        <v>s</v>
      </c>
      <c r="GF6" s="11" t="str">
        <f t="shared" si="154"/>
        <v>d</v>
      </c>
      <c r="GG6" s="11" t="str">
        <f t="shared" si="154"/>
        <v>l</v>
      </c>
      <c r="GH6" s="11" t="str">
        <f t="shared" si="154"/>
        <v>m</v>
      </c>
      <c r="GI6" s="11" t="str">
        <f t="shared" si="154"/>
        <v>m</v>
      </c>
      <c r="GJ6" s="11" t="str">
        <f t="shared" si="154"/>
        <v>j</v>
      </c>
      <c r="GK6" s="11" t="str">
        <f t="shared" si="154"/>
        <v>v</v>
      </c>
      <c r="GL6" s="11" t="str">
        <f t="shared" si="154"/>
        <v>s</v>
      </c>
      <c r="GM6" s="11" t="str">
        <f t="shared" si="154"/>
        <v>d</v>
      </c>
      <c r="GN6" s="11" t="str">
        <f t="shared" si="154"/>
        <v>l</v>
      </c>
      <c r="GO6" s="11" t="str">
        <f t="shared" si="154"/>
        <v>m</v>
      </c>
      <c r="GP6" s="11" t="str">
        <f t="shared" ref="GP6:IX6" si="155">LEFT(TEXT(GP5,"ddd"),1)</f>
        <v>m</v>
      </c>
      <c r="GQ6" s="11" t="str">
        <f t="shared" si="155"/>
        <v>j</v>
      </c>
      <c r="GR6" s="11" t="str">
        <f t="shared" si="155"/>
        <v>v</v>
      </c>
      <c r="GS6" s="11" t="str">
        <f t="shared" si="155"/>
        <v>s</v>
      </c>
      <c r="GT6" s="11" t="str">
        <f t="shared" si="155"/>
        <v>d</v>
      </c>
      <c r="GU6" s="11" t="str">
        <f t="shared" si="155"/>
        <v>l</v>
      </c>
      <c r="GV6" s="11" t="str">
        <f t="shared" si="155"/>
        <v>m</v>
      </c>
      <c r="GW6" s="11" t="str">
        <f t="shared" si="155"/>
        <v>m</v>
      </c>
      <c r="GX6" s="11" t="str">
        <f t="shared" si="155"/>
        <v>j</v>
      </c>
      <c r="GY6" s="11" t="str">
        <f t="shared" si="155"/>
        <v>v</v>
      </c>
      <c r="GZ6" s="11" t="str">
        <f t="shared" si="155"/>
        <v>s</v>
      </c>
      <c r="HA6" s="11" t="str">
        <f t="shared" si="155"/>
        <v>d</v>
      </c>
      <c r="HB6" s="11" t="str">
        <f t="shared" si="155"/>
        <v>l</v>
      </c>
      <c r="HC6" s="11" t="str">
        <f t="shared" si="155"/>
        <v>m</v>
      </c>
      <c r="HD6" s="11" t="str">
        <f t="shared" si="155"/>
        <v>m</v>
      </c>
      <c r="HE6" s="11" t="str">
        <f t="shared" si="155"/>
        <v>j</v>
      </c>
      <c r="HF6" s="11" t="str">
        <f t="shared" si="155"/>
        <v>v</v>
      </c>
      <c r="HG6" s="11" t="str">
        <f t="shared" si="155"/>
        <v>s</v>
      </c>
      <c r="HH6" s="11" t="str">
        <f t="shared" si="155"/>
        <v>d</v>
      </c>
      <c r="HI6" s="11" t="str">
        <f t="shared" si="155"/>
        <v>l</v>
      </c>
      <c r="HJ6" s="11" t="str">
        <f t="shared" si="155"/>
        <v>m</v>
      </c>
      <c r="HK6" s="11" t="str">
        <f t="shared" si="155"/>
        <v>m</v>
      </c>
      <c r="HL6" s="11" t="str">
        <f t="shared" si="155"/>
        <v>j</v>
      </c>
      <c r="HM6" s="11" t="str">
        <f t="shared" si="155"/>
        <v>v</v>
      </c>
      <c r="HN6" s="11" t="str">
        <f t="shared" si="155"/>
        <v>s</v>
      </c>
      <c r="HO6" s="11" t="str">
        <f t="shared" si="155"/>
        <v>d</v>
      </c>
      <c r="HP6" s="11" t="str">
        <f t="shared" si="155"/>
        <v>l</v>
      </c>
      <c r="HQ6" s="11" t="str">
        <f t="shared" si="155"/>
        <v>m</v>
      </c>
      <c r="HR6" s="11" t="str">
        <f t="shared" si="155"/>
        <v>m</v>
      </c>
      <c r="HS6" s="11" t="str">
        <f t="shared" si="155"/>
        <v>j</v>
      </c>
      <c r="HT6" s="11" t="str">
        <f t="shared" si="155"/>
        <v>v</v>
      </c>
      <c r="HU6" s="11" t="str">
        <f t="shared" si="155"/>
        <v>s</v>
      </c>
      <c r="HV6" s="11" t="str">
        <f t="shared" si="155"/>
        <v>d</v>
      </c>
      <c r="HW6" s="11" t="str">
        <f t="shared" si="155"/>
        <v>l</v>
      </c>
      <c r="HX6" s="11" t="str">
        <f t="shared" si="155"/>
        <v>m</v>
      </c>
      <c r="HY6" s="11" t="str">
        <f t="shared" si="155"/>
        <v>m</v>
      </c>
      <c r="HZ6" s="11" t="str">
        <f t="shared" si="155"/>
        <v>j</v>
      </c>
      <c r="IA6" s="11" t="str">
        <f t="shared" si="155"/>
        <v>v</v>
      </c>
      <c r="IB6" s="11" t="str">
        <f t="shared" si="155"/>
        <v>s</v>
      </c>
      <c r="IC6" s="11" t="str">
        <f t="shared" si="155"/>
        <v>d</v>
      </c>
      <c r="ID6" s="11" t="str">
        <f t="shared" si="155"/>
        <v>l</v>
      </c>
      <c r="IE6" s="11" t="str">
        <f t="shared" si="155"/>
        <v>m</v>
      </c>
      <c r="IF6" s="11" t="str">
        <f t="shared" si="155"/>
        <v>m</v>
      </c>
      <c r="IG6" s="11" t="str">
        <f t="shared" si="155"/>
        <v>j</v>
      </c>
      <c r="IH6" s="11" t="str">
        <f t="shared" si="155"/>
        <v>v</v>
      </c>
      <c r="II6" s="11" t="str">
        <f t="shared" si="155"/>
        <v>s</v>
      </c>
      <c r="IJ6" s="11" t="str">
        <f t="shared" si="155"/>
        <v>d</v>
      </c>
      <c r="IK6" s="11" t="str">
        <f t="shared" si="155"/>
        <v>l</v>
      </c>
      <c r="IL6" s="11" t="str">
        <f t="shared" si="155"/>
        <v>m</v>
      </c>
      <c r="IM6" s="11" t="str">
        <f t="shared" si="155"/>
        <v>m</v>
      </c>
      <c r="IN6" s="11" t="str">
        <f t="shared" si="155"/>
        <v>j</v>
      </c>
      <c r="IO6" s="11" t="str">
        <f t="shared" si="155"/>
        <v>v</v>
      </c>
      <c r="IP6" s="11" t="str">
        <f t="shared" si="155"/>
        <v>s</v>
      </c>
      <c r="IQ6" s="11" t="str">
        <f t="shared" si="155"/>
        <v>d</v>
      </c>
      <c r="IR6" s="11" t="str">
        <f t="shared" si="155"/>
        <v>l</v>
      </c>
      <c r="IS6" s="11" t="str">
        <f t="shared" si="155"/>
        <v>m</v>
      </c>
      <c r="IT6" s="11" t="str">
        <f t="shared" si="155"/>
        <v>m</v>
      </c>
      <c r="IU6" s="11" t="str">
        <f t="shared" si="155"/>
        <v>j</v>
      </c>
      <c r="IV6" s="11" t="str">
        <f t="shared" si="155"/>
        <v>v</v>
      </c>
      <c r="IW6" s="11" t="str">
        <f t="shared" si="155"/>
        <v>s</v>
      </c>
      <c r="IX6" s="11" t="str">
        <f t="shared" si="155"/>
        <v>d</v>
      </c>
    </row>
    <row r="7" spans="1:258" ht="4.95" hidden="1" customHeight="1" thickBot="1" x14ac:dyDescent="0.35">
      <c r="C7"/>
      <c r="F7" t="str">
        <f>IF(OR(ISBLANK(task_start),ISBLANK(task_end)),"",task_end-task_start+1)</f>
        <v/>
      </c>
      <c r="G7" s="14"/>
      <c r="H7" s="14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</row>
    <row r="8" spans="1:258" s="2" customFormat="1" ht="30" customHeight="1" thickTop="1" thickBot="1" x14ac:dyDescent="0.35">
      <c r="A8" s="67" t="s">
        <v>7</v>
      </c>
      <c r="B8" s="68"/>
      <c r="C8" s="44" t="s">
        <v>29</v>
      </c>
      <c r="D8" s="45" t="s">
        <v>30</v>
      </c>
      <c r="E8" s="13"/>
      <c r="F8" s="13">
        <f t="shared" ref="F8:F32" si="156">IF(OR(ISBLANK(task_start),ISBLANK(task_end)),"",task_end-task_start+1)</f>
        <v>41</v>
      </c>
      <c r="G8" s="14"/>
      <c r="H8" s="4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41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</row>
    <row r="9" spans="1:258" s="2" customFormat="1" ht="30" customHeight="1" thickBot="1" x14ac:dyDescent="0.35">
      <c r="A9" s="64" t="s">
        <v>8</v>
      </c>
      <c r="B9" s="64"/>
      <c r="C9" s="35">
        <f>Project_Start</f>
        <v>44503</v>
      </c>
      <c r="D9" s="35">
        <f>DATE(2021,11,12)</f>
        <v>44512</v>
      </c>
      <c r="E9" s="13"/>
      <c r="F9" s="13">
        <f t="shared" si="156"/>
        <v>10</v>
      </c>
      <c r="G9" s="14"/>
      <c r="H9" s="14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</row>
    <row r="10" spans="1:258" s="2" customFormat="1" ht="30" customHeight="1" thickBot="1" x14ac:dyDescent="0.35">
      <c r="A10" s="65" t="s">
        <v>9</v>
      </c>
      <c r="B10" s="65"/>
      <c r="C10" s="24">
        <f>D9+1</f>
        <v>44513</v>
      </c>
      <c r="D10" s="24">
        <f>DATE(2021,11,23)</f>
        <v>44523</v>
      </c>
      <c r="E10" s="13"/>
      <c r="F10" s="13">
        <f t="shared" si="156"/>
        <v>11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T10" s="15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</row>
    <row r="11" spans="1:258" s="2" customFormat="1" ht="30" customHeight="1" thickBot="1" x14ac:dyDescent="0.35">
      <c r="A11" s="65" t="s">
        <v>10</v>
      </c>
      <c r="B11" s="65"/>
      <c r="C11" s="24">
        <f>DATE(2021,11,24)</f>
        <v>44524</v>
      </c>
      <c r="D11" s="24">
        <f>C11+6</f>
        <v>44530</v>
      </c>
      <c r="E11" s="13"/>
      <c r="F11" s="13">
        <f t="shared" si="156"/>
        <v>7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</row>
    <row r="12" spans="1:258" s="2" customFormat="1" ht="30" customHeight="1" thickBot="1" x14ac:dyDescent="0.35">
      <c r="A12" s="66" t="s">
        <v>11</v>
      </c>
      <c r="B12" s="66"/>
      <c r="C12" s="36">
        <f>DATE(2021,11,31)</f>
        <v>44531</v>
      </c>
      <c r="D12" s="36">
        <f>DATE(2021,12,13)</f>
        <v>44543</v>
      </c>
      <c r="E12" s="13"/>
      <c r="F12" s="13">
        <f t="shared" si="156"/>
        <v>13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</row>
    <row r="13" spans="1:258" s="2" customFormat="1" ht="30" customHeight="1" thickTop="1" thickBot="1" x14ac:dyDescent="0.35">
      <c r="A13" s="62" t="s">
        <v>12</v>
      </c>
      <c r="B13" s="63"/>
      <c r="C13" s="46" t="s">
        <v>31</v>
      </c>
      <c r="D13" s="38">
        <f>D16</f>
        <v>44682</v>
      </c>
      <c r="E13" s="13"/>
      <c r="F13" s="13">
        <f t="shared" si="156"/>
        <v>164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4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41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</row>
    <row r="14" spans="1:258" s="2" customFormat="1" ht="30" customHeight="1" thickBot="1" x14ac:dyDescent="0.35">
      <c r="A14" s="64" t="s">
        <v>13</v>
      </c>
      <c r="B14" s="64"/>
      <c r="C14" s="35">
        <f>DATE(2021,11,19)</f>
        <v>44519</v>
      </c>
      <c r="D14" s="35">
        <f>DATE(2022,2,6)</f>
        <v>44598</v>
      </c>
      <c r="E14" s="13"/>
      <c r="F14" s="13">
        <f t="shared" si="156"/>
        <v>80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8"/>
      <c r="FY14" s="49"/>
      <c r="FZ14" s="43"/>
      <c r="GA14" s="43"/>
      <c r="GB14" s="43"/>
      <c r="GC14" s="43"/>
      <c r="GD14" s="43"/>
      <c r="GE14" s="43"/>
      <c r="GF14" s="43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</row>
    <row r="15" spans="1:258" s="2" customFormat="1" ht="30" customHeight="1" thickBot="1" x14ac:dyDescent="0.35">
      <c r="A15" s="65" t="s">
        <v>25</v>
      </c>
      <c r="B15" s="65"/>
      <c r="C15" s="24">
        <f>DATE(2022,1,10)</f>
        <v>44571</v>
      </c>
      <c r="D15" s="24">
        <f>DATE(2022,2,6)</f>
        <v>44598</v>
      </c>
      <c r="E15" s="13"/>
      <c r="F15" s="13">
        <f t="shared" si="156"/>
        <v>28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</row>
    <row r="16" spans="1:258" s="2" customFormat="1" ht="30" customHeight="1" thickBot="1" x14ac:dyDescent="0.35">
      <c r="A16" s="66" t="s">
        <v>26</v>
      </c>
      <c r="B16" s="66"/>
      <c r="C16" s="36">
        <f>DATE(2022,2,7)</f>
        <v>44599</v>
      </c>
      <c r="D16" s="36">
        <f>DATE(2022,5,1)</f>
        <v>44682</v>
      </c>
      <c r="E16" s="13"/>
      <c r="F16" s="13">
        <f t="shared" si="156"/>
        <v>84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  <c r="HV16" s="42"/>
      <c r="HW16" s="42"/>
      <c r="HX16" s="42"/>
      <c r="HY16" s="42"/>
      <c r="HZ16" s="42"/>
      <c r="IA16" s="42"/>
      <c r="IB16" s="42"/>
      <c r="IC16" s="42"/>
      <c r="ID16" s="42"/>
      <c r="IE16" s="42"/>
      <c r="IF16" s="42"/>
      <c r="IG16" s="42"/>
      <c r="IH16" s="42"/>
      <c r="II16" s="42"/>
      <c r="IJ16" s="42"/>
      <c r="IK16" s="42"/>
      <c r="IL16" s="42"/>
      <c r="IM16" s="42"/>
      <c r="IN16" s="42"/>
      <c r="IO16" s="14"/>
      <c r="IP16" s="14"/>
      <c r="IQ16" s="14"/>
      <c r="IR16" s="14"/>
      <c r="IS16" s="14"/>
      <c r="IT16" s="14"/>
      <c r="IU16" s="14"/>
      <c r="IV16" s="14"/>
      <c r="IW16" s="14"/>
      <c r="IX16" s="14"/>
    </row>
    <row r="17" spans="1:258" s="2" customFormat="1" ht="30" customHeight="1" thickBot="1" x14ac:dyDescent="0.35">
      <c r="A17" s="62" t="s">
        <v>14</v>
      </c>
      <c r="B17" s="63"/>
      <c r="C17" s="37" t="str">
        <f>C18</f>
        <v>14/12/2021</v>
      </c>
      <c r="D17" s="38">
        <f>D26</f>
        <v>44742</v>
      </c>
      <c r="E17" s="13"/>
      <c r="F17" s="13">
        <f t="shared" si="156"/>
        <v>199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51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  <c r="GQ17" s="52"/>
      <c r="GR17" s="52"/>
      <c r="GS17" s="52"/>
      <c r="GT17" s="52"/>
      <c r="GU17" s="52"/>
      <c r="GV17" s="52"/>
      <c r="GW17" s="52"/>
      <c r="GX17" s="52"/>
      <c r="GY17" s="52"/>
      <c r="GZ17" s="52"/>
      <c r="HA17" s="52"/>
      <c r="HB17" s="52"/>
      <c r="HC17" s="52"/>
      <c r="HD17" s="52"/>
      <c r="HE17" s="52"/>
      <c r="HF17" s="52"/>
      <c r="HG17" s="52"/>
      <c r="HH17" s="52"/>
      <c r="HI17" s="52"/>
      <c r="HJ17" s="52"/>
      <c r="HK17" s="52"/>
      <c r="HL17" s="52"/>
      <c r="HM17" s="52"/>
      <c r="HN17" s="52"/>
      <c r="HO17" s="52"/>
      <c r="HP17" s="52"/>
      <c r="HQ17" s="52"/>
      <c r="HR17" s="52"/>
      <c r="HS17" s="52"/>
      <c r="HT17" s="52"/>
      <c r="HU17" s="52"/>
      <c r="HV17" s="52"/>
      <c r="HW17" s="52"/>
      <c r="HX17" s="52"/>
      <c r="HY17" s="52"/>
      <c r="HZ17" s="52"/>
      <c r="IA17" s="52"/>
      <c r="IB17" s="52"/>
      <c r="IC17" s="52"/>
      <c r="ID17" s="52"/>
      <c r="IE17" s="52"/>
      <c r="IF17" s="52"/>
      <c r="IG17" s="52"/>
      <c r="IH17" s="52"/>
      <c r="II17" s="52"/>
      <c r="IJ17" s="52"/>
      <c r="IK17" s="52"/>
      <c r="IL17" s="52"/>
      <c r="IM17" s="52"/>
      <c r="IN17" s="53"/>
      <c r="IO17" s="14"/>
      <c r="IP17" s="14"/>
      <c r="IQ17" s="14"/>
      <c r="IR17" s="14"/>
      <c r="IS17" s="14"/>
      <c r="IT17" s="14"/>
      <c r="IU17" s="14"/>
      <c r="IV17" s="14"/>
      <c r="IW17" s="14"/>
      <c r="IX17" s="14"/>
    </row>
    <row r="18" spans="1:258" s="2" customFormat="1" ht="30" customHeight="1" thickBot="1" x14ac:dyDescent="0.35">
      <c r="A18" s="69" t="s">
        <v>16</v>
      </c>
      <c r="B18" s="64"/>
      <c r="C18" s="47" t="s">
        <v>32</v>
      </c>
      <c r="D18" s="39">
        <f>DATE(2022,4,1)</f>
        <v>44652</v>
      </c>
      <c r="E18" s="13"/>
      <c r="F18" s="13">
        <f t="shared" si="156"/>
        <v>109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14"/>
      <c r="IP18" s="14"/>
      <c r="IQ18" s="14"/>
      <c r="IR18" s="14"/>
      <c r="IS18" s="14"/>
      <c r="IT18" s="14"/>
      <c r="IU18" s="14"/>
      <c r="IV18" s="14"/>
      <c r="IW18" s="14"/>
      <c r="IX18" s="14"/>
    </row>
    <row r="19" spans="1:258" s="2" customFormat="1" ht="30" customHeight="1" thickBot="1" x14ac:dyDescent="0.35">
      <c r="A19" s="25" t="s">
        <v>17</v>
      </c>
      <c r="B19" s="26"/>
      <c r="C19" s="27">
        <f>DATE(2021,12,14)</f>
        <v>44544</v>
      </c>
      <c r="D19" s="27">
        <f>DATE(2022,2,20)</f>
        <v>44612</v>
      </c>
      <c r="E19" s="13"/>
      <c r="F19" s="1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</row>
    <row r="20" spans="1:258" s="2" customFormat="1" ht="30" customHeight="1" thickBot="1" x14ac:dyDescent="0.35">
      <c r="A20" s="25" t="s">
        <v>28</v>
      </c>
      <c r="B20" s="26"/>
      <c r="C20" s="27">
        <f>DATE(2022,2,21)</f>
        <v>44613</v>
      </c>
      <c r="D20" s="27">
        <f>DATE(2022,2,28)</f>
        <v>44620</v>
      </c>
      <c r="E20" s="13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</row>
    <row r="21" spans="1:258" s="2" customFormat="1" ht="30" customHeight="1" thickBot="1" x14ac:dyDescent="0.35">
      <c r="A21" s="28" t="s">
        <v>18</v>
      </c>
      <c r="B21" s="29"/>
      <c r="C21" s="30">
        <f>DATE(2022,3,1)</f>
        <v>44621</v>
      </c>
      <c r="D21" s="30">
        <f>DATE(2022,3,2)</f>
        <v>44622</v>
      </c>
      <c r="E21" s="13"/>
      <c r="F21" s="13">
        <f t="shared" si="156"/>
        <v>2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</row>
    <row r="22" spans="1:258" s="2" customFormat="1" ht="30" customHeight="1" thickBot="1" x14ac:dyDescent="0.35">
      <c r="A22" s="31" t="s">
        <v>27</v>
      </c>
      <c r="B22" s="32"/>
      <c r="C22" s="33">
        <f>DATE(2022,3,3)</f>
        <v>44623</v>
      </c>
      <c r="D22" s="33">
        <f>DATE(2022,3,7)</f>
        <v>44627</v>
      </c>
      <c r="E22" s="13"/>
      <c r="F22" s="1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</row>
    <row r="23" spans="1:258" s="2" customFormat="1" ht="30" customHeight="1" thickBot="1" x14ac:dyDescent="0.35">
      <c r="A23" s="31" t="s">
        <v>33</v>
      </c>
      <c r="B23" s="32"/>
      <c r="C23" s="33">
        <f>DATE(2022,3,8)</f>
        <v>44628</v>
      </c>
      <c r="D23" s="33">
        <f>DATE(2022,3,21)</f>
        <v>44641</v>
      </c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</row>
    <row r="24" spans="1:258" s="2" customFormat="1" ht="30" customHeight="1" thickBot="1" x14ac:dyDescent="0.35">
      <c r="A24" s="31" t="s">
        <v>37</v>
      </c>
      <c r="B24" s="32"/>
      <c r="C24" s="33">
        <f>DATE(2022,3,22)</f>
        <v>44642</v>
      </c>
      <c r="D24" s="3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</row>
    <row r="25" spans="1:258" s="2" customFormat="1" ht="30" customHeight="1" thickBot="1" x14ac:dyDescent="0.35">
      <c r="A25" s="34" t="s">
        <v>19</v>
      </c>
      <c r="B25" s="34"/>
      <c r="C25" s="24">
        <f>DATE(2022,4,1)</f>
        <v>44652</v>
      </c>
      <c r="D25" s="24">
        <f>DATE(2022,6,30)</f>
        <v>44742</v>
      </c>
      <c r="E25" s="13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</row>
    <row r="26" spans="1:258" s="2" customFormat="1" ht="30" customHeight="1" thickBot="1" x14ac:dyDescent="0.35">
      <c r="A26" s="65" t="s">
        <v>20</v>
      </c>
      <c r="B26" s="65"/>
      <c r="C26" s="24">
        <f>DATE(2022,2,21)</f>
        <v>44613</v>
      </c>
      <c r="D26" s="24">
        <f>DATE(2022,6,30)</f>
        <v>44742</v>
      </c>
      <c r="E26" s="13"/>
      <c r="F26" s="1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</row>
    <row r="27" spans="1:258" s="2" customFormat="1" ht="30" customHeight="1" thickBot="1" x14ac:dyDescent="0.35">
      <c r="A27" s="66" t="s">
        <v>15</v>
      </c>
      <c r="B27" s="66"/>
      <c r="C27" s="36">
        <f>DATE(2022,1,1)</f>
        <v>44562</v>
      </c>
      <c r="D27" s="36">
        <f>DATE(2022,1,23)</f>
        <v>44584</v>
      </c>
      <c r="E27" s="13"/>
      <c r="F27" s="13">
        <f t="shared" si="156"/>
        <v>23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14"/>
      <c r="IQ27" s="14"/>
      <c r="IR27" s="14"/>
      <c r="IS27" s="14"/>
      <c r="IT27" s="14"/>
      <c r="IU27" s="14"/>
      <c r="IV27" s="14"/>
      <c r="IW27" s="14"/>
      <c r="IX27" s="14"/>
    </row>
    <row r="28" spans="1:258" s="2" customFormat="1" ht="30" customHeight="1" thickBot="1" x14ac:dyDescent="0.35">
      <c r="A28" s="67" t="s">
        <v>21</v>
      </c>
      <c r="B28" s="68"/>
      <c r="C28" s="54" t="s">
        <v>35</v>
      </c>
      <c r="D28" s="55" t="s">
        <v>36</v>
      </c>
      <c r="E28" s="13"/>
      <c r="F28" s="13">
        <f t="shared" si="156"/>
        <v>160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40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56"/>
      <c r="EG28" s="56"/>
      <c r="EH28" s="56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  <c r="FD28" s="56"/>
      <c r="FE28" s="56"/>
      <c r="FF28" s="56"/>
      <c r="FG28" s="56"/>
      <c r="FH28" s="56"/>
      <c r="FI28" s="56"/>
      <c r="FJ28" s="56"/>
      <c r="FK28" s="56"/>
      <c r="FL28" s="56"/>
      <c r="FM28" s="56"/>
      <c r="FN28" s="56"/>
      <c r="FO28" s="56"/>
      <c r="FP28" s="56"/>
      <c r="FQ28" s="56"/>
      <c r="FR28" s="56"/>
      <c r="FS28" s="56"/>
      <c r="FT28" s="56"/>
      <c r="FU28" s="56"/>
      <c r="FV28" s="56"/>
      <c r="FW28" s="56"/>
      <c r="FX28" s="56"/>
      <c r="FY28" s="56"/>
      <c r="FZ28" s="56"/>
      <c r="GA28" s="56"/>
      <c r="GB28" s="56"/>
      <c r="GC28" s="56"/>
      <c r="GD28" s="56"/>
      <c r="GE28" s="56"/>
      <c r="GF28" s="56"/>
      <c r="GG28" s="56"/>
      <c r="GH28" s="56"/>
      <c r="GI28" s="56"/>
      <c r="GJ28" s="56"/>
      <c r="GK28" s="56"/>
      <c r="GL28" s="56"/>
      <c r="GM28" s="56"/>
      <c r="GN28" s="56"/>
      <c r="GO28" s="56"/>
      <c r="GP28" s="56"/>
      <c r="GQ28" s="56"/>
      <c r="GR28" s="56"/>
      <c r="GS28" s="56"/>
      <c r="GT28" s="56"/>
      <c r="GU28" s="56"/>
      <c r="GV28" s="56"/>
      <c r="GW28" s="56"/>
      <c r="GX28" s="56"/>
      <c r="GY28" s="56"/>
      <c r="GZ28" s="56"/>
      <c r="HA28" s="56"/>
      <c r="HB28" s="56"/>
      <c r="HC28" s="56"/>
      <c r="HD28" s="56"/>
      <c r="HE28" s="56"/>
      <c r="HF28" s="56"/>
      <c r="HG28" s="56"/>
      <c r="HH28" s="56"/>
      <c r="HI28" s="56"/>
      <c r="HJ28" s="56"/>
      <c r="HK28" s="56"/>
      <c r="HL28" s="56"/>
      <c r="HM28" s="56"/>
      <c r="HN28" s="56"/>
      <c r="HO28" s="56"/>
      <c r="HP28" s="56"/>
      <c r="HQ28" s="56"/>
      <c r="HR28" s="56"/>
      <c r="HS28" s="56"/>
      <c r="HT28" s="56"/>
      <c r="HU28" s="56"/>
      <c r="HV28" s="56"/>
      <c r="HW28" s="56"/>
      <c r="HX28" s="56"/>
      <c r="HY28" s="56"/>
      <c r="HZ28" s="56"/>
      <c r="IA28" s="56"/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41"/>
      <c r="IQ28" s="14"/>
      <c r="IR28" s="14"/>
      <c r="IS28" s="14"/>
      <c r="IT28" s="14"/>
      <c r="IU28" s="14"/>
      <c r="IV28" s="14"/>
      <c r="IW28" s="14"/>
      <c r="IX28" s="14"/>
    </row>
    <row r="29" spans="1:258" s="2" customFormat="1" ht="30" customHeight="1" thickBot="1" x14ac:dyDescent="0.35">
      <c r="A29" s="64" t="s">
        <v>22</v>
      </c>
      <c r="B29" s="64"/>
      <c r="C29" s="35">
        <f>DATE(2022,1,23)</f>
        <v>44584</v>
      </c>
      <c r="D29" s="35">
        <f>DATE(2022,2,13)</f>
        <v>44605</v>
      </c>
      <c r="E29" s="13"/>
      <c r="F29" s="13">
        <f t="shared" si="156"/>
        <v>22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43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  <c r="HV29" s="43"/>
      <c r="HW29" s="43"/>
      <c r="HX29" s="43"/>
      <c r="HY29" s="43"/>
      <c r="HZ29" s="43"/>
      <c r="IA29" s="43"/>
      <c r="IB29" s="43"/>
      <c r="IC29" s="43"/>
      <c r="ID29" s="43"/>
      <c r="IE29" s="43"/>
      <c r="IF29" s="43"/>
      <c r="IG29" s="43"/>
      <c r="IH29" s="43"/>
      <c r="II29" s="43"/>
      <c r="IJ29" s="43"/>
      <c r="IK29" s="43"/>
      <c r="IL29" s="43"/>
      <c r="IM29" s="43"/>
      <c r="IN29" s="43"/>
      <c r="IO29" s="43"/>
      <c r="IP29" s="14"/>
      <c r="IQ29" s="14"/>
      <c r="IR29" s="14"/>
      <c r="IS29" s="14"/>
      <c r="IT29" s="14"/>
      <c r="IU29" s="14"/>
      <c r="IV29" s="14"/>
      <c r="IW29" s="14"/>
      <c r="IX29" s="14"/>
    </row>
    <row r="30" spans="1:258" s="2" customFormat="1" ht="30" customHeight="1" thickBot="1" x14ac:dyDescent="0.35">
      <c r="A30" s="65" t="s">
        <v>23</v>
      </c>
      <c r="B30" s="65"/>
      <c r="C30" s="24">
        <f>DATE(2021,11,15)</f>
        <v>44515</v>
      </c>
      <c r="D30" s="24">
        <f>DATE(2022,1,31)</f>
        <v>44592</v>
      </c>
      <c r="E30" s="13"/>
      <c r="F30" s="13">
        <f t="shared" si="156"/>
        <v>78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</row>
    <row r="31" spans="1:258" s="2" customFormat="1" ht="30" customHeight="1" thickBot="1" x14ac:dyDescent="0.35">
      <c r="A31" s="65" t="s">
        <v>24</v>
      </c>
      <c r="B31" s="65"/>
      <c r="C31" s="24">
        <f>DATE(2022,6,1)</f>
        <v>44713</v>
      </c>
      <c r="D31" s="24">
        <f>DATE(2022,6,31)</f>
        <v>44743</v>
      </c>
      <c r="E31" s="13"/>
      <c r="F31" s="13">
        <f t="shared" si="156"/>
        <v>31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</row>
    <row r="32" spans="1:258" s="2" customFormat="1" ht="30" customHeight="1" thickBot="1" x14ac:dyDescent="0.35">
      <c r="A32" s="19"/>
      <c r="B32" s="19"/>
      <c r="C32" s="18"/>
      <c r="D32" s="18"/>
      <c r="E32" s="13"/>
      <c r="F32" s="13" t="str">
        <f t="shared" si="156"/>
        <v/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</row>
    <row r="33" spans="4:5" ht="30" customHeight="1" x14ac:dyDescent="0.3">
      <c r="E33" s="4"/>
    </row>
    <row r="34" spans="4:5" ht="30" customHeight="1" x14ac:dyDescent="0.3">
      <c r="D34" s="16"/>
    </row>
  </sheetData>
  <mergeCells count="55">
    <mergeCell ref="A30:B30"/>
    <mergeCell ref="A31:B31"/>
    <mergeCell ref="A18:B18"/>
    <mergeCell ref="A26:B26"/>
    <mergeCell ref="A28:B28"/>
    <mergeCell ref="A29:B29"/>
    <mergeCell ref="A27:B2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EQ4:EW4"/>
    <mergeCell ref="EX4:FD4"/>
    <mergeCell ref="HW4:IC4"/>
    <mergeCell ref="FE4:FK4"/>
    <mergeCell ref="FL4:FR4"/>
    <mergeCell ref="FS4:FY4"/>
    <mergeCell ref="FZ4:GF4"/>
    <mergeCell ref="GG4:GM4"/>
    <mergeCell ref="CM4:CS4"/>
    <mergeCell ref="ID4:IJ4"/>
    <mergeCell ref="IK4:IQ4"/>
    <mergeCell ref="IR4:IX4"/>
    <mergeCell ref="GN4:GT4"/>
    <mergeCell ref="GU4:HA4"/>
    <mergeCell ref="HB4:HH4"/>
    <mergeCell ref="HI4:HO4"/>
    <mergeCell ref="HP4:HV4"/>
    <mergeCell ref="CT4:CZ4"/>
    <mergeCell ref="DA4:DG4"/>
    <mergeCell ref="DH4:DN4"/>
    <mergeCell ref="DO4:DU4"/>
    <mergeCell ref="DV4:EB4"/>
    <mergeCell ref="EC4:EI4"/>
    <mergeCell ref="EJ4:EP4"/>
    <mergeCell ref="BK4:BQ4"/>
    <mergeCell ref="BR4:BX4"/>
    <mergeCell ref="BY4:CE4"/>
    <mergeCell ref="CF4:CL4"/>
    <mergeCell ref="A5:E5"/>
    <mergeCell ref="AI4:AO4"/>
    <mergeCell ref="AP4:AV4"/>
    <mergeCell ref="AW4:BC4"/>
    <mergeCell ref="BD4:BJ4"/>
    <mergeCell ref="C3:D3"/>
    <mergeCell ref="G4:M4"/>
    <mergeCell ref="N4:T4"/>
    <mergeCell ref="U4:AA4"/>
    <mergeCell ref="AB4:AH4"/>
  </mergeCells>
  <phoneticPr fontId="13" type="noConversion"/>
  <conditionalFormatting sqref="G5:IX32">
    <cfRule type="expression" dxfId="2" priority="126">
      <formula>AND(TODAY()&gt;=G$5,TODAY()&lt;H$5)</formula>
    </cfRule>
  </conditionalFormatting>
  <conditionalFormatting sqref="G7:IX32">
    <cfRule type="expression" dxfId="1" priority="120">
      <formula>AND(task_start&lt;=G$5,ROUNDDOWN((task_end-task_start+1)*task_progress,0)+task_start-1&gt;=G$5)</formula>
    </cfRule>
    <cfRule type="expression" dxfId="0" priority="121" stopIfTrue="1">
      <formula>AND(task_end&gt;=G$5,task_start&lt;H$5)</formula>
    </cfRule>
  </conditionalFormatting>
  <conditionalFormatting sqref="I8:AW12">
    <cfRule type="colorScale" priority="5">
      <colorScale>
        <cfvo type="min"/>
        <cfvo type="max"/>
        <color rgb="FFFF7128"/>
        <color rgb="FFFFEF9C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{8A767E2C-BF21-4E62-973F-1C7112886C6D}</x14:id>
        </ext>
      </extLst>
    </cfRule>
  </conditionalFormatting>
  <conditionalFormatting sqref="Y13:GF13">
    <cfRule type="colorScale" priority="3">
      <colorScale>
        <cfvo type="min"/>
        <cfvo type="max"/>
        <color rgb="FFFF7128"/>
        <color rgb="FFFFEF9C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{D73C2B81-8FBC-4C1E-BC53-897E9345B878}</x14:id>
        </ext>
      </extLst>
    </cfRule>
  </conditionalFormatting>
  <conditionalFormatting sqref="AX17:IN17">
    <cfRule type="colorScale" priority="1">
      <colorScale>
        <cfvo type="min"/>
        <cfvo type="max"/>
        <color rgb="FFFF7128"/>
        <color rgb="FFFFEF9C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{836699E7-0A5C-4EB3-8933-7670A54ED7B8}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C4" xr:uid="{00000000-0002-0000-0000-000000000000}">
      <formula1>1</formula1>
    </dataValidation>
  </dataValidations>
  <printOptions horizontalCentered="1"/>
  <pageMargins left="0.35" right="0.35" top="0.35" bottom="0.5" header="0.3" footer="0.3"/>
  <pageSetup scale="45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767E2C-BF21-4E62-973F-1C7112886C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I8:AW12</xm:sqref>
        </x14:conditionalFormatting>
        <x14:conditionalFormatting xmlns:xm="http://schemas.microsoft.com/office/excel/2006/main">
          <x14:cfRule type="dataBar" id="{D73C2B81-8FBC-4C1E-BC53-897E9345B8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Y13:GF13</xm:sqref>
        </x14:conditionalFormatting>
        <x14:conditionalFormatting xmlns:xm="http://schemas.microsoft.com/office/excel/2006/main">
          <x14:cfRule type="dataBar" id="{836699E7-0A5C-4EB3-8933-7670A54ED7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AX17:IN17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CB413651170D4FBFA874F8BEE755CA" ma:contentTypeVersion="7" ma:contentTypeDescription="Crear nuevo documento." ma:contentTypeScope="" ma:versionID="42743fc73206d53d9dc0a38c59eadd60">
  <xsd:schema xmlns:xsd="http://www.w3.org/2001/XMLSchema" xmlns:xs="http://www.w3.org/2001/XMLSchema" xmlns:p="http://schemas.microsoft.com/office/2006/metadata/properties" xmlns:ns3="dc598aa0-d9ce-4a6b-81d3-1bfd1d95be93" xmlns:ns4="0f3824ba-70ce-4e7b-b9df-d016a901c15a" targetNamespace="http://schemas.microsoft.com/office/2006/metadata/properties" ma:root="true" ma:fieldsID="fe924b3eb92af8fdbe5696825ae74dba" ns3:_="" ns4:_="">
    <xsd:import namespace="dc598aa0-d9ce-4a6b-81d3-1bfd1d95be93"/>
    <xsd:import namespace="0f3824ba-70ce-4e7b-b9df-d016a901c1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98aa0-d9ce-4a6b-81d3-1bfd1d95be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824ba-70ce-4e7b-b9df-d016a901c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F8F1F2-15C5-48DC-909D-47DBCB39B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598aa0-d9ce-4a6b-81d3-1bfd1d95be93"/>
    <ds:schemaRef ds:uri="0f3824ba-70ce-4e7b-b9df-d016a901c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933DF-E5C2-4102-897C-E72E9DA32B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4DE01B-F382-4B59-8124-92C815CDB8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ProjectSchedule</vt:lpstr>
      <vt:lpstr>Display_Week</vt:lpstr>
      <vt:lpstr>Project_Start</vt:lpstr>
      <vt:lpstr>ProjectSchedule!task_end</vt:lpstr>
      <vt:lpstr>ProjectSchedule!task_start</vt:lpstr>
      <vt:lpstr>ProjectSchedule!Títulos_a_imprimir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2019-03-19T17:17:03Z</dcterms:created>
  <dcterms:modified xsi:type="dcterms:W3CDTF">2022-03-22T14:31:12Z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0x01010021CB413651170D4FBFA874F8BEE755CA</vt:lpwstr>
  </property>
</Properties>
</file>