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6ec6dffc85d10/Documents/Data Science Bootcamp/"/>
    </mc:Choice>
  </mc:AlternateContent>
  <xr:revisionPtr revIDLastSave="7" documentId="8_{E4DF6481-BE6A-40E6-9D5B-2EC7E4531408}" xr6:coauthVersionLast="38" xr6:coauthVersionMax="38" xr10:uidLastSave="{701C0F6F-A5C8-45DC-B487-7967CE70CEFC}"/>
  <bookViews>
    <workbookView xWindow="0" yWindow="0" windowWidth="9630" windowHeight="6200" firstSheet="1" activeTab="2" xr2:uid="{274DD265-32C7-47E1-96F4-11EBF2D97A52}"/>
  </bookViews>
  <sheets>
    <sheet name="Years, Category vs State" sheetId="5" r:id="rId1"/>
    <sheet name="Staff pick vs State" sheetId="3" r:id="rId2"/>
    <sheet name="Spotlight vs State" sheetId="4" r:id="rId3"/>
    <sheet name="Countries Rep" sheetId="2" r:id="rId4"/>
    <sheet name="Bonus" sheetId="6" r:id="rId5"/>
    <sheet name="Bonus Chart" sheetId="7" r:id="rId6"/>
  </sheets>
  <externalReferences>
    <externalReference r:id="rId7"/>
  </externalReferences>
  <calcPr calcId="181029" concurrentCalc="0"/>
  <pivotCaches>
    <pivotCache cacheId="2" r:id="rId8"/>
    <pivotCache cacheId="3" r:id="rId9"/>
    <pivotCache cacheId="4" r:id="rId10"/>
    <pivotCache cacheId="5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B3" i="6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</calcChain>
</file>

<file path=xl/sharedStrings.xml><?xml version="1.0" encoding="utf-8"?>
<sst xmlns="http://schemas.openxmlformats.org/spreadsheetml/2006/main" count="109" uniqueCount="80">
  <si>
    <t>Grand Total</t>
  </si>
  <si>
    <t>US</t>
  </si>
  <si>
    <t>GB</t>
  </si>
  <si>
    <t>CA</t>
  </si>
  <si>
    <t>AU</t>
  </si>
  <si>
    <t>DE</t>
  </si>
  <si>
    <t>IT</t>
  </si>
  <si>
    <t>FR</t>
  </si>
  <si>
    <t>ES</t>
  </si>
  <si>
    <t>SE</t>
  </si>
  <si>
    <t>NL</t>
  </si>
  <si>
    <t>IE</t>
  </si>
  <si>
    <t>DK</t>
  </si>
  <si>
    <t>MX</t>
  </si>
  <si>
    <t>NZ</t>
  </si>
  <si>
    <t>NO</t>
  </si>
  <si>
    <t>CH</t>
  </si>
  <si>
    <t>AT</t>
  </si>
  <si>
    <t>HK</t>
  </si>
  <si>
    <t>LU</t>
  </si>
  <si>
    <t>BE</t>
  </si>
  <si>
    <t>SG</t>
  </si>
  <si>
    <t>(blank)</t>
  </si>
  <si>
    <t>Count of country</t>
  </si>
  <si>
    <t>Row Labels</t>
  </si>
  <si>
    <t>TRUE</t>
  </si>
  <si>
    <t>FALSE</t>
  </si>
  <si>
    <t>successful</t>
  </si>
  <si>
    <t>live</t>
  </si>
  <si>
    <t>failed</t>
  </si>
  <si>
    <t>canceled</t>
  </si>
  <si>
    <t>staff_pick</t>
  </si>
  <si>
    <t>outcome</t>
  </si>
  <si>
    <t>Count of staff_pick</t>
  </si>
  <si>
    <t>Column Labels</t>
  </si>
  <si>
    <t>Count of outcome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</si>
  <si>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</si>
  <si>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</si>
  <si>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</si>
  <si>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</si>
  <si>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</si>
  <si>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</si>
  <si>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</si>
  <si>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</si>
  <si>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</si>
  <si>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theater</t>
  </si>
  <si>
    <t>music</t>
  </si>
  <si>
    <t>technology</t>
  </si>
  <si>
    <t>film &amp; video</t>
  </si>
  <si>
    <t>publishing</t>
  </si>
  <si>
    <t>games</t>
  </si>
  <si>
    <t>photography</t>
  </si>
  <si>
    <t>food</t>
  </si>
  <si>
    <t>journalism</t>
  </si>
  <si>
    <t>(All)</t>
  </si>
  <si>
    <t>country</t>
  </si>
  <si>
    <t>Sub-Category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</si>
  <si>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</si>
  <si>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</si>
  <si>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</si>
  <si>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</si>
  <si>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</si>
  <si>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</si>
  <si>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</si>
  <si>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</si>
  <si>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</si>
  <si>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</si>
  <si>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</si>
  <si>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</si>
  <si>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</si>
  <si>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</si>
  <si>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</si>
  <si>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</si>
  <si>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</si>
  <si>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</si>
  <si>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</si>
  <si>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</si>
  <si>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Sum of Percentage Canceled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</si>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</sst>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9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bonus.xlsx]Staff pick vs State!PivotTable8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staff_pick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State'!$B$5:$B$6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0-4DBF-968D-CE0427746091}"/>
            </c:ext>
          </c:extLst>
        </c:ser>
        <c:ser>
          <c:idx val="1"/>
          <c:order val="1"/>
          <c:tx>
            <c:strRef>
              <c:f>'Staff pick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State'!$C$5:$C$6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0-4DBF-968D-CE0427746091}"/>
            </c:ext>
          </c:extLst>
        </c:ser>
        <c:ser>
          <c:idx val="2"/>
          <c:order val="2"/>
          <c:tx>
            <c:strRef>
              <c:f>'Staff pick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State'!$D$5:$D$6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0-4DBF-968D-CE0427746091}"/>
            </c:ext>
          </c:extLst>
        </c:ser>
        <c:ser>
          <c:idx val="3"/>
          <c:order val="3"/>
          <c:tx>
            <c:strRef>
              <c:f>'Staff pick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State'!$E$5:$E$6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0-4DBF-968D-CE0427746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976824"/>
        <c:axId val="466974856"/>
      </c:barChart>
      <c:catAx>
        <c:axId val="4669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4856"/>
        <c:crosses val="autoZero"/>
        <c:auto val="1"/>
        <c:lblAlgn val="ctr"/>
        <c:lblOffset val="100"/>
        <c:noMultiLvlLbl val="0"/>
      </c:catAx>
      <c:valAx>
        <c:axId val="46697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bonus.xlsx]Spotlight vs State!PivotTable1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6CF45A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'Spotlight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State'!$B$5:$B$7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1-4F2F-959E-BBAEEB66FD52}"/>
            </c:ext>
          </c:extLst>
        </c:ser>
        <c:ser>
          <c:idx val="1"/>
          <c:order val="1"/>
          <c:tx>
            <c:strRef>
              <c:f>'Spotlight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State'!$C$5:$C$7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1-4F2F-959E-BBAEEB66FD52}"/>
            </c:ext>
          </c:extLst>
        </c:ser>
        <c:ser>
          <c:idx val="2"/>
          <c:order val="2"/>
          <c:tx>
            <c:strRef>
              <c:f>'Spotlight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State'!$D$5:$D$7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1-4F2F-959E-BBAEEB66FD52}"/>
            </c:ext>
          </c:extLst>
        </c:ser>
        <c:ser>
          <c:idx val="3"/>
          <c:order val="3"/>
          <c:tx>
            <c:strRef>
              <c:f>'Spotlight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2C-4997-BC3F-2C9A492563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State'!$E$5:$E$7</c:f>
              <c:numCache>
                <c:formatCode>General</c:formatCode>
                <c:ptCount val="2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11-4F2F-959E-BBAEEB66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019504"/>
        <c:axId val="493020160"/>
      </c:barChart>
      <c:catAx>
        <c:axId val="4930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20160"/>
        <c:crosses val="autoZero"/>
        <c:auto val="1"/>
        <c:lblAlgn val="ctr"/>
        <c:lblOffset val="100"/>
        <c:noMultiLvlLbl val="0"/>
      </c:catAx>
      <c:valAx>
        <c:axId val="4930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bonus.xlsx]Countries Rep!PivotTable1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'Countries Rep'!$B$3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'Countries Rep'!$A$4:$A$26</c:f>
              <c:strCache>
                <c:ptCount val="22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  <c:pt idx="21">
                  <c:v>(blank)</c:v>
                </c:pt>
              </c:strCache>
            </c:strRef>
          </c:cat>
          <c:val>
            <c:numRef>
              <c:f>'Countries Rep'!$B$4:$B$26</c:f>
              <c:numCache>
                <c:formatCode>General</c:formatCode>
                <c:ptCount val="22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D-49F1-B94A-E51E78CE5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835760"/>
        <c:axId val="286368544"/>
      </c:barChart>
      <c:catAx>
        <c:axId val="4708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68544"/>
        <c:crosses val="autoZero"/>
        <c:auto val="1"/>
        <c:lblAlgn val="ctr"/>
        <c:lblOffset val="100"/>
        <c:noMultiLvlLbl val="0"/>
      </c:catAx>
      <c:valAx>
        <c:axId val="2863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bonus.xlsx]Bonus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Chart'!$B$1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Chart'!$B$2:$B$14</c:f>
              <c:numCache>
                <c:formatCode>General</c:formatCode>
                <c:ptCount val="12"/>
                <c:pt idx="0">
                  <c:v>0.297661233167966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0.39551192145862551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B-4474-8AA6-F4D357E7377C}"/>
            </c:ext>
          </c:extLst>
        </c:ser>
        <c:ser>
          <c:idx val="1"/>
          <c:order val="1"/>
          <c:tx>
            <c:strRef>
              <c:f>'Bonus Chart'!$C$1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Chart'!$C$2:$C$14</c:f>
              <c:numCache>
                <c:formatCode>General</c:formatCode>
                <c:ptCount val="12"/>
                <c:pt idx="0">
                  <c:v>0.65981573352232459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0.53295932678821878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B-4474-8AA6-F4D357E7377C}"/>
            </c:ext>
          </c:extLst>
        </c:ser>
        <c:ser>
          <c:idx val="2"/>
          <c:order val="2"/>
          <c:tx>
            <c:strRef>
              <c:f>'Bonus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Chart'!$D$2:$D$14</c:f>
              <c:numCache>
                <c:formatCode>General</c:formatCode>
                <c:ptCount val="12"/>
                <c:pt idx="0">
                  <c:v>4.2523033309709427E-2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7.1528751753155678E-2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B-4474-8AA6-F4D357E7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85896"/>
        <c:axId val="479085240"/>
      </c:lineChart>
      <c:catAx>
        <c:axId val="47908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3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85240"/>
        <c:crosses val="autoZero"/>
        <c:auto val="1"/>
        <c:lblAlgn val="ctr"/>
        <c:lblOffset val="100"/>
        <c:noMultiLvlLbl val="0"/>
      </c:catAx>
      <c:valAx>
        <c:axId val="4790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8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165100</xdr:rowOff>
    </xdr:from>
    <xdr:to>
      <xdr:col>12</xdr:col>
      <xdr:colOff>266700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A7F36-560A-404A-870F-571258340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1111256</xdr:colOff>
      <xdr:row>8</xdr:row>
      <xdr:rowOff>34925</xdr:rowOff>
    </xdr:from>
    <xdr:to>
      <xdr:col>9</xdr:col>
      <xdr:colOff>196856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2AB7A-5FF4-484F-A13B-444281C52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178594</xdr:colOff>
      <xdr:row>1</xdr:row>
      <xdr:rowOff>168275</xdr:rowOff>
    </xdr:from>
    <xdr:to>
      <xdr:col>8</xdr:col>
      <xdr:colOff>460375</xdr:colOff>
      <xdr:row>16</xdr:row>
      <xdr:rowOff>173038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D29A2-849A-4524-910E-048357BC4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</xdr:row>
      <xdr:rowOff>6350</xdr:rowOff>
    </xdr:from>
    <xdr:to>
      <xdr:col>8</xdr:col>
      <xdr:colOff>120650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8296-9D16-4874-8DE5-38EF25594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ategory vs State"/>
      <sheetName val="Sub-Cat vs State"/>
      <sheetName val="Date vs State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%20-%20extra%20tables%20and%20bonus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2.973603240738" createdVersion="6" refreshedVersion="6" minRefreshableVersion="3" recordCount="4115" xr:uid="{58D73CCD-0E37-4C03-9971-726FCFFCF6CB}">
  <cacheSource type="worksheet">
    <worksheetSource ref="A1:T1048576" sheet="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37637847223" createdVersion="6" refreshedVersion="6" minRefreshableVersion="3" recordCount="4114" xr:uid="{0254D168-0117-40A1-A3E8-FEED1ADAE285}">
  <cacheSource type="worksheet">
    <worksheetSource ref="A1:J4115" sheet="Data" r:id="rId2"/>
  </cacheSource>
  <cacheFields count="1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ff_pick" numFmtId="0">
      <sharedItems count="2">
        <b v="0"/>
        <b v="1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40625347219" createdVersion="6" refreshedVersion="6" minRefreshableVersion="3" recordCount="4115" xr:uid="{4B77A475-3223-4620-9327-88854BC29C16}">
  <cacheSource type="worksheet">
    <worksheetSource ref="F1:F1048576" sheet="Data" r:id="rId2"/>
  </cacheSource>
  <cacheFields count="2">
    <cacheField name="spotlight" numFmtId="0">
      <sharedItems containsBlank="1" count="3">
        <b v="1"/>
        <b v="0"/>
        <m/>
      </sharedItems>
    </cacheField>
    <cacheField name="outcom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70963078704" createdVersion="6" refreshedVersion="6" minRefreshableVersion="3" recordCount="4114" xr:uid="{8F8F11A4-E92E-4A68-80B8-C633F2408F62}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20.869883680556" createdVersion="6" refreshedVersion="6" minRefreshableVersion="3" recordCount="12" xr:uid="{B025310A-2871-448D-AC7D-A1A7F943F5D8}">
  <cacheSource type="worksheet">
    <worksheetSource ref="A1:H13" sheet="Bonus" r:id="rId2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1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523033309709427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7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9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9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20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b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b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b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b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b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b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b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b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b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b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b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b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50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b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b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b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b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b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b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b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b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b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b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b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b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b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b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b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b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b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b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b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b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b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b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b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b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b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b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b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b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b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b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b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10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8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9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7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9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1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9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2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1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4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8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b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b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b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b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b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b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b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b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b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b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b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b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b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9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b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b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b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8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b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b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b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b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b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b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b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b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b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b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b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3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b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b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b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b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b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b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b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b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b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b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b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b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b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b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b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b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b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b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b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b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b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b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b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b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b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b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b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b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7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b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b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1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8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4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b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b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b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b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b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b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7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40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0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b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b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b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b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b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b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b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b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b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b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20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b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b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b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b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7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b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1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70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b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9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20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6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b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30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7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80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b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b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b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b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b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b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b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b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b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b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b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b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b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b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b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b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b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b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b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b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b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b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b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b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b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b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b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b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b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b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b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b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b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b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b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90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7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b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b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b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b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b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b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60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b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9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9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100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2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5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b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b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b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60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9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8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3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b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b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10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b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b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b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b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b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b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b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b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b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b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b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b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b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b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b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b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b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50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b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b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b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b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b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b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60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b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b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b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b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b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b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b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b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b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b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b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b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b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b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b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b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8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40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90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b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b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b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b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b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b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b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9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b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b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b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b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b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b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b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5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3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b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b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b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b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4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b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b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b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b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b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7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4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80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b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b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b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b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b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4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7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7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1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7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7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1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8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8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7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2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5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30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b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1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b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8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9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8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8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9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9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b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b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b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b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b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b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b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b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b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b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b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b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b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b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b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b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b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b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b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b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b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b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b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b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b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b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b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b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b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b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b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b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b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70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b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b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b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b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1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3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30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b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b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b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b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b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b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b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b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b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b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b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1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b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b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b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b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b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b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b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b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b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b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b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b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b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b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3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b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3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8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b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b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b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50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9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8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3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b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b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b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b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b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b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30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b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b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b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2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5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8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9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b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b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b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b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b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b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b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b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1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b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1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b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b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b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b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b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9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9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b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b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b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b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b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b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b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1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7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4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90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b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b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b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b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1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b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b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b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b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40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b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b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b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80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8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7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1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b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b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10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b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b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4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70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20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50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4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1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3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4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9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1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20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9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8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50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8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b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b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b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b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1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4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3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8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b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b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b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b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b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b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b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b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00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3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2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b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b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b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b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b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b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b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b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b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b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b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b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b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b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b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b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b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b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b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b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b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b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b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b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b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2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b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b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b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b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b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b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b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b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b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b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b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b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b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b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b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b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b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b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b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b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b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b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4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b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</r>
  <r>
    <n v="1"/>
    <s v="FannibalFest Fan Convention"/>
    <s v="A Hannibal TV Show Fan Convention and Art Collective"/>
    <n v="10275"/>
    <n v="14653"/>
    <x v="0"/>
    <x v="0"/>
    <s v="US"/>
    <s v="USD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"/>
    <s v="GBP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x v="0"/>
    <x v="0"/>
    <s v="US"/>
    <s v="USD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"/>
    <s v="USD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"/>
    <s v="USD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"/>
    <s v="USD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"/>
    <s v="USD"/>
    <n v="1467680867"/>
    <n v="1464224867"/>
  </r>
  <r>
    <n v="8"/>
    <s v="Sizzling in the Kitchen Flynn Style"/>
    <s v="Help us raise the funds to film our pilot episode!"/>
    <n v="3500"/>
    <n v="3501.52"/>
    <x v="0"/>
    <x v="0"/>
    <s v="US"/>
    <s v="USD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"/>
    <s v="USD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"/>
    <s v="USD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"/>
    <s v="USD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"/>
    <s v="USD"/>
    <n v="1405479600"/>
    <n v="1401642425"/>
  </r>
  <r>
    <n v="13"/>
    <s v="Can't Go Home"/>
    <s v="A travel series hosted by touring musicians that profiles a different American city in each episode."/>
    <n v="3500"/>
    <n v="5599"/>
    <x v="0"/>
    <x v="0"/>
    <s v="US"/>
    <s v="USD"/>
    <n v="1466713620"/>
    <n v="1463588109"/>
  </r>
  <r>
    <n v="14"/>
    <s v="3010 | Sci-fi Series"/>
    <s v="A highly charged post apocalyptic sci fi series that pulls no punches!"/>
    <n v="6000"/>
    <n v="6056"/>
    <x v="0"/>
    <x v="0"/>
    <s v="AU"/>
    <s v="AUD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S"/>
    <s v="EUR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"/>
    <s v="USD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"/>
    <s v="GBP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"/>
    <s v="USD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"/>
    <s v="USD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"/>
    <s v="USD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"/>
    <s v="USD"/>
    <n v="1411743789"/>
    <n v="1409151789"/>
  </r>
  <r>
    <n v="22"/>
    <s v="CREATURES OF HABIT!"/>
    <s v="Meet Gary, and Troy: Two unlikely friends that investigate &quot;strange phenomenon&quot;."/>
    <n v="350"/>
    <n v="410"/>
    <x v="0"/>
    <x v="0"/>
    <s v="US"/>
    <s v="USD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"/>
    <s v="USD"/>
    <n v="1430407200"/>
    <n v="1428086501"/>
  </r>
  <r>
    <n v="24"/>
    <s v="Bring STL Up Late to TV"/>
    <s v="STL Up Late is a weekly late night comedy talk show for St. Louis television."/>
    <n v="35000"/>
    <n v="38082.69"/>
    <x v="0"/>
    <x v="0"/>
    <s v="US"/>
    <s v="USD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"/>
    <s v="USD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x v="0"/>
    <x v="0"/>
    <s v="US"/>
    <s v="USD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x v="0"/>
    <x v="0"/>
    <s v="NZ"/>
    <s v="NZD"/>
    <n v="1416113833"/>
    <n v="1413518233"/>
  </r>
  <r>
    <n v="28"/>
    <s v="John Earle Dog Training Concept Development Reel"/>
    <s v="John and Brian are on a quest to change people's lives and rehabilitate dogs."/>
    <n v="12000"/>
    <n v="12042"/>
    <x v="0"/>
    <x v="0"/>
    <s v="US"/>
    <s v="USD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"/>
    <s v="GBP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"/>
    <s v="USD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"/>
    <s v="USD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"/>
    <s v="USD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"/>
    <s v="USD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"/>
    <s v="USD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"/>
    <s v="USD"/>
    <n v="1430179200"/>
    <n v="1428130814"/>
  </r>
  <r>
    <n v="36"/>
    <s v="THE LISTENING BOX"/>
    <s v="A modern day priest makes an unusual discovery, setting off a chain of events."/>
    <n v="6000"/>
    <n v="8529"/>
    <x v="0"/>
    <x v="0"/>
    <s v="US"/>
    <s v="USD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"/>
    <s v="USD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x v="0"/>
    <x v="0"/>
    <s v="US"/>
    <s v="USD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"/>
    <s v="GBP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"/>
    <s v="USD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"/>
    <s v="USD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"/>
    <s v="USD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"/>
    <s v="USD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"/>
    <s v="USD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"/>
    <s v="USD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x v="0"/>
    <x v="0"/>
    <s v="AU"/>
    <s v="AUD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"/>
    <s v="USD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"/>
    <s v="GBP"/>
    <n v="1425211200"/>
    <n v="1422534260"/>
  </r>
  <r>
    <n v="49"/>
    <s v="Driving Jersey - Season Five"/>
    <s v="Driving Jersey is real people telling real stories."/>
    <n v="12000"/>
    <n v="12000"/>
    <x v="0"/>
    <x v="0"/>
    <s v="US"/>
    <s v="USD"/>
    <n v="1445660045"/>
    <n v="1443068045"/>
  </r>
  <r>
    <n v="50"/>
    <s v="The Love Lounge"/>
    <s v="A brand new dating show which helps one lucky lady find her Mr Right with difficult decisions to make along the way."/>
    <n v="600"/>
    <n v="600"/>
    <x v="0"/>
    <x v="0"/>
    <s v="GB"/>
    <s v="GBP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"/>
    <s v="USD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"/>
    <s v="USD"/>
    <n v="1405615846"/>
    <n v="1403023846"/>
  </r>
  <r>
    <n v="53"/>
    <s v="Rolling out Vegan Mashup's Season 2"/>
    <s v="Delicious TV's Vegan Mashup launching season two on public television"/>
    <n v="3000"/>
    <n v="3289"/>
    <x v="0"/>
    <x v="0"/>
    <s v="US"/>
    <s v="USD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"/>
    <s v="USD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"/>
    <s v="USD"/>
    <n v="1464390916"/>
    <n v="1462576516"/>
  </r>
  <r>
    <n v="56"/>
    <s v="Voxwomen Cycling Show"/>
    <s v="We want to see more women's cycling on TV - and we need your help to make it happen!"/>
    <n v="8000"/>
    <n v="8581"/>
    <x v="0"/>
    <x v="0"/>
    <s v="GB"/>
    <s v="GBP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"/>
    <s v="USD"/>
    <n v="1429991962"/>
    <n v="1427399962"/>
  </r>
  <r>
    <n v="58"/>
    <s v="Gloaming"/>
    <s v="Alex thought he knew how the world worked. You live, you die and it's over. He was very, very wrong."/>
    <n v="10000"/>
    <n v="10291"/>
    <x v="0"/>
    <x v="0"/>
    <s v="US"/>
    <s v="USD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"/>
    <s v="USD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x v="0"/>
    <x v="0"/>
    <s v="GB"/>
    <s v="GBP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"/>
    <s v="USD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"/>
    <s v="USD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x v="0"/>
    <x v="0"/>
    <s v="US"/>
    <s v="USD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"/>
    <s v="USD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x v="0"/>
    <x v="0"/>
    <s v="CA"/>
    <s v="CAD"/>
    <n v="1407736740"/>
    <n v="1405453354"/>
  </r>
  <r>
    <n v="66"/>
    <s v="A Stagnant Fever: Short Film"/>
    <s v="A dark comedy set in the '60s about clinical depression and one night stands."/>
    <n v="2000"/>
    <n v="2372"/>
    <x v="0"/>
    <x v="0"/>
    <s v="US"/>
    <s v="USD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"/>
    <s v="USD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"/>
    <s v="GBP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"/>
    <s v="USD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"/>
    <s v="USD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"/>
    <s v="USD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"/>
    <s v="USD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"/>
    <s v="USD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FR"/>
    <s v="EUR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x v="0"/>
    <x v="0"/>
    <s v="US"/>
    <s v="USD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"/>
    <s v="USD"/>
    <n v="1325007358"/>
    <n v="1319819758"/>
  </r>
  <r>
    <n v="77"/>
    <s v="Jonah and the Crab"/>
    <s v="A short film about a boy searching for companionship in a hermit crab he finds on the beach."/>
    <n v="400"/>
    <n v="1570"/>
    <x v="0"/>
    <x v="0"/>
    <s v="US"/>
    <s v="USD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FR"/>
    <s v="EUR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"/>
    <s v="GBP"/>
    <n v="1398451093"/>
    <n v="1395859093"/>
  </r>
  <r>
    <n v="80"/>
    <s v="Swingers Anonymous"/>
    <s v="What would you do if you ended up at a swingers party with two dead bodies and $20,000 in drug money?"/>
    <n v="12000"/>
    <n v="12870"/>
    <x v="0"/>
    <x v="0"/>
    <s v="US"/>
    <s v="USD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"/>
    <s v="USD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"/>
    <s v="USD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"/>
    <s v="GBP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x v="0"/>
    <x v="0"/>
    <s v="US"/>
    <s v="USD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"/>
    <s v="USD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FR"/>
    <s v="EUR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"/>
    <s v="USD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"/>
    <s v="USD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"/>
    <s v="USD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x v="0"/>
    <x v="0"/>
    <s v="US"/>
    <s v="USD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"/>
    <s v="USD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CA"/>
    <s v="CAD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"/>
    <s v="USD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"/>
    <s v="GBP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"/>
    <s v="USD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"/>
    <s v="USD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"/>
    <s v="USD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"/>
    <s v="USD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x v="0"/>
    <x v="0"/>
    <s v="US"/>
    <s v="USD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"/>
    <s v="USD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"/>
    <s v="USD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x v="0"/>
    <x v="0"/>
    <s v="US"/>
    <s v="USD"/>
    <n v="1293073733"/>
    <n v="1290481733"/>
  </r>
  <r>
    <n v="103"/>
    <s v="I'M TWENTY SOMETHING"/>
    <s v="Three friends in their twenties are trying to do the impossible - have fun on a casual Friday night."/>
    <n v="1300"/>
    <n v="1367"/>
    <x v="0"/>
    <x v="0"/>
    <s v="GB"/>
    <s v="GBP"/>
    <n v="1394220030"/>
    <n v="1392232830"/>
  </r>
  <r>
    <n v="104"/>
    <s v="Good 'Ol Trumpet"/>
    <s v="UCF short film about an old man, his love for music, and his misplaced trumpet.  "/>
    <n v="500"/>
    <n v="600"/>
    <x v="0"/>
    <x v="0"/>
    <s v="US"/>
    <s v="USD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"/>
    <s v="USD"/>
    <n v="1463184000"/>
    <n v="1461605020"/>
  </r>
  <r>
    <n v="106"/>
    <s v="LOST WEEKEND"/>
    <s v="A Boy. A Girl. A Car. A Serial Killer."/>
    <n v="5000"/>
    <n v="5025"/>
    <x v="0"/>
    <x v="0"/>
    <s v="US"/>
    <s v="USD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"/>
    <s v="USD"/>
    <n v="1303688087"/>
    <n v="1301787287"/>
  </r>
  <r>
    <n v="108"/>
    <s v="GLASS: A Love Story"/>
    <s v="When a man can't find love, his Google GLASS does the searching for him. A short film shot with Google Glass."/>
    <n v="1500"/>
    <n v="3700"/>
    <x v="0"/>
    <x v="0"/>
    <s v="US"/>
    <s v="USD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"/>
    <s v="USD"/>
    <n v="1298680630"/>
    <n v="1296088630"/>
  </r>
  <r>
    <n v="110"/>
    <s v="Earlids"/>
    <s v="Lee, an awkward teenager with sound-blocking earlids, must confront his self-isolation after a girl moves in next door."/>
    <n v="1300"/>
    <n v="1700"/>
    <x v="0"/>
    <x v="0"/>
    <s v="US"/>
    <s v="USD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"/>
    <s v="AUD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"/>
    <s v="USD"/>
    <n v="1397354400"/>
    <n v="1395277318"/>
  </r>
  <r>
    <n v="113"/>
    <s v="&quot;The First Day&quot; by Julia Othmer- Music Video"/>
    <s v="A living memorial for all those dealing with trauma, grief and loss."/>
    <n v="5000"/>
    <n v="7050"/>
    <x v="0"/>
    <x v="0"/>
    <s v="US"/>
    <s v="USD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"/>
    <s v="USD"/>
    <n v="1326436488"/>
    <n v="1321252488"/>
  </r>
  <r>
    <n v="115"/>
    <s v="The World's Greatest Lover"/>
    <s v="Never judge a book (or a lover) by their cover."/>
    <n v="450"/>
    <n v="632"/>
    <x v="0"/>
    <x v="0"/>
    <s v="US"/>
    <s v="USD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"/>
    <s v="USD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"/>
    <s v="USD"/>
    <n v="1276110000"/>
    <n v="1268337744"/>
  </r>
  <r>
    <n v="118"/>
    <s v="DENOUNCED - A Short Film"/>
    <s v="When a ruthless hit-man is 'denounced' from the mafia, his old enemies declare war."/>
    <n v="5000"/>
    <n v="5651.58"/>
    <x v="0"/>
    <x v="0"/>
    <s v="US"/>
    <s v="USD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"/>
    <s v="USD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"/>
    <s v="HKD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"/>
    <s v="USD"/>
    <n v="1429352160"/>
    <n v="1427993710"/>
  </r>
  <r>
    <n v="122"/>
    <s v="The Time Jumper (Canceled)"/>
    <s v="My ambition for this knows no bounds.  Seeing Sephoria in a live-action is a dream of mine."/>
    <n v="100000000"/>
    <n v="0"/>
    <x v="0"/>
    <x v="1"/>
    <s v="US"/>
    <s v="USD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"/>
    <s v="USD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"/>
    <s v="USD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"/>
    <s v="CAD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"/>
    <s v="USD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"/>
    <s v="USD"/>
    <n v="1428069541"/>
    <n v="1425481141"/>
  </r>
  <r>
    <n v="128"/>
    <s v="Ralphi3 (Canceled)"/>
    <s v="A Science Fiction film filled with entertainment and Excitement"/>
    <n v="100000"/>
    <n v="1867"/>
    <x v="0"/>
    <x v="1"/>
    <s v="US"/>
    <s v="USD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"/>
    <s v="USD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"/>
    <s v="GBP"/>
    <n v="1402949760"/>
    <n v="1400536692"/>
  </r>
  <r>
    <n v="131"/>
    <s v="I (Canceled)"/>
    <s v="I"/>
    <n v="1200"/>
    <n v="0"/>
    <x v="0"/>
    <x v="1"/>
    <s v="US"/>
    <s v="USD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"/>
    <s v="USD"/>
    <n v="1415392207"/>
    <n v="1411500607"/>
  </r>
  <r>
    <n v="133"/>
    <s v="Demon Women from outer space (Canceled)"/>
    <s v="Invasion from outer space sights, to weird to imagine destruction too monstrous to escape"/>
    <n v="71764"/>
    <n v="0"/>
    <x v="0"/>
    <x v="1"/>
    <s v="US"/>
    <s v="USD"/>
    <n v="1464715860"/>
    <n v="1462130584"/>
  </r>
  <r>
    <n v="134"/>
    <s v="MARLEY'S GHOST (AMBASSADORS OF STEAM) (Canceled)"/>
    <s v="steampunk  remake of &quot;a Christmas carol&quot;"/>
    <n v="5000"/>
    <n v="0"/>
    <x v="0"/>
    <x v="1"/>
    <s v="US"/>
    <s v="USD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"/>
    <s v="USD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"/>
    <s v="USD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"/>
    <s v="DK"/>
    <s v="DKK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"/>
    <s v="USD"/>
    <n v="1438405140"/>
    <n v="1435731041"/>
  </r>
  <r>
    <n v="139"/>
    <s v="Roman Dead (Canceled)"/>
    <s v="When  Rome is infected with a zombie plague, Lucius Agrippa and a small group fights for survival"/>
    <n v="500"/>
    <n v="500"/>
    <x v="0"/>
    <x v="1"/>
    <s v="US"/>
    <s v="USD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"/>
    <s v="USD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"/>
    <s v="USD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"/>
    <s v="USD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s v="AU"/>
    <s v="AUD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"/>
    <s v="CAD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"/>
    <s v="USD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"/>
    <s v="USD"/>
    <n v="1484698998"/>
    <n v="1479514998"/>
  </r>
  <r>
    <n v="147"/>
    <s v="Consumed (Static Air) (Canceled)"/>
    <s v="Film makers catch live footage beyond their wildest dreams."/>
    <n v="7000"/>
    <n v="0"/>
    <x v="0"/>
    <x v="1"/>
    <s v="GB"/>
    <s v="GBP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"/>
    <s v="USD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"/>
    <s v="USD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"/>
    <s v="USD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"/>
    <s v="AU"/>
    <s v="AUD"/>
    <n v="1434633191"/>
    <n v="1429449191"/>
  </r>
  <r>
    <n v="152"/>
    <s v="The Great Dark (Canceled)"/>
    <s v="The Great Dark is a journey through the unimaginable...and un foreseeable..."/>
    <n v="380000"/>
    <n v="30"/>
    <x v="0"/>
    <x v="1"/>
    <s v="US"/>
    <s v="USD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x v="0"/>
    <x v="1"/>
    <s v="US"/>
    <s v="USD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"/>
    <s v="USD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"/>
    <s v="USD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"/>
    <s v="CAD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"/>
    <s v="USD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"/>
    <s v="USD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"/>
    <s v="USD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2"/>
    <s v="US"/>
    <s v="USD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x v="0"/>
    <x v="2"/>
    <s v="US"/>
    <s v="USD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x v="0"/>
    <x v="2"/>
    <s v="US"/>
    <s v="USD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2"/>
    <s v="US"/>
    <s v="USD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x v="0"/>
    <x v="2"/>
    <s v="US"/>
    <s v="USD"/>
    <n v="1411150701"/>
    <n v="1405966701"/>
  </r>
  <r>
    <n v="165"/>
    <s v="NET"/>
    <s v="A teacher. A boy. The beach and a heatwave that drove them all insane."/>
    <n v="17000"/>
    <n v="0"/>
    <x v="0"/>
    <x v="2"/>
    <s v="GB"/>
    <s v="GBP"/>
    <n v="1452613724"/>
    <n v="1450021724"/>
  </r>
  <r>
    <n v="166"/>
    <s v="Pressure"/>
    <s v="A young teen makes a bad decision after joining gang and the film expresses his choices that led him to that point."/>
    <n v="5000"/>
    <n v="3000"/>
    <x v="0"/>
    <x v="2"/>
    <s v="US"/>
    <s v="USD"/>
    <n v="1484531362"/>
    <n v="1481939362"/>
  </r>
  <r>
    <n v="167"/>
    <s v="Past"/>
    <s v="A young man experiences a tragedy and has the opportunity to go back and learn from his mistakes and find out his true self."/>
    <n v="110000"/>
    <n v="11"/>
    <x v="0"/>
    <x v="2"/>
    <s v="US"/>
    <s v="USD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x v="0"/>
    <x v="2"/>
    <s v="US"/>
    <s v="USD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"/>
    <s v="GBP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x v="0"/>
    <x v="2"/>
    <s v="US"/>
    <s v="USD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x v="0"/>
    <x v="2"/>
    <s v="US"/>
    <s v="USD"/>
    <n v="1470975614"/>
    <n v="1465791614"/>
  </r>
  <r>
    <n v="172"/>
    <s v="The Blind Dolphin Story"/>
    <s v="A short film on the rarest mammal and the second most endangered freshwater river dolphin, in Pakistan."/>
    <n v="95000"/>
    <n v="0"/>
    <x v="0"/>
    <x v="2"/>
    <s v="US"/>
    <s v="USD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x v="0"/>
    <x v="2"/>
    <s v="GB"/>
    <s v="GBP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x v="0"/>
    <x v="2"/>
    <s v="NL"/>
    <s v="EUR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"/>
    <s v="GBP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x v="0"/>
    <x v="2"/>
    <s v="US"/>
    <s v="USD"/>
    <n v="1438803999"/>
    <n v="1436211999"/>
  </r>
  <r>
    <n v="177"/>
    <s v="The Good Samaritan"/>
    <s v="I'm making a modern day version of the bible story &quot; The Good Samaritan&quot;"/>
    <n v="450"/>
    <n v="180"/>
    <x v="0"/>
    <x v="2"/>
    <s v="US"/>
    <s v="USD"/>
    <n v="1427155726"/>
    <n v="1425690526"/>
  </r>
  <r>
    <n v="178"/>
    <s v="El viaje de LucÃ­a"/>
    <s v="El viaje de LucÃ­a es un largometraje de ficciÃ³n con temÃ¡tica sobre el cÃ¡ncer infantil."/>
    <n v="500000"/>
    <n v="0"/>
    <x v="0"/>
    <x v="2"/>
    <s v="ES"/>
    <s v="EUR"/>
    <n v="1448582145"/>
    <n v="1445986545"/>
  </r>
  <r>
    <n v="179"/>
    <s v="Sustain: A Film About Survival"/>
    <s v="A feature-length film about how three people survive in a diseased world."/>
    <n v="1000"/>
    <n v="200"/>
    <x v="0"/>
    <x v="2"/>
    <s v="US"/>
    <s v="USD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"/>
    <s v="GBP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"/>
    <s v="GBP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2"/>
    <s v="US"/>
    <s v="USD"/>
    <n v="1483748232"/>
    <n v="1481156232"/>
  </r>
  <r>
    <n v="183"/>
    <s v="Three Little Words"/>
    <s v="Don't kill me until I meet my Dad"/>
    <n v="12500"/>
    <n v="4482"/>
    <x v="0"/>
    <x v="2"/>
    <s v="GB"/>
    <s v="GBP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"/>
    <s v="CAD"/>
    <n v="1409543940"/>
    <n v="1404586762"/>
  </r>
  <r>
    <n v="185"/>
    <s v="BLANK Short Movie"/>
    <s v="Love has no boundaries!"/>
    <n v="40000"/>
    <n v="2200"/>
    <x v="0"/>
    <x v="2"/>
    <s v="NO"/>
    <s v="NOK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x v="0"/>
    <x v="2"/>
    <s v="US"/>
    <s v="USD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x v="0"/>
    <x v="2"/>
    <s v="US"/>
    <s v="USD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x v="0"/>
    <x v="2"/>
    <s v="US"/>
    <s v="USD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2"/>
    <s v="US"/>
    <s v="USD"/>
    <n v="1472920477"/>
    <n v="1467736477"/>
  </r>
  <r>
    <n v="190"/>
    <s v="REGIONRAT, the movie"/>
    <s v="Because hope can be a 4 letter word"/>
    <n v="12000"/>
    <n v="50"/>
    <x v="0"/>
    <x v="2"/>
    <s v="US"/>
    <s v="USD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"/>
    <s v="AUD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2"/>
    <s v="US"/>
    <s v="USD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"/>
    <s v="GBP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"/>
    <s v="GBP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2"/>
    <s v="US"/>
    <s v="USD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x v="0"/>
    <x v="2"/>
    <s v="GB"/>
    <s v="GBP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"/>
    <s v="GBP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x v="0"/>
    <x v="2"/>
    <s v="US"/>
    <s v="USD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2"/>
    <s v="US"/>
    <s v="USD"/>
    <n v="1472698702"/>
    <n v="1470106702"/>
  </r>
  <r>
    <n v="200"/>
    <s v="The Crossing Shore"/>
    <s v="A film dedicated to an AAF Pilot's struggle to survive behind enemy lines during WWII."/>
    <n v="6000"/>
    <n v="1571.55"/>
    <x v="0"/>
    <x v="2"/>
    <s v="US"/>
    <s v="USD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x v="0"/>
    <x v="2"/>
    <s v="US"/>
    <s v="USD"/>
    <n v="1423424329"/>
    <n v="1421696329"/>
  </r>
  <r>
    <n v="202"/>
    <s v="Modern Gangsters"/>
    <s v="new web series created by jonney terry"/>
    <n v="6000"/>
    <n v="0"/>
    <x v="0"/>
    <x v="2"/>
    <s v="US"/>
    <s v="USD"/>
    <n v="1444337940"/>
    <n v="1441750564"/>
  </r>
  <r>
    <n v="203"/>
    <s v="TheM"/>
    <s v="We are aiming to make a Web Series based on Youth Culture and the misrepresentation of socially stereotyped people."/>
    <n v="2500"/>
    <n v="746"/>
    <x v="0"/>
    <x v="2"/>
    <s v="GB"/>
    <s v="GBP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"/>
    <s v="AUD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2"/>
    <s v="US"/>
    <s v="USD"/>
    <n v="1444144222"/>
    <n v="1441120222"/>
  </r>
  <r>
    <n v="206"/>
    <s v="Blood Bond Movie Development"/>
    <s v="A love story featuring adoption,struggle,dysfunction,grace, healing, and restoration."/>
    <n v="12700"/>
    <n v="0"/>
    <x v="0"/>
    <x v="2"/>
    <s v="US"/>
    <s v="USD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"/>
    <s v="CAD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x v="0"/>
    <x v="2"/>
    <s v="AU"/>
    <s v="AUD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2"/>
    <s v="US"/>
    <s v="USD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x v="0"/>
    <x v="2"/>
    <s v="US"/>
    <s v="USD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2"/>
    <s v="US"/>
    <s v="USD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x v="0"/>
    <x v="2"/>
    <s v="US"/>
    <s v="USD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x v="0"/>
    <x v="2"/>
    <s v="US"/>
    <s v="USD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2"/>
    <s v="US"/>
    <s v="USD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"/>
    <s v="GBP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2"/>
    <s v="US"/>
    <s v="USD"/>
    <n v="1429740037"/>
    <n v="1425423637"/>
  </r>
  <r>
    <n v="217"/>
    <s v="Bitch"/>
    <s v="A roadmovie by paw"/>
    <n v="100000"/>
    <n v="11943"/>
    <x v="0"/>
    <x v="2"/>
    <s v="SE"/>
    <s v="SEK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2"/>
    <s v="US"/>
    <s v="USD"/>
    <n v="1431702289"/>
    <n v="1426518289"/>
  </r>
  <r>
    <n v="219"/>
    <s v="True Colors"/>
    <s v="An hour-long pilot about a group of suburban LGBT teens coming of age in the early 90's."/>
    <n v="50000"/>
    <n v="8815"/>
    <x v="0"/>
    <x v="2"/>
    <s v="US"/>
    <s v="USD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x v="0"/>
    <x v="2"/>
    <s v="US"/>
    <s v="USD"/>
    <n v="1440101160"/>
    <n v="1436542030"/>
  </r>
  <r>
    <n v="221"/>
    <s v="Archetypes"/>
    <s v="Film about Schizophrenia with Surreal Twists!"/>
    <n v="50000"/>
    <n v="0"/>
    <x v="0"/>
    <x v="2"/>
    <s v="US"/>
    <s v="USD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2"/>
    <s v="US"/>
    <s v="USD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x v="0"/>
    <x v="2"/>
    <s v="US"/>
    <s v="USD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"/>
    <s v="AUD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x v="0"/>
    <x v="2"/>
    <s v="US"/>
    <s v="USD"/>
    <n v="1460153054"/>
    <n v="1457564654"/>
  </r>
  <r>
    <n v="226"/>
    <s v="MAGGIE Film"/>
    <s v="A TRUE STORY OF DOMESTIC VILOLENCE THAT SEEKS TO OFFER THE VIEWER OUTLEST OF SUPPORT."/>
    <n v="29000"/>
    <n v="250"/>
    <x v="0"/>
    <x v="2"/>
    <s v="GB"/>
    <s v="GBP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2"/>
    <s v="US"/>
    <s v="USD"/>
    <n v="1436477241"/>
    <n v="1433885241"/>
  </r>
  <r>
    <n v="228"/>
    <s v="Facets of a Geek life"/>
    <s v="I am making a film from one one of my books called facets of a Geek life."/>
    <n v="8000"/>
    <n v="0"/>
    <x v="0"/>
    <x v="2"/>
    <s v="GB"/>
    <s v="GBP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DE"/>
    <s v="EUR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x v="0"/>
    <x v="2"/>
    <s v="US"/>
    <s v="USD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2"/>
    <s v="US"/>
    <s v="USD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"/>
    <s v="GBP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x v="0"/>
    <x v="2"/>
    <s v="US"/>
    <s v="USD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2"/>
    <s v="US"/>
    <s v="USD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x v="0"/>
    <x v="2"/>
    <s v="US"/>
    <s v="USD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2"/>
    <s v="US"/>
    <s v="USD"/>
    <n v="1451952000"/>
    <n v="1447380099"/>
  </r>
  <r>
    <n v="237"/>
    <s v="Making The Choice"/>
    <s v="Making The Choice is a christian short film series."/>
    <n v="15000"/>
    <n v="50"/>
    <x v="0"/>
    <x v="2"/>
    <s v="US"/>
    <s v="USD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x v="0"/>
    <x v="2"/>
    <s v="US"/>
    <s v="USD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x v="0"/>
    <x v="2"/>
    <s v="AU"/>
    <s v="AUD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"/>
    <s v="USD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"/>
    <s v="USD"/>
    <n v="1419180304"/>
    <n v="1415292304"/>
  </r>
  <r>
    <n v="242"/>
    <s v="Hardwater"/>
    <s v="An unprecedented feature-length documentary film about Maine's tribal, oft-misunderstood ice fishing sub-culture."/>
    <n v="13000"/>
    <n v="14750"/>
    <x v="1"/>
    <x v="0"/>
    <s v="US"/>
    <s v="USD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"/>
    <s v="USD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"/>
    <s v="USD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"/>
    <s v="USD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"/>
    <s v="USD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"/>
    <s v="USD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"/>
    <s v="USD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"/>
    <s v="USD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"/>
    <s v="USD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"/>
    <s v="USD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"/>
    <s v="USD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"/>
    <s v="USD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"/>
    <s v="USD"/>
    <n v="1445047200"/>
    <n v="1442443910"/>
  </r>
  <r>
    <n v="255"/>
    <s v="xoxosms: a documentary about love in the 21st century"/>
    <s v="xoxosms is a documentary about first love, long distance and Skype."/>
    <n v="8000"/>
    <n v="8538.66"/>
    <x v="1"/>
    <x v="0"/>
    <s v="US"/>
    <s v="USD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"/>
    <s v="USD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"/>
    <s v="USD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"/>
    <s v="USD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"/>
    <s v="USD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"/>
    <s v="USD"/>
    <n v="1279360740"/>
    <n v="1275415679"/>
  </r>
  <r>
    <n v="261"/>
    <s v="Empires: The Film"/>
    <s v="Empires explores the impact of networks on histories and philosophies of political thought."/>
    <n v="20000"/>
    <n v="21480"/>
    <x v="1"/>
    <x v="0"/>
    <s v="US"/>
    <s v="USD"/>
    <n v="1339080900"/>
    <n v="1334783704"/>
  </r>
  <r>
    <n v="262"/>
    <s v="The Last Cosmonaut"/>
    <s v="He can never die. He will live forever. He is the last cosmonaut, and this is his story."/>
    <n v="2500"/>
    <n v="6000"/>
    <x v="1"/>
    <x v="0"/>
    <s v="US"/>
    <s v="USD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"/>
    <s v="USD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"/>
    <s v="USD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"/>
    <s v="USD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"/>
    <s v="USD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x v="1"/>
    <x v="0"/>
    <s v="GB"/>
    <s v="GBP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"/>
    <s v="USD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0"/>
    <s v="AU"/>
    <s v="AUD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"/>
    <s v="USD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"/>
    <s v="USD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"/>
    <s v="USD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"/>
    <s v="USD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"/>
    <s v="USD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x v="1"/>
    <x v="0"/>
    <s v="US"/>
    <s v="USD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x v="1"/>
    <x v="0"/>
    <s v="US"/>
    <s v="USD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"/>
    <s v="USD"/>
    <n v="1432416219"/>
    <n v="1429824219"/>
  </r>
  <r>
    <n v="278"/>
    <s v="The Babushkas of Chernobyl"/>
    <s v="An unlikely story of spirit, defiance and beauty from the most contaminated place on Earth"/>
    <n v="27000"/>
    <n v="40594"/>
    <x v="1"/>
    <x v="0"/>
    <s v="US"/>
    <s v="USD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"/>
    <s v="USD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"/>
    <s v="USD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"/>
    <s v="USD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"/>
    <s v="USD"/>
    <n v="1266876000"/>
    <n v="1263679492"/>
  </r>
  <r>
    <n v="283"/>
    <s v="SOLE SURVIVOR"/>
    <s v="What is the impact of survivorship on the human condition?"/>
    <n v="18000"/>
    <n v="20569.05"/>
    <x v="1"/>
    <x v="0"/>
    <s v="US"/>
    <s v="USD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"/>
    <s v="USD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"/>
    <s v="USD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"/>
    <s v="USD"/>
    <n v="1364236524"/>
    <n v="1360352124"/>
  </r>
  <r>
    <n v="287"/>
    <s v="In Country: A Documentary Film (POSTPRODUCTION)"/>
    <s v="War is hell. Why would anyone want to spend their weekends there?"/>
    <n v="15000"/>
    <n v="26445"/>
    <x v="1"/>
    <x v="0"/>
    <s v="US"/>
    <s v="USD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"/>
    <s v="USD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"/>
    <s v="GBP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"/>
    <s v="USD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"/>
    <s v="USD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"/>
    <s v="USD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"/>
    <s v="USD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"/>
    <s v="USD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"/>
    <s v="USD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x v="1"/>
    <x v="0"/>
    <s v="US"/>
    <s v="USD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x v="1"/>
    <x v="0"/>
    <s v="US"/>
    <s v="USD"/>
    <n v="1430452740"/>
    <n v="1427390901"/>
  </r>
  <r>
    <n v="298"/>
    <s v="DisHonesty - A Documentary Feature Film"/>
    <s v="The truth is, we all lie - and by &quot;we,&quot; we mean everyone!"/>
    <n v="126000"/>
    <n v="137254.84"/>
    <x v="1"/>
    <x v="0"/>
    <s v="US"/>
    <s v="USD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"/>
    <s v="USD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"/>
    <s v="USD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x v="1"/>
    <x v="0"/>
    <s v="US"/>
    <s v="USD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"/>
    <s v="USD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"/>
    <s v="USD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"/>
    <s v="USD"/>
    <n v="1346464800"/>
    <n v="1343096197"/>
  </r>
  <r>
    <n v="305"/>
    <s v="My Friend Mott-ly"/>
    <s v="A documentary that I am making about the difficult, but inspiring, life of a late friend of mine."/>
    <n v="7500"/>
    <n v="9775"/>
    <x v="1"/>
    <x v="0"/>
    <s v="US"/>
    <s v="USD"/>
    <n v="1331392049"/>
    <n v="1328800049"/>
  </r>
  <r>
    <n v="306"/>
    <s v="Escape/Artist: The Jason Escape Documentary"/>
    <s v="A feature-length documentary on the life of Boston escape artist Jason Escape."/>
    <n v="1000"/>
    <n v="2929"/>
    <x v="1"/>
    <x v="0"/>
    <s v="US"/>
    <s v="USD"/>
    <n v="1363806333"/>
    <n v="1362081933"/>
  </r>
  <r>
    <n v="307"/>
    <s v="Grammar Revolution"/>
    <s v="Why is grammar important?"/>
    <n v="22000"/>
    <n v="24490"/>
    <x v="1"/>
    <x v="0"/>
    <s v="US"/>
    <s v="USD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"/>
    <s v="USD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"/>
    <s v="USD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"/>
    <s v="USD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"/>
    <s v="USD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"/>
    <s v="USD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"/>
    <s v="USD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"/>
    <s v="USD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"/>
    <s v="USD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x v="1"/>
    <x v="0"/>
    <s v="CA"/>
    <s v="CAD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x v="1"/>
    <x v="0"/>
    <s v="US"/>
    <s v="USD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"/>
    <s v="USD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"/>
    <s v="USD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"/>
    <s v="GBP"/>
    <n v="1450825200"/>
    <n v="1448284433"/>
  </r>
  <r>
    <n v="321"/>
    <s v="An Impossible Project"/>
    <s v="The more digital the world, the more analog our dreams._x000a_A feature documentary shot on 35mm film."/>
    <n v="35000"/>
    <n v="35932"/>
    <x v="1"/>
    <x v="0"/>
    <s v="DE"/>
    <s v="EUR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x v="1"/>
    <x v="0"/>
    <s v="US"/>
    <s v="USD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"/>
    <s v="USD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"/>
    <s v="USD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"/>
    <s v="USD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"/>
    <s v="USD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"/>
    <s v="USD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"/>
    <s v="USD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"/>
    <s v="USD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"/>
    <s v="USD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"/>
    <s v="USD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"/>
    <s v="USD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"/>
    <s v="USD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"/>
    <s v="USD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"/>
    <s v="USD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"/>
    <s v="USD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"/>
    <s v="USD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"/>
    <s v="USD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"/>
    <s v="USD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x v="1"/>
    <x v="0"/>
    <s v="US"/>
    <s v="USD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"/>
    <s v="USD"/>
    <n v="1412135940"/>
    <n v="1410555998"/>
  </r>
  <r>
    <n v="342"/>
    <s v="BREAKING A MONSTER a film about the band Unlocking The Truth"/>
    <s v="BREAKING A MONSTER needs your help to play in THEATERS!"/>
    <n v="55000"/>
    <n v="55201.52"/>
    <x v="1"/>
    <x v="0"/>
    <s v="US"/>
    <s v="USD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"/>
    <s v="USD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"/>
    <s v="USD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"/>
    <s v="USD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"/>
    <s v="USD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"/>
    <s v="USD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"/>
    <s v="USD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x v="1"/>
    <x v="0"/>
    <s v="US"/>
    <s v="USD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"/>
    <s v="USD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0"/>
    <s v="ES"/>
    <s v="EUR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"/>
    <s v="USD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"/>
    <s v="USD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"/>
    <s v="USD"/>
    <n v="1460141521"/>
    <n v="1457553121"/>
  </r>
  <r>
    <n v="355"/>
    <s v="REZA ABDOH -Theatre Visionary"/>
    <s v="A documentary film about the late REZA ABDOH and his performance company DAR A LUZ."/>
    <n v="35000"/>
    <n v="40690"/>
    <x v="1"/>
    <x v="0"/>
    <s v="US"/>
    <s v="USD"/>
    <n v="1417420994"/>
    <n v="1414738994"/>
  </r>
  <r>
    <n v="356"/>
    <s v="43 and 80"/>
    <s v="A documentary about halibut conservation and how it impacts communities of Southeast Alaska."/>
    <n v="7500"/>
    <n v="7701.93"/>
    <x v="1"/>
    <x v="0"/>
    <s v="US"/>
    <s v="USD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"/>
    <s v="USD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"/>
    <s v="USD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"/>
    <s v="USD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"/>
    <s v="USD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"/>
    <s v="USD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"/>
    <s v="USD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"/>
    <s v="USD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"/>
    <s v="USD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x v="0"/>
    <x v="0"/>
    <s v="GB"/>
    <s v="GBP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x v="0"/>
    <x v="0"/>
    <s v="US"/>
    <s v="USD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"/>
    <s v="USD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"/>
    <s v="USD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"/>
    <s v="USD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"/>
    <s v="USD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x v="0"/>
    <x v="0"/>
    <s v="US"/>
    <s v="USD"/>
    <n v="1359743139"/>
    <n v="1355855139"/>
  </r>
  <r>
    <n v="372"/>
    <s v="Wild Equus"/>
    <s v="A short documentary exploring the uses of 'Natural Horsemanship' across Europe"/>
    <n v="300"/>
    <n v="376"/>
    <x v="0"/>
    <x v="0"/>
    <s v="GB"/>
    <s v="GBP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"/>
    <s v="USD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"/>
    <s v="USD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"/>
    <s v="USD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"/>
    <s v="GBP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"/>
    <s v="USD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s v="CA"/>
    <s v="CAD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"/>
    <s v="USD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"/>
    <s v="USD"/>
    <n v="1453569392"/>
    <n v="1451409392"/>
  </r>
  <r>
    <n v="381"/>
    <s v="Clearwater"/>
    <s v="Set in the ancient waters of the Puget Sound, Clearwater is a universal story about the need to adapt to change."/>
    <n v="25000"/>
    <n v="26182.5"/>
    <x v="0"/>
    <x v="0"/>
    <s v="US"/>
    <s v="USD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"/>
    <s v="USD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"/>
    <s v="USD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"/>
    <s v="USD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"/>
    <s v="USD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"/>
    <s v="USD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"/>
    <s v="USD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"/>
    <s v="USD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"/>
    <s v="USD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"/>
    <s v="USD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x v="0"/>
    <x v="0"/>
    <s v="US"/>
    <s v="USD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"/>
    <s v="USD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"/>
    <s v="USD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s v="ES"/>
    <s v="EUR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"/>
    <s v="USD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"/>
    <s v="USD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"/>
    <s v="USD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"/>
    <s v="USD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"/>
    <s v="GBP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"/>
    <s v="USD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"/>
    <s v="USD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"/>
    <s v="USD"/>
    <n v="1446731817"/>
    <n v="1444913817"/>
  </r>
  <r>
    <n v="403"/>
    <s v="MONDO BANANA"/>
    <s v="A documentary adventure about bananas - and people. Your round-trip ticket into the heart of banana-cultures!!"/>
    <n v="5000"/>
    <n v="5263"/>
    <x v="0"/>
    <x v="0"/>
    <s v="US"/>
    <s v="USD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"/>
    <s v="USD"/>
    <n v="1391641440"/>
    <n v="1389107062"/>
  </r>
  <r>
    <n v="405"/>
    <s v="The Healing Effect Movie"/>
    <s v="Come, join our movie movement.  A new documentary about the healing power of food."/>
    <n v="2820"/>
    <n v="3036"/>
    <x v="0"/>
    <x v="0"/>
    <s v="US"/>
    <s v="USD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"/>
    <s v="USD"/>
    <n v="1304920740"/>
    <n v="1301975637"/>
  </r>
  <r>
    <n v="407"/>
    <s v="Haymarket Documentary"/>
    <s v="The story of the 1886 Haymarket Riot explored through the history of the Haymarket Police Memorial Statue."/>
    <n v="2000"/>
    <n v="2031"/>
    <x v="0"/>
    <x v="0"/>
    <s v="US"/>
    <s v="USD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"/>
    <s v="USD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x v="0"/>
    <x v="0"/>
    <s v="GB"/>
    <s v="GBP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"/>
    <s v="CAD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"/>
    <s v="USD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"/>
    <s v="USD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"/>
    <s v="USD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"/>
    <s v="USD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CA"/>
    <s v="CAD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"/>
    <s v="USD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"/>
    <s v="USD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"/>
    <s v="USD"/>
    <n v="1437633997"/>
    <n v="1435041997"/>
  </r>
  <r>
    <n v="419"/>
    <s v="BEYOND LOCAL"/>
    <s v="Beyond Local is a personal journey through an art-centric and musically talented community that fosters creativity."/>
    <n v="8000"/>
    <n v="8035"/>
    <x v="0"/>
    <x v="0"/>
    <s v="US"/>
    <s v="USD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2"/>
    <s v="US"/>
    <s v="USD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x v="0"/>
    <x v="2"/>
    <s v="US"/>
    <s v="USD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2"/>
    <s v="US"/>
    <s v="USD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2"/>
    <s v="US"/>
    <s v="USD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2"/>
    <s v="US"/>
    <s v="USD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2"/>
    <s v="US"/>
    <s v="USD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x v="0"/>
    <x v="2"/>
    <s v="US"/>
    <s v="USD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2"/>
    <s v="US"/>
    <s v="USD"/>
    <n v="1445540340"/>
    <n v="1444340940"/>
  </r>
  <r>
    <n v="428"/>
    <s v="Little Clay Bible - Zacchaeus"/>
    <s v="Fresh, fun, entertaining Bible stories on YouTube, stop-motion style."/>
    <n v="12000"/>
    <n v="676"/>
    <x v="0"/>
    <x v="2"/>
    <s v="US"/>
    <s v="USD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2"/>
    <s v="US"/>
    <s v="USD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2"/>
    <s v="US"/>
    <s v="USD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"/>
    <s v="GBP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x v="0"/>
    <x v="2"/>
    <s v="US"/>
    <s v="USD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2"/>
    <s v="US"/>
    <s v="USD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2"/>
    <s v="US"/>
    <s v="USD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x v="0"/>
    <x v="2"/>
    <s v="US"/>
    <s v="USD"/>
    <n v="1379094980"/>
    <n v="1376502980"/>
  </r>
  <r>
    <n v="436"/>
    <s v="Blinky"/>
    <s v="Blinky is the story of a naÃ¯ve simpleton who suddenly finds himself struggling to adapt to changes within his environment."/>
    <n v="1000"/>
    <n v="0"/>
    <x v="0"/>
    <x v="2"/>
    <s v="US"/>
    <s v="USD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"/>
    <s v="CAD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x v="0"/>
    <x v="2"/>
    <s v="US"/>
    <s v="USD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x v="0"/>
    <x v="2"/>
    <s v="US"/>
    <s v="USD"/>
    <n v="1413569818"/>
    <n v="1412705818"/>
  </r>
  <r>
    <n v="440"/>
    <s v="Consumed"/>
    <s v="A stop-motion animation made by a one girl team, with a camera, creativity, and a lot of determination."/>
    <n v="5000"/>
    <n v="5"/>
    <x v="0"/>
    <x v="2"/>
    <s v="US"/>
    <s v="USD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"/>
    <s v="GBP"/>
    <n v="1383418996"/>
    <n v="1380826996"/>
  </r>
  <r>
    <n v="442"/>
    <s v="The Paranormal Idiot"/>
    <s v="Doomsday is here"/>
    <n v="17000"/>
    <n v="6691"/>
    <x v="0"/>
    <x v="2"/>
    <s v="US"/>
    <s v="USD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x v="0"/>
    <x v="2"/>
    <s v="CA"/>
    <s v="CAD"/>
    <n v="1391991701"/>
    <n v="1389399701"/>
  </r>
  <r>
    <n v="444"/>
    <s v="Discovering the Other Woman"/>
    <s v="An upcoming animated web sitcom series centered around dealing with life, love, and relationships."/>
    <n v="1000"/>
    <n v="50"/>
    <x v="0"/>
    <x v="2"/>
    <s v="US"/>
    <s v="USD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2"/>
    <s v="US"/>
    <s v="USD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x v="0"/>
    <x v="2"/>
    <s v="US"/>
    <s v="USD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"/>
    <s v="GBP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x v="0"/>
    <x v="2"/>
    <s v="US"/>
    <s v="USD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"/>
    <s v="GBP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x v="0"/>
    <x v="2"/>
    <s v="US"/>
    <s v="USD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x v="0"/>
    <x v="2"/>
    <s v="US"/>
    <s v="USD"/>
    <n v="1390669791"/>
    <n v="1388077791"/>
  </r>
  <r>
    <n v="452"/>
    <s v="Lost in the Shadows"/>
    <s v="A man must find his way out of the depths of the shadows by using the aid of a little girl."/>
    <n v="750"/>
    <n v="480"/>
    <x v="0"/>
    <x v="2"/>
    <s v="US"/>
    <s v="USD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2"/>
    <s v="US"/>
    <s v="USD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x v="0"/>
    <x v="2"/>
    <s v="US"/>
    <s v="USD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2"/>
    <s v="US"/>
    <s v="USD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2"/>
    <s v="US"/>
    <s v="USD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"/>
    <s v="CAD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"/>
    <s v="GBP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2"/>
    <s v="US"/>
    <s v="USD"/>
    <n v="1321201327"/>
    <n v="1316013727"/>
  </r>
  <r>
    <n v="460"/>
    <s v="Darwin's Kiss"/>
    <s v="An animated web series about biological evolution gone haywire."/>
    <n v="8500"/>
    <n v="25"/>
    <x v="0"/>
    <x v="2"/>
    <s v="US"/>
    <s v="USD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"/>
    <s v="GBP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x v="0"/>
    <x v="2"/>
    <s v="US"/>
    <s v="USD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x v="0"/>
    <x v="2"/>
    <s v="US"/>
    <s v="USD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x v="0"/>
    <x v="2"/>
    <s v="DE"/>
    <s v="EUR"/>
    <n v="1463602935"/>
    <n v="1461874935"/>
  </r>
  <r>
    <n v="465"/>
    <s v="&quot;Amp&quot; A Story About a Robot"/>
    <s v="&quot;Amp&quot; is a short film about a robot with needs."/>
    <n v="512"/>
    <n v="138"/>
    <x v="0"/>
    <x v="2"/>
    <s v="US"/>
    <s v="USD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x v="0"/>
    <x v="2"/>
    <s v="US"/>
    <s v="USD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2"/>
    <s v="US"/>
    <s v="USD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2"/>
    <s v="US"/>
    <s v="USD"/>
    <n v="1341978665"/>
    <n v="1336795283"/>
  </r>
  <r>
    <n v="469"/>
    <s v="Dreamland PERSONALISED Animated Shorts Film"/>
    <s v="Create a personalised animation film using your child's name and photo."/>
    <n v="6000"/>
    <n v="0"/>
    <x v="0"/>
    <x v="2"/>
    <s v="GB"/>
    <s v="GBP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2"/>
    <s v="US"/>
    <s v="USD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x v="0"/>
    <x v="2"/>
    <s v="US"/>
    <s v="USD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2"/>
    <s v="US"/>
    <s v="USD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2"/>
    <s v="US"/>
    <s v="USD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x v="0"/>
    <x v="2"/>
    <s v="US"/>
    <s v="USD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2"/>
    <s v="US"/>
    <s v="USD"/>
    <n v="1430877843"/>
    <n v="1428285843"/>
  </r>
  <r>
    <n v="476"/>
    <s v="Sight Word Music Videos"/>
    <s v="Animated Music Videos that teach kids how to read."/>
    <n v="220000"/>
    <n v="4906.59"/>
    <x v="0"/>
    <x v="2"/>
    <s v="US"/>
    <s v="USD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x v="0"/>
    <x v="2"/>
    <s v="US"/>
    <s v="USD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2"/>
    <s v="US"/>
    <s v="USD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x v="0"/>
    <x v="2"/>
    <s v="US"/>
    <s v="USD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x v="0"/>
    <x v="2"/>
    <s v="US"/>
    <s v="USD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x v="0"/>
    <x v="2"/>
    <s v="US"/>
    <s v="USD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x v="0"/>
    <x v="2"/>
    <s v="US"/>
    <s v="USD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"/>
    <s v="GBP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"/>
    <s v="GBP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"/>
    <s v="GBP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"/>
    <s v="AUD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"/>
    <s v="CAD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x v="0"/>
    <x v="2"/>
    <s v="US"/>
    <s v="USD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x v="0"/>
    <x v="2"/>
    <s v="US"/>
    <s v="USD"/>
    <n v="1325763180"/>
    <n v="1323084816"/>
  </r>
  <r>
    <n v="490"/>
    <s v="PROJECT IS CANCELLED"/>
    <s v="Cancelled"/>
    <n v="1000"/>
    <n v="0"/>
    <x v="0"/>
    <x v="2"/>
    <s v="US"/>
    <s v="USD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x v="0"/>
    <x v="2"/>
    <s v="US"/>
    <s v="USD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2"/>
    <s v="SE"/>
    <s v="SEK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"/>
    <s v="GBP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x v="0"/>
    <x v="2"/>
    <s v="US"/>
    <s v="USD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x v="0"/>
    <x v="2"/>
    <s v="US"/>
    <s v="USD"/>
    <n v="1437076305"/>
    <n v="1434484305"/>
  </r>
  <r>
    <n v="496"/>
    <s v="Airships and Anatasia: The Movie"/>
    <s v="The movie is about the adventures of Ethan, Danna, The mysterious inventor and more."/>
    <n v="60000"/>
    <n v="1"/>
    <x v="0"/>
    <x v="2"/>
    <s v="US"/>
    <s v="USD"/>
    <n v="1392070874"/>
    <n v="1386886874"/>
  </r>
  <r>
    <n v="497"/>
    <s v="Galaxy Probe Kids"/>
    <s v="live-action/animated series pilot."/>
    <n v="4480"/>
    <n v="30"/>
    <x v="0"/>
    <x v="2"/>
    <s v="US"/>
    <s v="USD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2"/>
    <s v="US"/>
    <s v="USD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2"/>
    <s v="US"/>
    <s v="USD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2"/>
    <s v="US"/>
    <s v="USD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x v="0"/>
    <x v="2"/>
    <s v="US"/>
    <s v="USD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x v="0"/>
    <x v="2"/>
    <s v="US"/>
    <s v="USD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"/>
    <s v="GBP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2"/>
    <s v="US"/>
    <s v="USD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2"/>
    <s v="US"/>
    <s v="USD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x v="0"/>
    <x v="2"/>
    <s v="US"/>
    <s v="USD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2"/>
    <s v="US"/>
    <s v="USD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2"/>
    <s v="US"/>
    <s v="USD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x v="0"/>
    <x v="2"/>
    <s v="GB"/>
    <s v="GBP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x v="0"/>
    <x v="2"/>
    <s v="US"/>
    <s v="USD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x v="0"/>
    <x v="2"/>
    <s v="US"/>
    <s v="USD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2"/>
    <s v="US"/>
    <s v="USD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x v="0"/>
    <x v="2"/>
    <s v="US"/>
    <s v="USD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"/>
    <s v="CAD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x v="0"/>
    <x v="2"/>
    <s v="US"/>
    <s v="USD"/>
    <n v="1451389601"/>
    <n v="1447933601"/>
  </r>
  <r>
    <n v="516"/>
    <s v="Shipmates"/>
    <s v="A big brother style comedy animation series starring famous seafarers"/>
    <n v="5000"/>
    <n v="0"/>
    <x v="0"/>
    <x v="2"/>
    <s v="GB"/>
    <s v="GBP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2"/>
    <s v="US"/>
    <s v="USD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x v="0"/>
    <x v="2"/>
    <s v="US"/>
    <s v="USD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2"/>
    <s v="US"/>
    <s v="USD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"/>
    <s v="GBP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"/>
    <s v="USD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x v="0"/>
    <x v="0"/>
    <s v="US"/>
    <s v="USD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"/>
    <s v="USD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"/>
    <s v="GBP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"/>
    <s v="USD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"/>
    <s v="GBP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"/>
    <s v="USD"/>
    <n v="1487347500"/>
    <n v="1484715366"/>
  </r>
  <r>
    <n v="528"/>
    <s v="Devastated No Matter What"/>
    <s v="A Festival Backed Production of a Full-Length Play."/>
    <n v="1150"/>
    <n v="1330"/>
    <x v="0"/>
    <x v="0"/>
    <s v="US"/>
    <s v="USD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CA"/>
    <s v="CAD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"/>
    <s v="USD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"/>
    <s v="USD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"/>
    <s v="USD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"/>
    <s v="GBP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"/>
    <s v="NOK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"/>
    <s v="GBP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"/>
    <s v="GBP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"/>
    <s v="USD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"/>
    <s v="USD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"/>
    <s v="GBP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2"/>
    <s v="US"/>
    <s v="USD"/>
    <n v="1423078606"/>
    <n v="1420486606"/>
  </r>
  <r>
    <n v="541"/>
    <s v="Deviations"/>
    <s v="A website dedicated to local Kink Communities; to find others with matching interests and bring them together."/>
    <n v="4500"/>
    <n v="25"/>
    <x v="0"/>
    <x v="2"/>
    <s v="US"/>
    <s v="USD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2"/>
    <s v="US"/>
    <s v="USD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"/>
    <s v="AUD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2"/>
    <s v="US"/>
    <s v="USD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2"/>
    <s v="FR"/>
    <s v="EUR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2"/>
    <s v="US"/>
    <s v="USD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"/>
    <s v="GBP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"/>
    <s v="GBP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"/>
    <s v="GBP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"/>
    <s v="CAD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2"/>
    <s v="US"/>
    <s v="USD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x v="0"/>
    <x v="2"/>
    <s v="CA"/>
    <s v="CAD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x v="0"/>
    <x v="2"/>
    <s v="US"/>
    <s v="USD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2"/>
    <s v="US"/>
    <s v="USD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"/>
    <s v="GBP"/>
    <n v="1465720143"/>
    <n v="1463128143"/>
  </r>
  <r>
    <n v="556"/>
    <s v="Braille Academy"/>
    <s v="An educational platform for learning Unified English Braille Code"/>
    <n v="8000"/>
    <n v="200"/>
    <x v="0"/>
    <x v="2"/>
    <s v="US"/>
    <s v="USD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DE"/>
    <s v="EUR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2"/>
    <s v="US"/>
    <s v="USD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2"/>
    <s v="US"/>
    <s v="USD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"/>
    <s v="CAD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x v="0"/>
    <x v="2"/>
    <s v="US"/>
    <s v="USD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2"/>
    <s v="NL"/>
    <s v="EUR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"/>
    <s v="AUD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x v="0"/>
    <x v="2"/>
    <s v="FR"/>
    <s v="EUR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"/>
    <s v="GBP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2"/>
    <s v="US"/>
    <s v="USD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2"/>
    <s v="US"/>
    <s v="USD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2"/>
    <s v="NZ"/>
    <s v="NZD"/>
    <n v="1452942000"/>
    <n v="1449785223"/>
  </r>
  <r>
    <n v="569"/>
    <s v="Mioti"/>
    <s v="Mioti is an indie game marketplace that doubles as a community for developers to join networks and discuss projects."/>
    <n v="2500"/>
    <n v="20"/>
    <x v="0"/>
    <x v="2"/>
    <s v="CA"/>
    <s v="CAD"/>
    <n v="1451679612"/>
    <n v="1449087612"/>
  </r>
  <r>
    <n v="570"/>
    <s v="Relaunching in May"/>
    <s v="Humans have AM/FM/Satellite radio, kids have radio Disney, pets have DogCatRadio."/>
    <n v="85000"/>
    <n v="142"/>
    <x v="0"/>
    <x v="2"/>
    <s v="US"/>
    <s v="USD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x v="0"/>
    <x v="2"/>
    <s v="US"/>
    <s v="USD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2"/>
    <s v="US"/>
    <s v="USD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2"/>
    <s v="US"/>
    <s v="USD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"/>
    <s v="GBP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DE"/>
    <s v="EUR"/>
    <n v="1434213443"/>
    <n v="1431621443"/>
  </r>
  <r>
    <n v="576"/>
    <s v="Uthtopia"/>
    <s v="UthTopia Is a social media organization that believes in positive online usage, youth mentorship, and youth empowerment."/>
    <n v="80000"/>
    <n v="1"/>
    <x v="0"/>
    <x v="2"/>
    <s v="US"/>
    <s v="USD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x v="0"/>
    <x v="2"/>
    <s v="US"/>
    <s v="USD"/>
    <n v="1463753302"/>
    <n v="1458569302"/>
  </r>
  <r>
    <n v="578"/>
    <s v="weBuy Crowdsourced Shopping"/>
    <s v="weBuy trade built on technology and Crowd Sourced Power"/>
    <n v="125000"/>
    <n v="14"/>
    <x v="0"/>
    <x v="2"/>
    <s v="GB"/>
    <s v="GBP"/>
    <n v="1441633993"/>
    <n v="1439560393"/>
  </r>
  <r>
    <n v="579"/>
    <s v="Course: Learn Cryptography"/>
    <s v="Learn classic and public key cryptography with a full proof-of-concept system in JavaScript."/>
    <n v="12000"/>
    <n v="175"/>
    <x v="0"/>
    <x v="2"/>
    <s v="US"/>
    <s v="USD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x v="0"/>
    <x v="2"/>
    <s v="US"/>
    <s v="USD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x v="0"/>
    <x v="2"/>
    <s v="US"/>
    <s v="USD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2"/>
    <s v="US"/>
    <s v="USD"/>
    <n v="1426442400"/>
    <n v="1424454319"/>
  </r>
  <r>
    <n v="583"/>
    <s v="HackersArchive.com"/>
    <s v="HackersArchive.com will help rid the web of viruses and scams found everywhere else you look!"/>
    <n v="9000"/>
    <n v="1"/>
    <x v="0"/>
    <x v="2"/>
    <s v="US"/>
    <s v="USD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x v="0"/>
    <x v="2"/>
    <s v="US"/>
    <s v="USD"/>
    <n v="1426522316"/>
    <n v="1423933916"/>
  </r>
  <r>
    <n v="585"/>
    <s v="Link Card"/>
    <s v="SAVE UP TO 40% WHEN YOU SPEND!_x000a__x000a_PRE-ORDER YOUR LINK CARD TODAY"/>
    <n v="9000"/>
    <n v="0"/>
    <x v="0"/>
    <x v="2"/>
    <s v="GB"/>
    <s v="GBP"/>
    <n v="1448928000"/>
    <n v="1444123377"/>
  </r>
  <r>
    <n v="586"/>
    <s v="Employ College 2K"/>
    <s v="Employ College is a movement for companies to hire college graduates from their respected institutions."/>
    <n v="10000"/>
    <n v="56"/>
    <x v="0"/>
    <x v="2"/>
    <s v="US"/>
    <s v="USD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"/>
    <s v="CAD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2"/>
    <s v="IT"/>
    <s v="EUR"/>
    <n v="1479410886"/>
    <n v="1474223286"/>
  </r>
  <r>
    <n v="589"/>
    <s v="Get Neighborly"/>
    <s v="Services closer than you think..."/>
    <n v="7500"/>
    <n v="1"/>
    <x v="0"/>
    <x v="2"/>
    <s v="US"/>
    <s v="USD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"/>
    <s v="GBP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2"/>
    <s v="US"/>
    <s v="USD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x v="0"/>
    <x v="2"/>
    <s v="US"/>
    <s v="USD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"/>
    <s v="GBP"/>
    <n v="1428333345"/>
    <n v="1425744945"/>
  </r>
  <r>
    <n v="594"/>
    <s v="Unleashed Fitness"/>
    <s v="Creating a fitness site that will change the fitness game forever!"/>
    <n v="25000"/>
    <n v="26"/>
    <x v="0"/>
    <x v="2"/>
    <s v="US"/>
    <s v="USD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x v="0"/>
    <x v="2"/>
    <s v="US"/>
    <s v="USD"/>
    <n v="1430703638"/>
    <n v="1426815638"/>
  </r>
  <r>
    <n v="596"/>
    <s v="DigitaliBook free library"/>
    <s v="We present digitaibook,com site which can become a free electronic library with your help,"/>
    <n v="20000"/>
    <n v="6"/>
    <x v="0"/>
    <x v="2"/>
    <s v="US"/>
    <s v="USD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2"/>
    <s v="US"/>
    <s v="USD"/>
    <n v="1469980800"/>
    <n v="1466787335"/>
  </r>
  <r>
    <n v="598"/>
    <s v="Goals not creeds"/>
    <s v="This is a project to create a crowd-funding site for Urantia Book readers worldwide."/>
    <n v="2500"/>
    <n v="850"/>
    <x v="0"/>
    <x v="2"/>
    <s v="US"/>
    <s v="USD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x v="0"/>
    <x v="2"/>
    <s v="US"/>
    <s v="USD"/>
    <n v="1425827760"/>
    <n v="1423769402"/>
  </r>
  <r>
    <n v="600"/>
    <s v="Anaheim California here we come but we need your help."/>
    <s v="Science Technology Engineering and Math + youth = a brighter tomorrow."/>
    <n v="5000"/>
    <n v="100"/>
    <x v="0"/>
    <x v="1"/>
    <s v="US"/>
    <s v="USD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"/>
    <s v="CAD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"/>
    <s v="USD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"/>
    <s v="USD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"/>
    <s v="USD"/>
    <n v="1409187056"/>
    <n v="1406595056"/>
  </r>
  <r>
    <n v="605"/>
    <s v="Teach Your Parents iPad (Canceled)"/>
    <s v="An iPad support care package for your parents / seniors."/>
    <n v="5000"/>
    <n v="131"/>
    <x v="0"/>
    <x v="1"/>
    <s v="US"/>
    <s v="USD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"/>
    <s v="NL"/>
    <s v="EUR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"/>
    <s v="USD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"/>
    <s v="USD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"/>
    <s v="GBP"/>
    <n v="1448761744"/>
    <n v="1446166144"/>
  </r>
  <r>
    <n v="610"/>
    <s v="UniteChrist (Canceled)"/>
    <s v="We are creating a Christian social network to empower, educate, and connect Christians all over the world."/>
    <n v="13803"/>
    <n v="0"/>
    <x v="0"/>
    <x v="1"/>
    <s v="US"/>
    <s v="USD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"/>
    <s v="FR"/>
    <s v="EUR"/>
    <n v="1453210037"/>
    <n v="1448026037"/>
  </r>
  <r>
    <n v="612"/>
    <s v="Web Streaming 2.0 (Canceled)"/>
    <s v="A Fast and Reliable new Web platform to stream videos from Internet"/>
    <n v="10000"/>
    <n v="0"/>
    <x v="0"/>
    <x v="1"/>
    <s v="IT"/>
    <s v="EUR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"/>
    <s v="USD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"/>
    <s v="USD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"/>
    <s v="NZ"/>
    <s v="NZD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s v="FR"/>
    <s v="EUR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"/>
    <s v="GBP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"/>
    <s v="USD"/>
    <n v="1449689203"/>
    <n v="1447097203"/>
  </r>
  <r>
    <n v="619"/>
    <s v="Big Data (Canceled)"/>
    <s v="Big Data Sets for researchers interested in improving the quality of life."/>
    <n v="2500000"/>
    <n v="1"/>
    <x v="0"/>
    <x v="1"/>
    <s v="US"/>
    <s v="USD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"/>
    <s v="CAD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"/>
    <s v="USD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"/>
    <s v="USD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"/>
    <s v="AU"/>
    <s v="AUD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"/>
    <s v="USD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"/>
    <s v="CAD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"/>
    <s v="USD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"/>
    <s v="SEK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"/>
    <s v="USD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"/>
    <s v="AU"/>
    <s v="AUD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"/>
    <s v="USD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"/>
    <s v="CAD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x v="0"/>
    <x v="1"/>
    <s v="NL"/>
    <s v="EUR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"/>
    <s v="USD"/>
    <n v="1466204400"/>
    <n v="1463469062"/>
  </r>
  <r>
    <n v="634"/>
    <s v="pitchtograndma (Canceled)"/>
    <s v="We help companies to explain what they do in simple, grandma-would-understand terms."/>
    <n v="5000"/>
    <n v="1"/>
    <x v="0"/>
    <x v="1"/>
    <s v="US"/>
    <s v="USD"/>
    <n v="1424989029"/>
    <n v="1422397029"/>
  </r>
  <r>
    <n v="635"/>
    <s v="Pleero, A Technology Team Building Website (Canceled)"/>
    <s v="Network used for building technology development teams."/>
    <n v="25000"/>
    <n v="2"/>
    <x v="0"/>
    <x v="1"/>
    <s v="US"/>
    <s v="USD"/>
    <n v="1428804762"/>
    <n v="1426212762"/>
  </r>
  <r>
    <n v="636"/>
    <s v="Keto Advice (Canceled)"/>
    <s v="With no central location for keto knowledge, keto advice will be a community run knowledge base."/>
    <n v="2000"/>
    <n v="4"/>
    <x v="0"/>
    <x v="1"/>
    <s v="GB"/>
    <s v="GBP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"/>
    <s v="GBP"/>
    <n v="1488063840"/>
    <n v="1485558318"/>
  </r>
  <r>
    <n v="638"/>
    <s v="W (Canceled)"/>
    <s v="O0"/>
    <n v="200000"/>
    <n v="18"/>
    <x v="0"/>
    <x v="1"/>
    <s v="DE"/>
    <s v="EUR"/>
    <n v="1490447662"/>
    <n v="1485267262"/>
  </r>
  <r>
    <n v="639"/>
    <s v="Kids Educational Social Media Site (Canceled)"/>
    <s v="Development of a Safe and Educational Social Media site for kids."/>
    <n v="1000000"/>
    <n v="1"/>
    <x v="0"/>
    <x v="1"/>
    <s v="US"/>
    <s v="USD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FR"/>
    <s v="EUR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"/>
    <s v="USD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DE"/>
    <s v="EUR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"/>
    <s v="USD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"/>
    <s v="USD"/>
    <n v="1414544400"/>
    <n v="1410883139"/>
  </r>
  <r>
    <n v="645"/>
    <s v="Carbon Fiber Collar Stays"/>
    <s v="Ever wanted to own something made out of carbon fiber? Now you can!"/>
    <n v="2000"/>
    <n v="5574"/>
    <x v="0"/>
    <x v="0"/>
    <s v="US"/>
    <s v="USD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"/>
    <s v="USD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s v="CA"/>
    <s v="CAD"/>
    <n v="1458235549"/>
    <n v="1455647149"/>
  </r>
  <r>
    <n v="648"/>
    <s v="Audio Jacket"/>
    <s v="Get ready for the next product that you canâ€™t live without"/>
    <n v="35000"/>
    <n v="44388"/>
    <x v="0"/>
    <x v="0"/>
    <s v="US"/>
    <s v="USD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"/>
    <s v="USD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"/>
    <s v="USD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"/>
    <s v="USD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"/>
    <s v="USD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"/>
    <s v="USD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"/>
    <s v="USD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"/>
    <s v="USD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"/>
    <s v="USD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"/>
    <s v="USD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"/>
    <s v="USD"/>
    <n v="1437933600"/>
    <n v="1435117889"/>
  </r>
  <r>
    <n v="659"/>
    <s v="Lulu Watch Designs - Apple Watch"/>
    <s v="Sync up your lifestyle"/>
    <n v="3000"/>
    <n v="3017"/>
    <x v="0"/>
    <x v="0"/>
    <s v="US"/>
    <s v="USD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2"/>
    <s v="US"/>
    <s v="USD"/>
    <n v="1415558879"/>
    <n v="1412963279"/>
  </r>
  <r>
    <n v="661"/>
    <s v="AirString"/>
    <s v="AirString keeps your AirPods from getting lost by keeping the pair together with a  durable and premium quality string."/>
    <n v="10000"/>
    <n v="95"/>
    <x v="0"/>
    <x v="2"/>
    <s v="US"/>
    <s v="USD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x v="0"/>
    <x v="2"/>
    <s v="US"/>
    <s v="USD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2"/>
    <s v="DK"/>
    <s v="DKK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x v="0"/>
    <x v="2"/>
    <s v="US"/>
    <s v="USD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2"/>
    <s v="US"/>
    <s v="USD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x v="0"/>
    <x v="2"/>
    <s v="US"/>
    <s v="USD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2"/>
    <s v="IT"/>
    <s v="EUR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2"/>
    <s v="US"/>
    <s v="USD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x v="0"/>
    <x v="2"/>
    <s v="SE"/>
    <s v="SEK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2"/>
    <s v="IT"/>
    <s v="EUR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2"/>
    <s v="US"/>
    <s v="USD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2"/>
    <s v="US"/>
    <s v="USD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2"/>
    <s v="US"/>
    <s v="USD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x v="0"/>
    <x v="2"/>
    <s v="US"/>
    <s v="USD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2"/>
    <s v="US"/>
    <s v="USD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"/>
    <s v="CAD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2"/>
    <s v="IT"/>
    <s v="EUR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2"/>
    <s v="US"/>
    <s v="USD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2"/>
    <s v="US"/>
    <s v="USD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2"/>
    <s v="US"/>
    <s v="USD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2"/>
    <s v="US"/>
    <s v="USD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x v="0"/>
    <x v="2"/>
    <s v="US"/>
    <s v="USD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2"/>
    <s v="US"/>
    <s v="USD"/>
    <n v="1477949764"/>
    <n v="1474493764"/>
  </r>
  <r>
    <n v="684"/>
    <s v="Arcus Motion Analyzer | The Versatile Smart Ring"/>
    <s v="Arcus gives your fingers super powers."/>
    <n v="320000"/>
    <n v="23948"/>
    <x v="0"/>
    <x v="2"/>
    <s v="US"/>
    <s v="USD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2"/>
    <s v="US"/>
    <s v="USD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x v="0"/>
    <x v="2"/>
    <s v="IT"/>
    <s v="EUR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2"/>
    <s v="MX"/>
    <s v="MXN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2"/>
    <s v="US"/>
    <s v="USD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2"/>
    <s v="US"/>
    <s v="USD"/>
    <n v="1481173140"/>
    <n v="1478016097"/>
  </r>
  <r>
    <n v="690"/>
    <s v="BLOXSHIELD"/>
    <s v="A radiation shield for your fitness tracker, smartwatch or other wearable smart device"/>
    <n v="20000"/>
    <n v="2468"/>
    <x v="0"/>
    <x v="2"/>
    <s v="US"/>
    <s v="USD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2"/>
    <s v="US"/>
    <s v="USD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"/>
    <s v="GBP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x v="0"/>
    <x v="2"/>
    <s v="US"/>
    <s v="USD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x v="0"/>
    <x v="2"/>
    <s v="US"/>
    <s v="USD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2"/>
    <s v="US"/>
    <s v="USD"/>
    <n v="1414758620"/>
    <n v="1412166620"/>
  </r>
  <r>
    <n v="696"/>
    <s v="trustee"/>
    <s v="Show your fidelity by wearing the Trustee rings! Show where you are (at)!"/>
    <n v="175000"/>
    <n v="1"/>
    <x v="0"/>
    <x v="2"/>
    <s v="NL"/>
    <s v="EUR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DE"/>
    <s v="EUR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2"/>
    <s v="US"/>
    <s v="USD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2"/>
    <s v="US"/>
    <s v="USD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S"/>
    <s v="EUR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"/>
    <s v="GBP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2"/>
    <s v="US"/>
    <s v="USD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2"/>
    <s v="US"/>
    <s v="USD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"/>
    <s v="CAD"/>
    <n v="1487565468"/>
    <n v="1482381468"/>
  </r>
  <r>
    <n v="705"/>
    <s v="SomnoScope"/>
    <s v="The closest thing ever to the Holy Grail of wearables technology"/>
    <n v="100000"/>
    <n v="977"/>
    <x v="0"/>
    <x v="2"/>
    <s v="NL"/>
    <s v="EUR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S"/>
    <s v="EUR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"/>
    <s v="GBP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"/>
    <s v="GBP"/>
    <n v="1410616600"/>
    <n v="1405432600"/>
  </r>
  <r>
    <n v="709"/>
    <s v="lumiglove"/>
    <s v="A &quot;handheld&quot; light, which eases the way you illuminate objects and/or paths."/>
    <n v="15000"/>
    <n v="61"/>
    <x v="0"/>
    <x v="2"/>
    <s v="US"/>
    <s v="USD"/>
    <n v="1417741159"/>
    <n v="1415149159"/>
  </r>
  <r>
    <n v="710"/>
    <s v="Hate York Shirt 2.0"/>
    <s v="Shirts, so technologically advanced, they connect mentally to their audience upon sight."/>
    <n v="1200"/>
    <n v="0"/>
    <x v="0"/>
    <x v="2"/>
    <s v="CA"/>
    <s v="CAD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2"/>
    <s v="NL"/>
    <s v="EUR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2"/>
    <s v="US"/>
    <s v="USD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2"/>
    <s v="IT"/>
    <s v="EUR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x v="0"/>
    <x v="2"/>
    <s v="US"/>
    <s v="USD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x v="0"/>
    <x v="2"/>
    <s v="US"/>
    <s v="USD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2"/>
    <s v="US"/>
    <s v="USD"/>
    <n v="1417392000"/>
    <n v="1414511307"/>
  </r>
  <r>
    <n v="717"/>
    <s v="cool air belt"/>
    <s v="Cool air flowing under clothing keeps you cool."/>
    <n v="100000"/>
    <n v="305"/>
    <x v="0"/>
    <x v="2"/>
    <s v="US"/>
    <s v="USD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2"/>
    <s v="US"/>
    <s v="USD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2"/>
    <s v="US"/>
    <s v="USD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"/>
    <s v="USD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"/>
    <s v="USD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"/>
    <s v="USD"/>
    <n v="1333909178"/>
    <n v="1331320778"/>
  </r>
  <r>
    <n v="723"/>
    <s v="The 2015 Pro Football Beast Book"/>
    <s v="The Definitive (and Slightly Ridiculous) Guide to Enjoying the 2015 Pro Football Season"/>
    <n v="5000"/>
    <n v="5469"/>
    <x v="0"/>
    <x v="0"/>
    <s v="US"/>
    <s v="USD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"/>
    <s v="USD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"/>
    <s v="USD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"/>
    <s v="USD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"/>
    <s v="USD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"/>
    <s v="USD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"/>
    <s v="USD"/>
    <n v="1348028861"/>
    <n v="1342844861"/>
  </r>
  <r>
    <n v="730"/>
    <s v="Encyclopedia of Surfing"/>
    <s v="A Massive but Cheerful Online Digital Archive of Surfing"/>
    <n v="20000"/>
    <n v="26438"/>
    <x v="0"/>
    <x v="0"/>
    <s v="US"/>
    <s v="USD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"/>
    <s v="USD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"/>
    <s v="GBP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"/>
    <s v="GBP"/>
    <n v="1387533892"/>
    <n v="1384941892"/>
  </r>
  <r>
    <n v="734"/>
    <s v="Sideswiped"/>
    <s v="Sideswiped is my story of growing in and trusting God through the mess and mysteries of life."/>
    <n v="8500"/>
    <n v="10670"/>
    <x v="0"/>
    <x v="0"/>
    <s v="CA"/>
    <s v="CAD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"/>
    <s v="USD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"/>
    <s v="USD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"/>
    <s v="USD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x v="0"/>
    <x v="0"/>
    <s v="US"/>
    <s v="USD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"/>
    <s v="USD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"/>
    <s v="USD"/>
    <n v="1434857482"/>
    <n v="1433647882"/>
  </r>
  <r>
    <n v="741"/>
    <s v="reVILNA: the vilna ghetto project"/>
    <s v="A revolutionary digital mapping project of the Vilna Ghetto"/>
    <n v="13000"/>
    <n v="13293.8"/>
    <x v="0"/>
    <x v="0"/>
    <s v="US"/>
    <s v="USD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"/>
    <s v="USD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"/>
    <s v="USD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x v="0"/>
    <x v="0"/>
    <s v="US"/>
    <s v="USD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"/>
    <s v="USD"/>
    <n v="1367588645"/>
    <n v="1364996645"/>
  </r>
  <r>
    <n v="746"/>
    <s v="Attention: People With Body Parts"/>
    <s v="This is a book of letters. Letters to our body parts."/>
    <n v="2987"/>
    <n v="3318"/>
    <x v="0"/>
    <x v="0"/>
    <s v="US"/>
    <s v="USD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s v="NL"/>
    <s v="EUR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"/>
    <s v="USD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"/>
    <s v="USD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"/>
    <s v="USD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"/>
    <s v="USD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AU"/>
    <s v="AUD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"/>
    <s v="USD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"/>
    <s v="USD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"/>
    <s v="USD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"/>
    <s v="USD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"/>
    <s v="USD"/>
    <n v="1354756714"/>
    <n v="1353547114"/>
  </r>
  <r>
    <n v="758"/>
    <s v="Publish Waiting On Humanity"/>
    <s v="I am publishing my book, Waiting on Humanity and need some finishing funds to do so."/>
    <n v="2500"/>
    <n v="2550"/>
    <x v="0"/>
    <x v="0"/>
    <s v="US"/>
    <s v="USD"/>
    <n v="1286568268"/>
    <n v="1283976268"/>
  </r>
  <r>
    <n v="759"/>
    <s v="Wild Ruins"/>
    <s v="Help me search for the lost ruins of the UK. A unique guide to  lesser known and somewhat known ruins of Britain."/>
    <n v="5000"/>
    <n v="5096"/>
    <x v="0"/>
    <x v="0"/>
    <s v="GB"/>
    <s v="GBP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2"/>
    <s v="US"/>
    <s v="USD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x v="0"/>
    <x v="2"/>
    <s v="US"/>
    <s v="USD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x v="0"/>
    <x v="2"/>
    <s v="MX"/>
    <s v="MXN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"/>
    <s v="GBP"/>
    <n v="1376563408"/>
    <n v="1373971408"/>
  </r>
  <r>
    <n v="764"/>
    <s v="[JOE]KES"/>
    <s v="[JOE]KES is a book full of over 200 original, sometimes funny, pun-ish Joekes. If you hate the book, use it as a coster!"/>
    <n v="5000"/>
    <n v="0"/>
    <x v="0"/>
    <x v="2"/>
    <s v="US"/>
    <s v="USD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x v="0"/>
    <x v="2"/>
    <s v="US"/>
    <s v="USD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"/>
    <s v="CAD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2"/>
    <s v="US"/>
    <s v="USD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2"/>
    <s v="US"/>
    <s v="USD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2"/>
    <s v="US"/>
    <s v="USD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2"/>
    <s v="US"/>
    <s v="USD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x v="0"/>
    <x v="2"/>
    <s v="US"/>
    <s v="USD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2"/>
    <s v="US"/>
    <s v="USD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"/>
    <s v="GBP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2"/>
    <s v="US"/>
    <s v="USD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2"/>
    <s v="US"/>
    <s v="USD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x v="0"/>
    <x v="2"/>
    <s v="US"/>
    <s v="USD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2"/>
    <s v="US"/>
    <s v="USD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x v="0"/>
    <x v="2"/>
    <s v="US"/>
    <s v="USD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2"/>
    <s v="US"/>
    <s v="USD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"/>
    <s v="USD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"/>
    <s v="USD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"/>
    <s v="USD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"/>
    <s v="USD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"/>
    <s v="USD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"/>
    <s v="USD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"/>
    <s v="USD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"/>
    <s v="USD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"/>
    <s v="USD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"/>
    <s v="USD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"/>
    <s v="USD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"/>
    <s v="USD"/>
    <n v="1384322340"/>
    <n v="1381430646"/>
  </r>
  <r>
    <n v="792"/>
    <s v="&quot;Believable Lies&quot; - The Album"/>
    <s v="Rock n' Roll about the intersection of lies and belief: the Believable Lie."/>
    <n v="2500"/>
    <n v="2511.11"/>
    <x v="0"/>
    <x v="0"/>
    <s v="US"/>
    <s v="USD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"/>
    <s v="USD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"/>
    <s v="USD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"/>
    <s v="USD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"/>
    <s v="USD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"/>
    <s v="USD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"/>
    <s v="USD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"/>
    <s v="USD"/>
    <n v="1335542446"/>
    <n v="1332950446"/>
  </r>
  <r>
    <n v="800"/>
    <s v="LF4 WildFire"/>
    <s v="Scotland's premier classic rock and metal festival, 3 days, 3-4 stages, family friendly,  for people of all ages"/>
    <n v="1500"/>
    <n v="2282"/>
    <x v="0"/>
    <x v="0"/>
    <s v="GB"/>
    <s v="GBP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x v="0"/>
    <x v="0"/>
    <s v="US"/>
    <s v="USD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"/>
    <s v="USD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"/>
    <s v="USD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"/>
    <s v="USD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"/>
    <s v="USD"/>
    <n v="1310857200"/>
    <n v="1306525512"/>
  </r>
  <r>
    <n v="806"/>
    <s v="Golden Animals NEW Album!"/>
    <s v="Help Golden Animals finish their NEW Album!"/>
    <n v="8000"/>
    <n v="8355"/>
    <x v="0"/>
    <x v="0"/>
    <s v="US"/>
    <s v="USD"/>
    <n v="1315413339"/>
    <n v="1312821339"/>
  </r>
  <r>
    <n v="807"/>
    <s v="Sic Vita - New EP Release - 2017"/>
    <s v="Join the Sic Vita family and lend a hand as we create a new album!"/>
    <n v="4000"/>
    <n v="4205"/>
    <x v="0"/>
    <x v="0"/>
    <s v="US"/>
    <s v="USD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CA"/>
    <s v="CAD"/>
    <n v="1419224340"/>
    <n v="1416363886"/>
  </r>
  <r>
    <n v="809"/>
    <s v="Peter's New Album!!"/>
    <s v="Acknowledged songwriter looking to record album of new songs to secure a Publishing Contract"/>
    <n v="4000"/>
    <n v="4151"/>
    <x v="0"/>
    <x v="0"/>
    <s v="US"/>
    <s v="USD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"/>
    <s v="USD"/>
    <n v="1346462462"/>
    <n v="1343870462"/>
  </r>
  <r>
    <n v="811"/>
    <s v="Love Water Tour"/>
    <s v="We need your financial support to cover the tour costs!  (Sound, lights, travel, stage design)"/>
    <n v="1000"/>
    <n v="1040"/>
    <x v="0"/>
    <x v="0"/>
    <s v="US"/>
    <s v="USD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"/>
    <s v="USD"/>
    <n v="1362146280"/>
    <n v="1357604752"/>
  </r>
  <r>
    <n v="813"/>
    <s v="Rules of Civility and Decent Behavior"/>
    <s v="A pre order campaign to fund the pressing of our second full length vinyl LP"/>
    <n v="1500"/>
    <n v="2399.94"/>
    <x v="0"/>
    <x v="0"/>
    <s v="US"/>
    <s v="USD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"/>
    <s v="USD"/>
    <n v="1306865040"/>
    <n v="1305568201"/>
  </r>
  <r>
    <n v="815"/>
    <s v="Some Late Help for The Early Reset"/>
    <s v="Be a part of helping The Early Reset finish their new 7 song EP."/>
    <n v="4000"/>
    <n v="4280"/>
    <x v="0"/>
    <x v="0"/>
    <s v="US"/>
    <s v="USD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"/>
    <s v="USD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"/>
    <s v="USD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"/>
    <s v="USD"/>
    <n v="1344358860"/>
    <n v="1343682681"/>
  </r>
  <r>
    <n v="819"/>
    <s v="Winter Tour"/>
    <s v="We are touring the Southeast in support of our new EP"/>
    <n v="400"/>
    <n v="435"/>
    <x v="0"/>
    <x v="0"/>
    <s v="US"/>
    <s v="USD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"/>
    <s v="USD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"/>
    <s v="USD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"/>
    <s v="USD"/>
    <n v="1349477050"/>
    <n v="1346885050"/>
  </r>
  <r>
    <n v="823"/>
    <s v="Debut Album"/>
    <s v="Eyes For Fire is finally ready to release their Debut Album but we need YOU to help us put the final touches on it."/>
    <n v="800"/>
    <n v="1436"/>
    <x v="0"/>
    <x v="0"/>
    <s v="US"/>
    <s v="USD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"/>
    <s v="USD"/>
    <n v="1271573940"/>
    <n v="1268459318"/>
  </r>
  <r>
    <n v="825"/>
    <s v="KILL FREEMAN"/>
    <s v="Kickstarting Kill Freeman independently. Help fund the New Record, Video and Live Shows."/>
    <n v="12500"/>
    <n v="12554"/>
    <x v="0"/>
    <x v="0"/>
    <s v="US"/>
    <s v="USD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"/>
    <s v="USD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"/>
    <s v="USD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"/>
    <s v="USD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x v="0"/>
    <x v="0"/>
    <s v="GB"/>
    <s v="GBP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"/>
    <s v="USD"/>
    <n v="1363952225"/>
    <n v="1361363825"/>
  </r>
  <r>
    <n v="831"/>
    <s v="Let The 7Horse Run!"/>
    <s v="7Horse is a new band with a self-funded album and a show they want to rock in your town!"/>
    <n v="1500"/>
    <n v="3500"/>
    <x v="0"/>
    <x v="0"/>
    <s v="US"/>
    <s v="USD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"/>
    <s v="USD"/>
    <n v="1327133580"/>
    <n v="1321978335"/>
  </r>
  <r>
    <n v="833"/>
    <s v="Ragman Rolls"/>
    <s v="This is an American rock album."/>
    <n v="6000"/>
    <n v="6100"/>
    <x v="0"/>
    <x v="0"/>
    <s v="US"/>
    <s v="USD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"/>
    <s v="USD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"/>
    <s v="USD"/>
    <n v="1337396400"/>
    <n v="1333709958"/>
  </r>
  <r>
    <n v="836"/>
    <s v="DESMADRE Full Album + Press Kit"/>
    <s v="An album you can bring home to mom."/>
    <n v="5000"/>
    <n v="5046.5200000000004"/>
    <x v="0"/>
    <x v="0"/>
    <s v="US"/>
    <s v="USD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"/>
    <s v="USD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"/>
    <s v="USD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"/>
    <s v="USD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"/>
    <s v="USD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"/>
    <s v="USD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0"/>
    <s v="CA"/>
    <s v="CAD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"/>
    <s v="USD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"/>
    <s v="USD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"/>
    <s v="USD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"/>
    <s v="GBP"/>
    <n v="1394460000"/>
    <n v="1393233855"/>
  </r>
  <r>
    <n v="847"/>
    <s v="CENTROPYMUSIC"/>
    <s v="MUSIC WITH MEANING!  MUSIC THAT MATTERS!!!"/>
    <n v="10"/>
    <n v="10"/>
    <x v="0"/>
    <x v="0"/>
    <s v="US"/>
    <s v="USD"/>
    <n v="1436555376"/>
    <n v="1433963376"/>
  </r>
  <r>
    <n v="848"/>
    <s v="God Am"/>
    <s v="God Am, a Grunge/Doom metal band, who have been trying to fund the production of our EP to bring you a unique aural assault."/>
    <n v="300"/>
    <n v="300"/>
    <x v="0"/>
    <x v="0"/>
    <s v="US"/>
    <s v="USD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"/>
    <s v="USD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"/>
    <s v="USD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FR"/>
    <s v="EUR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x v="0"/>
    <x v="0"/>
    <s v="US"/>
    <s v="USD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x v="0"/>
    <x v="0"/>
    <s v="US"/>
    <s v="USD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"/>
    <s v="USD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"/>
    <s v="USD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s v="DE"/>
    <s v="EUR"/>
    <n v="1477422000"/>
    <n v="1472282956"/>
  </r>
  <r>
    <n v="857"/>
    <s v="A Reason To Breathe - DEBUT ALBUM"/>
    <s v="Modern Post-Hardcore/Electro music (Hardstyle, EDM, Trap, Dubstep, Dembow, House)."/>
    <n v="1200"/>
    <n v="1200"/>
    <x v="0"/>
    <x v="0"/>
    <s v="ES"/>
    <s v="EUR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"/>
    <s v="GBP"/>
    <n v="1429138740"/>
    <n v="1426528418"/>
  </r>
  <r>
    <n v="859"/>
    <s v="Rise With Us Campaign"/>
    <s v="We are heading to the studio to create our second album and we want you to be right there with us!"/>
    <n v="4000"/>
    <n v="4187"/>
    <x v="0"/>
    <x v="0"/>
    <s v="US"/>
    <s v="USD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2"/>
    <s v="US"/>
    <s v="USD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2"/>
    <s v="US"/>
    <s v="USD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"/>
    <s v="GBP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x v="0"/>
    <x v="2"/>
    <s v="US"/>
    <s v="USD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2"/>
    <s v="US"/>
    <s v="USD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2"/>
    <s v="US"/>
    <s v="USD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x v="0"/>
    <x v="2"/>
    <s v="US"/>
    <s v="USD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2"/>
    <s v="US"/>
    <s v="USD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2"/>
    <s v="US"/>
    <s v="USD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2"/>
    <s v="US"/>
    <s v="USD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"/>
    <s v="GBP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2"/>
    <s v="US"/>
    <s v="USD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2"/>
    <s v="US"/>
    <s v="USD"/>
    <n v="1299786527"/>
    <n v="1295898527"/>
  </r>
  <r>
    <n v="873"/>
    <s v="The Dreamer-An Original Jazz CD"/>
    <s v="Fall in love with &quot;The Dreamer&quot;, new original music from trumpeter Freddie Dunn!"/>
    <n v="3500"/>
    <n v="45"/>
    <x v="0"/>
    <x v="2"/>
    <s v="US"/>
    <s v="USD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2"/>
    <s v="US"/>
    <s v="USD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2"/>
    <s v="US"/>
    <s v="USD"/>
    <n v="1442856131"/>
    <n v="1441128131"/>
  </r>
  <r>
    <n v="876"/>
    <s v="Sound Of Dobells"/>
    <s v="What was the greatest record shop ever?  DOBELLS!"/>
    <n v="3152"/>
    <n v="1286"/>
    <x v="0"/>
    <x v="2"/>
    <s v="GB"/>
    <s v="GBP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2"/>
    <s v="US"/>
    <s v="USD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2"/>
    <s v="US"/>
    <s v="USD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2"/>
    <s v="US"/>
    <s v="USD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2"/>
    <s v="US"/>
    <s v="USD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2"/>
    <s v="US"/>
    <s v="USD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2"/>
    <s v="US"/>
    <s v="USD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2"/>
    <s v="US"/>
    <s v="USD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x v="0"/>
    <x v="2"/>
    <s v="US"/>
    <s v="USD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2"/>
    <s v="US"/>
    <s v="USD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2"/>
    <s v="US"/>
    <s v="USD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2"/>
    <s v="US"/>
    <s v="USD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2"/>
    <s v="US"/>
    <s v="USD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2"/>
    <s v="US"/>
    <s v="USD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2"/>
    <s v="US"/>
    <s v="USD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x v="0"/>
    <x v="2"/>
    <s v="US"/>
    <s v="USD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2"/>
    <s v="US"/>
    <s v="USD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x v="0"/>
    <x v="2"/>
    <s v="US"/>
    <s v="USD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2"/>
    <s v="US"/>
    <s v="USD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2"/>
    <s v="US"/>
    <s v="USD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x v="0"/>
    <x v="2"/>
    <s v="US"/>
    <s v="USD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2"/>
    <s v="US"/>
    <s v="USD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x v="0"/>
    <x v="2"/>
    <s v="US"/>
    <s v="USD"/>
    <n v="1326651110"/>
    <n v="1322763110"/>
  </r>
  <r>
    <n v="899"/>
    <s v="Lets get 48/14 pressed!!!"/>
    <s v="Lets get 48/14 pressed and in your cd players,ipods,blogs, and facebook status'. Lets get it everywhere!"/>
    <n v="750"/>
    <n v="280"/>
    <x v="0"/>
    <x v="2"/>
    <s v="US"/>
    <s v="USD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x v="0"/>
    <x v="2"/>
    <s v="US"/>
    <s v="USD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2"/>
    <s v="US"/>
    <s v="USD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x v="0"/>
    <x v="2"/>
    <s v="US"/>
    <s v="USD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x v="0"/>
    <x v="2"/>
    <s v="US"/>
    <s v="USD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x v="0"/>
    <x v="2"/>
    <s v="US"/>
    <s v="USD"/>
    <n v="1451786137"/>
    <n v="1449194137"/>
  </r>
  <r>
    <n v="905"/>
    <s v="Jazz For Everyone!"/>
    <s v="Working hard to get into the studio to record, produce, and edit my break out CD. I hope to realize my vision!"/>
    <n v="6500"/>
    <n v="196"/>
    <x v="0"/>
    <x v="2"/>
    <s v="US"/>
    <s v="USD"/>
    <n v="1295847926"/>
    <n v="1290663926"/>
  </r>
  <r>
    <n v="906"/>
    <s v="24th Music Presents Channeling Motown (Live)"/>
    <s v="The DMV's most respected saxophonist pay tribute to Motown."/>
    <n v="15000"/>
    <n v="0"/>
    <x v="0"/>
    <x v="2"/>
    <s v="US"/>
    <s v="USD"/>
    <n v="1394681590"/>
    <n v="1392093190"/>
  </r>
  <r>
    <n v="907"/>
    <s v="Greg Chambers Saxophone CD"/>
    <s v="Greg Chambers' self-titled CD needs support for post production, replication, and promotion."/>
    <n v="2900"/>
    <n v="0"/>
    <x v="0"/>
    <x v="2"/>
    <s v="US"/>
    <s v="USD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x v="0"/>
    <x v="2"/>
    <s v="US"/>
    <s v="USD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2"/>
    <s v="US"/>
    <s v="USD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"/>
    <s v="GBP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2"/>
    <s v="US"/>
    <s v="USD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x v="0"/>
    <x v="2"/>
    <s v="US"/>
    <s v="USD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2"/>
    <s v="US"/>
    <s v="USD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x v="0"/>
    <x v="2"/>
    <s v="US"/>
    <s v="USD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2"/>
    <s v="US"/>
    <s v="USD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2"/>
    <s v="US"/>
    <s v="USD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2"/>
    <s v="US"/>
    <s v="USD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"/>
    <s v="GBP"/>
    <n v="1417474761"/>
    <n v="1414879161"/>
  </r>
  <r>
    <n v="919"/>
    <s v="Jazz CD:  Out of The Blue"/>
    <s v="Cool jazz with a New Orleans flavor."/>
    <n v="20000"/>
    <n v="100"/>
    <x v="0"/>
    <x v="2"/>
    <s v="US"/>
    <s v="USD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x v="0"/>
    <x v="2"/>
    <s v="US"/>
    <s v="USD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2"/>
    <s v="US"/>
    <s v="USD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2"/>
    <s v="US"/>
    <s v="USD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2"/>
    <s v="US"/>
    <s v="USD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2"/>
    <s v="US"/>
    <s v="USD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2"/>
    <s v="US"/>
    <s v="USD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2"/>
    <s v="US"/>
    <s v="USD"/>
    <n v="1278628800"/>
    <n v="1276043330"/>
  </r>
  <r>
    <n v="927"/>
    <s v="JETRO DA SILVA FUNK PROJECT"/>
    <s v="Studio CD/DVD Solo project of Pianist &amp; Keyboardist Jetro da Silva"/>
    <n v="20000"/>
    <n v="0"/>
    <x v="0"/>
    <x v="2"/>
    <s v="US"/>
    <s v="USD"/>
    <n v="1337024695"/>
    <n v="1334432695"/>
  </r>
  <r>
    <n v="928"/>
    <s v="In a Jazzy Motown"/>
    <s v="A real Motown Backup singer on 22 gold and platinum albums headlines her own Jazz CD of Motown songs."/>
    <n v="14500"/>
    <n v="1575"/>
    <x v="0"/>
    <x v="2"/>
    <s v="US"/>
    <s v="USD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x v="0"/>
    <x v="2"/>
    <s v="US"/>
    <s v="USD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2"/>
    <s v="US"/>
    <s v="USD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"/>
    <s v="GBP"/>
    <n v="1395007200"/>
    <n v="1392021502"/>
  </r>
  <r>
    <n v="932"/>
    <s v="Mandy Harvey Christmas Album"/>
    <s v="Help me to create my 3rd album, a Christmas CD with 16 Holiday/Original favorites!"/>
    <n v="9500"/>
    <n v="1381"/>
    <x v="0"/>
    <x v="2"/>
    <s v="US"/>
    <s v="USD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2"/>
    <s v="US"/>
    <s v="USD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"/>
    <s v="CAD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x v="0"/>
    <x v="2"/>
    <s v="US"/>
    <s v="USD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x v="0"/>
    <x v="2"/>
    <s v="US"/>
    <s v="USD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2"/>
    <s v="US"/>
    <s v="USD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x v="0"/>
    <x v="2"/>
    <s v="US"/>
    <s v="USD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2"/>
    <s v="US"/>
    <s v="USD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2"/>
    <s v="US"/>
    <s v="USD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2"/>
    <s v="US"/>
    <s v="USD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2"/>
    <s v="US"/>
    <s v="USD"/>
    <n v="1455826460"/>
    <n v="1452716060"/>
  </r>
  <r>
    <n v="943"/>
    <s v="SleepMode"/>
    <s v="A mask for home or travel that will give you the best, undisturbed sleep of your life."/>
    <n v="3000"/>
    <n v="289"/>
    <x v="0"/>
    <x v="2"/>
    <s v="US"/>
    <s v="USD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2"/>
    <s v="US"/>
    <s v="USD"/>
    <n v="1460988000"/>
    <n v="1458050450"/>
  </r>
  <r>
    <n v="945"/>
    <s v="CT BAND"/>
    <s v="Make your watch Smart ! CT Band is an ultra-thin, high-tech smart watch-strap awarded twice at CES 2017 las vegas"/>
    <n v="100000"/>
    <n v="2484"/>
    <x v="0"/>
    <x v="2"/>
    <s v="FR"/>
    <s v="EUR"/>
    <n v="1487462340"/>
    <n v="1482958626"/>
  </r>
  <r>
    <n v="946"/>
    <s v="OmniTrade Apron"/>
    <s v="Soft edged-Hard working. The perfect wearable organization for the home and professional shop."/>
    <n v="15000"/>
    <n v="286"/>
    <x v="0"/>
    <x v="2"/>
    <s v="US"/>
    <s v="USD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2"/>
    <s v="US"/>
    <s v="USD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x v="0"/>
    <x v="2"/>
    <s v="NL"/>
    <s v="EUR"/>
    <n v="1457812364"/>
    <n v="1455220364"/>
  </r>
  <r>
    <n v="949"/>
    <s v="INBED"/>
    <s v="Der INBED ist ein innovatives Multisensor-Wearable fÃ¼r die SturzprÃ¤vention motorisch eingeschrÃ¤nkter Personen."/>
    <n v="20000"/>
    <n v="273"/>
    <x v="0"/>
    <x v="2"/>
    <s v="DE"/>
    <s v="EUR"/>
    <n v="1456016576"/>
    <n v="1450832576"/>
  </r>
  <r>
    <n v="950"/>
    <s v="EZC Smartlight"/>
    <s v="Rider worn tail light brake light. Adheres to virtually any coat, jacket or vest. Stays on even when you get off."/>
    <n v="5000"/>
    <n v="1402"/>
    <x v="0"/>
    <x v="2"/>
    <s v="CA"/>
    <s v="CAD"/>
    <n v="1453053661"/>
    <n v="1450461661"/>
  </r>
  <r>
    <n v="951"/>
    <s v="Smart Harness"/>
    <s v="Revolutionizing the way we walk our dogs!"/>
    <n v="50000"/>
    <n v="19195"/>
    <x v="0"/>
    <x v="2"/>
    <s v="US"/>
    <s v="USD"/>
    <n v="1465054872"/>
    <n v="1461166872"/>
  </r>
  <r>
    <n v="952"/>
    <s v="Audionoggin - Join the Earvolution"/>
    <s v="Audionoggin: Wireless personal surround sound for the athlete in everyone."/>
    <n v="49000"/>
    <n v="19572"/>
    <x v="0"/>
    <x v="2"/>
    <s v="US"/>
    <s v="USD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2"/>
    <s v="US"/>
    <s v="USD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2"/>
    <s v="US"/>
    <s v="USD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2"/>
    <s v="US"/>
    <s v="USD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x v="0"/>
    <x v="2"/>
    <s v="US"/>
    <s v="USD"/>
    <n v="1430081759"/>
    <n v="1424901359"/>
  </r>
  <r>
    <n v="957"/>
    <s v="DUALBAND, the Leather NFC Smart Watch Band"/>
    <s v="A Leather Smart watch Band, that NEVER needs to be charged for only $37!"/>
    <n v="12000"/>
    <n v="233"/>
    <x v="0"/>
    <x v="2"/>
    <s v="US"/>
    <s v="USD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2"/>
    <s v="US"/>
    <s v="USD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2"/>
    <s v="US"/>
    <s v="USD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2"/>
    <s v="US"/>
    <s v="USD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2"/>
    <s v="US"/>
    <s v="USD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2"/>
    <s v="US"/>
    <s v="USD"/>
    <n v="1455210353"/>
    <n v="1451927153"/>
  </r>
  <r>
    <n v="963"/>
    <s v="The Ultimate Learning Center"/>
    <s v="WE are molding an educated, motivated, non violent GENERATION!"/>
    <n v="35000"/>
    <n v="377"/>
    <x v="0"/>
    <x v="2"/>
    <s v="US"/>
    <s v="USD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"/>
    <s v="CAD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2"/>
    <s v="US"/>
    <s v="USD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2"/>
    <s v="US"/>
    <s v="USD"/>
    <n v="1475766932"/>
    <n v="1473174932"/>
  </r>
  <r>
    <n v="967"/>
    <s v="Better Beanie"/>
    <s v="Better Beanie is the new therapeutic wearable designed to assist you while keeping your hands free."/>
    <n v="20000"/>
    <n v="3562"/>
    <x v="0"/>
    <x v="2"/>
    <s v="US"/>
    <s v="USD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2"/>
    <s v="US"/>
    <s v="USD"/>
    <n v="1408134034"/>
    <n v="1405542034"/>
  </r>
  <r>
    <n v="969"/>
    <s v="Make 100 | Geek &amp; Chic: Smart Safety Jewelry."/>
    <s v="Geek &amp; Chic Smart Jewelry Collection, Wearables Meet Style!"/>
    <n v="30000"/>
    <n v="14000"/>
    <x v="0"/>
    <x v="2"/>
    <s v="MX"/>
    <s v="MXN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"/>
    <s v="CAD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2"/>
    <s v="US"/>
    <s v="USD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2"/>
    <s v="US"/>
    <s v="USD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2"/>
    <s v="US"/>
    <s v="USD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x v="0"/>
    <x v="2"/>
    <s v="US"/>
    <s v="USD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2"/>
    <s v="US"/>
    <s v="USD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"/>
    <s v="AUD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2"/>
    <s v="AT"/>
    <s v="EUR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x v="0"/>
    <x v="2"/>
    <s v="SE"/>
    <s v="SEK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2"/>
    <s v="US"/>
    <s v="USD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2"/>
    <s v="US"/>
    <s v="USD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2"/>
    <s v="US"/>
    <s v="USD"/>
    <n v="1407624222"/>
    <n v="1405032222"/>
  </r>
  <r>
    <n v="982"/>
    <s v="Smart 2-in-1 I-PHONE HANDLE/WALLETtm"/>
    <s v="revolutonary ultra-slim 2-in-1 Smart  2-in-1 I-PHONE handle/WALLETtm with 360 rotatiion"/>
    <n v="17500"/>
    <n v="3"/>
    <x v="0"/>
    <x v="2"/>
    <s v="US"/>
    <s v="USD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S"/>
    <s v="EUR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2"/>
    <s v="US"/>
    <s v="USD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DE"/>
    <s v="EUR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"/>
    <s v="GBP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x v="0"/>
    <x v="2"/>
    <s v="NL"/>
    <s v="EUR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2"/>
    <s v="IT"/>
    <s v="EUR"/>
    <n v="1475310825"/>
    <n v="1472718825"/>
  </r>
  <r>
    <n v="989"/>
    <s v="Power Rope"/>
    <s v="The most useful phone charger you will ever buy"/>
    <n v="10000"/>
    <n v="1677"/>
    <x v="0"/>
    <x v="2"/>
    <s v="US"/>
    <s v="USD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2"/>
    <s v="US"/>
    <s v="USD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"/>
    <s v="GBP"/>
    <n v="1468349460"/>
    <n v="1466186988"/>
  </r>
  <r>
    <n v="992"/>
    <s v="WairConditioning"/>
    <s v="The HOTTEST and COOLEST thing yet! WairConditioning... an entirely new level of comfortability!"/>
    <n v="100000"/>
    <n v="467"/>
    <x v="0"/>
    <x v="2"/>
    <s v="US"/>
    <s v="USD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2"/>
    <s v="US"/>
    <s v="USD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2"/>
    <s v="US"/>
    <s v="USD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2"/>
    <s v="US"/>
    <s v="USD"/>
    <n v="1417276800"/>
    <n v="1415140480"/>
  </r>
  <r>
    <n v="996"/>
    <s v="Social behavior in technical communities"/>
    <s v="Study the behaviour of technical communities by tracking their movement  through wearables"/>
    <n v="4000"/>
    <n v="65"/>
    <x v="0"/>
    <x v="2"/>
    <s v="US"/>
    <s v="USD"/>
    <n v="1406474820"/>
    <n v="1403902060"/>
  </r>
  <r>
    <n v="997"/>
    <s v="iPhanny"/>
    <s v="The iPhanny keeps your iPhone 6 safe from bending in those dangerous pants pockets."/>
    <n v="5000"/>
    <n v="65"/>
    <x v="0"/>
    <x v="2"/>
    <s v="US"/>
    <s v="USD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"/>
    <s v="CAD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"/>
    <s v="CAD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"/>
    <s v="USD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"/>
    <s v="GBP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"/>
    <s v="USD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"/>
    <s v="FR"/>
    <s v="EUR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x v="0"/>
    <x v="1"/>
    <s v="US"/>
    <s v="USD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"/>
    <s v="USD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"/>
    <s v="USD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"/>
    <s v="USD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"/>
    <s v="MX"/>
    <s v="MXN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"/>
    <s v="USD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"/>
    <s v="USD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"/>
    <s v="USD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"/>
    <s v="USD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"/>
    <s v="USD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x v="0"/>
    <x v="1"/>
    <s v="US"/>
    <s v="USD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x v="0"/>
    <x v="1"/>
    <s v="CH"/>
    <s v="CHF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"/>
    <s v="USD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"/>
    <s v="USD"/>
    <n v="1448125935"/>
    <n v="1444666335"/>
  </r>
  <r>
    <n v="1018"/>
    <s v="Owl (Canceled)"/>
    <s v="Owl is a fitness tracker along with an accompanying iOS app, that is both fun and interactive for children."/>
    <n v="20000"/>
    <n v="621"/>
    <x v="0"/>
    <x v="1"/>
    <s v="US"/>
    <s v="USD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"/>
    <s v="USD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"/>
    <s v="CAD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x v="1"/>
    <x v="0"/>
    <s v="US"/>
    <s v="USD"/>
    <n v="1445054400"/>
    <n v="1443074571"/>
  </r>
  <r>
    <n v="1022"/>
    <s v="Sammy Bananas - Bootlegs Vol. 2!!"/>
    <s v="Help get four new bootlegs onto vinyl in the second installment of my series!"/>
    <n v="2000"/>
    <n v="2298"/>
    <x v="1"/>
    <x v="0"/>
    <s v="US"/>
    <s v="USD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"/>
    <s v="GBP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0"/>
    <s v="SE"/>
    <s v="SEK"/>
    <n v="1454248563"/>
    <n v="1451656563"/>
  </r>
  <r>
    <n v="1025"/>
    <s v="[NUREN] The New Renaissance"/>
    <s v="Jake Kaufman and Jessie Seely present THE WORLD'S FIRST VIRTUAL REALITY ROCK OPERA."/>
    <n v="70000"/>
    <n v="76949.820000000007"/>
    <x v="1"/>
    <x v="0"/>
    <s v="US"/>
    <s v="USD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"/>
    <s v="GBP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"/>
    <s v="USD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"/>
    <s v="GBP"/>
    <n v="1488830400"/>
    <n v="1484924605"/>
  </r>
  <r>
    <n v="1029"/>
    <s v="StrobeHouse presents Valborg 2015"/>
    <s v="We want to recreate last years massive Valborgparty in Lund but this time even bigger!"/>
    <n v="10000"/>
    <n v="11176"/>
    <x v="0"/>
    <x v="0"/>
    <s v="SE"/>
    <s v="SEK"/>
    <n v="1428184740"/>
    <n v="1423501507"/>
  </r>
  <r>
    <n v="1030"/>
    <s v="The Gothsicles - I FEEL SICLE"/>
    <s v="Help fund the latest Gothsicles mega-album, I FEEL SICLE!"/>
    <n v="2000"/>
    <n v="6842"/>
    <x v="0"/>
    <x v="0"/>
    <s v="US"/>
    <s v="USD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"/>
    <s v="USD"/>
    <n v="1450290010"/>
    <n v="1447698010"/>
  </r>
  <r>
    <n v="1032"/>
    <s v="Phantom Ship / Coastal (Album Preorder)"/>
    <s v="Ideal for living rooms and open spaces."/>
    <n v="5400"/>
    <n v="5858.84"/>
    <x v="0"/>
    <x v="0"/>
    <s v="US"/>
    <s v="USD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"/>
    <s v="GBP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"/>
    <s v="USD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"/>
    <s v="USD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x v="0"/>
    <x v="0"/>
    <s v="US"/>
    <s v="USD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"/>
    <s v="USD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"/>
    <s v="USD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"/>
    <s v="USD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"/>
    <s v="USD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x v="0"/>
    <x v="1"/>
    <s v="US"/>
    <s v="USD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"/>
    <s v="USD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"/>
    <s v="USD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"/>
    <s v="USD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x v="0"/>
    <x v="1"/>
    <s v="US"/>
    <s v="USD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"/>
    <s v="DE"/>
    <s v="EUR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"/>
    <s v="USD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"/>
    <s v="USD"/>
    <n v="1474766189"/>
    <n v="1471310189"/>
  </r>
  <r>
    <n v="1049"/>
    <s v="J1 (Canceled)"/>
    <s v="------"/>
    <n v="12000"/>
    <n v="0"/>
    <x v="0"/>
    <x v="1"/>
    <s v="US"/>
    <s v="USD"/>
    <n v="1455272445"/>
    <n v="1452680445"/>
  </r>
  <r>
    <n v="1050"/>
    <s v="The (Secular) Barbershop Podcast (Canceled)"/>
    <s v="Secularism is on the rise and I hear you.Talk to me."/>
    <n v="2500"/>
    <n v="0"/>
    <x v="0"/>
    <x v="1"/>
    <s v="US"/>
    <s v="USD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"/>
    <s v="USD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"/>
    <s v="USD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"/>
    <s v="USD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"/>
    <s v="USD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"/>
    <s v="USD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"/>
    <s v="USD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x v="0"/>
    <x v="1"/>
    <s v="US"/>
    <s v="USD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"/>
    <s v="USD"/>
    <n v="1427328000"/>
    <n v="1423777043"/>
  </r>
  <r>
    <n v="1059"/>
    <s v="Voice Over Artist (Canceled)"/>
    <s v="Turning myself into a vocal artist."/>
    <n v="1100"/>
    <n v="0"/>
    <x v="0"/>
    <x v="1"/>
    <s v="US"/>
    <s v="USD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"/>
    <s v="USD"/>
    <n v="1429134893"/>
    <n v="1426542893"/>
  </r>
  <r>
    <n v="1061"/>
    <s v="Chat Box 23 (Canceled)"/>
    <s v="T.O., Adi &amp; Mercedes discuss their point of views, women's issues &amp; Hollywood Hotties."/>
    <n v="4000"/>
    <n v="0"/>
    <x v="0"/>
    <x v="1"/>
    <s v="US"/>
    <s v="USD"/>
    <n v="1462150800"/>
    <n v="1456987108"/>
  </r>
  <r>
    <n v="1062"/>
    <s v="RETURNING AT A LATER DATE"/>
    <s v="SEE US ON PATREON www.badgirlartwork.com"/>
    <n v="199"/>
    <n v="190"/>
    <x v="0"/>
    <x v="1"/>
    <s v="US"/>
    <s v="USD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"/>
    <s v="USD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2"/>
    <s v="US"/>
    <s v="USD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"/>
    <s v="AUD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x v="0"/>
    <x v="2"/>
    <s v="US"/>
    <s v="USD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2"/>
    <s v="US"/>
    <s v="USD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2"/>
    <s v="US"/>
    <s v="USD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x v="0"/>
    <x v="2"/>
    <s v="US"/>
    <s v="USD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2"/>
    <s v="US"/>
    <s v="USD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x v="0"/>
    <x v="2"/>
    <s v="NO"/>
    <s v="NOK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2"/>
    <s v="US"/>
    <s v="USD"/>
    <n v="1391630297"/>
    <n v="1389038297"/>
  </r>
  <r>
    <n v="1073"/>
    <s v="Rainbow Ball to the Iphone"/>
    <s v="We want to bring our Game Rainbow Ball to the iphone and to do that we need a little help"/>
    <n v="750"/>
    <n v="10"/>
    <x v="0"/>
    <x v="2"/>
    <s v="US"/>
    <s v="USD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x v="0"/>
    <x v="2"/>
    <s v="US"/>
    <s v="USD"/>
    <n v="1388808545"/>
    <n v="1386216545"/>
  </r>
  <r>
    <n v="1075"/>
    <s v="Towers Of The Apocalypse"/>
    <s v="Fully 3D, post Apocalyptic themed tower defense video game. New take on the genre."/>
    <n v="1000"/>
    <n v="45"/>
    <x v="0"/>
    <x v="2"/>
    <s v="US"/>
    <s v="USD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2"/>
    <s v="US"/>
    <s v="USD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x v="0"/>
    <x v="2"/>
    <s v="US"/>
    <s v="USD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2"/>
    <s v="US"/>
    <s v="USD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DE"/>
    <s v="EUR"/>
    <n v="1463232936"/>
    <n v="1461072936"/>
  </r>
  <r>
    <n v="1080"/>
    <s v="Skullforge: The Hunt"/>
    <s v="A fantasy action RPG which follows an elven ex-slave on a journey of magic, revenge, intrigue, and deceit."/>
    <n v="20000"/>
    <n v="1821"/>
    <x v="0"/>
    <x v="2"/>
    <s v="US"/>
    <s v="USD"/>
    <n v="1399778333"/>
    <n v="1397186333"/>
  </r>
  <r>
    <n v="1081"/>
    <s v="The Creature"/>
    <s v="Finishing your last job before you retire until a disaster strikes the cargo ship can you survive The Creature?"/>
    <n v="68000"/>
    <n v="12"/>
    <x v="0"/>
    <x v="2"/>
    <s v="US"/>
    <s v="USD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x v="0"/>
    <x v="2"/>
    <s v="US"/>
    <s v="USD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"/>
    <s v="CAD"/>
    <n v="1406994583"/>
    <n v="1401810583"/>
  </r>
  <r>
    <n v="1084"/>
    <s v="My own channel"/>
    <s v="I want to start my own channel for gaming"/>
    <n v="550"/>
    <n v="0"/>
    <x v="0"/>
    <x v="2"/>
    <s v="US"/>
    <s v="USD"/>
    <n v="1407534804"/>
    <n v="1404942804"/>
  </r>
  <r>
    <n v="1085"/>
    <s v="Sun Dryd Studios"/>
    <s v="The new kid on the block. Re-imagining old games and creating new ones. Ship, Lazer, Rock is first."/>
    <n v="30000"/>
    <n v="1026"/>
    <x v="0"/>
    <x v="2"/>
    <s v="CA"/>
    <s v="CAD"/>
    <n v="1457967975"/>
    <n v="1455379575"/>
  </r>
  <r>
    <n v="1086"/>
    <s v="Cyber Universe Online"/>
    <s v="Humanity's future in the Galaxy"/>
    <n v="18000"/>
    <n v="15"/>
    <x v="0"/>
    <x v="2"/>
    <s v="US"/>
    <s v="USD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x v="0"/>
    <x v="2"/>
    <s v="US"/>
    <s v="USD"/>
    <n v="1402852087"/>
    <n v="1400260087"/>
  </r>
  <r>
    <n v="1088"/>
    <s v="Still Alive"/>
    <s v="A fresh twist on survival games. Intense, high-stakes 30 minute rounds for up to 10 players."/>
    <n v="45000"/>
    <n v="6382.34"/>
    <x v="0"/>
    <x v="2"/>
    <s v="US"/>
    <s v="USD"/>
    <n v="1398366667"/>
    <n v="1395774667"/>
  </r>
  <r>
    <n v="1089"/>
    <s v="Farabel"/>
    <s v="Farabel is a single player turn-based fantasy strategy game for Mac/PC/Linux"/>
    <n v="15000"/>
    <n v="1174"/>
    <x v="0"/>
    <x v="2"/>
    <s v="FR"/>
    <s v="EUR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"/>
    <s v="AUD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"/>
    <s v="GBP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2"/>
    <s v="US"/>
    <s v="USD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"/>
    <s v="CAD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x v="0"/>
    <x v="2"/>
    <s v="US"/>
    <s v="USD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x v="0"/>
    <x v="2"/>
    <s v="US"/>
    <s v="USD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2"/>
    <s v="US"/>
    <s v="USD"/>
    <n v="1412393400"/>
    <n v="1409747154"/>
  </r>
  <r>
    <n v="1097"/>
    <s v="Rabbly"/>
    <s v="Rabbly is action-adventure game. Is about a scientist going on an adventure, to find rare materials in another galaxy."/>
    <n v="100000"/>
    <n v="47"/>
    <x v="0"/>
    <x v="2"/>
    <s v="US"/>
    <s v="USD"/>
    <n v="1393786877"/>
    <n v="1390330877"/>
  </r>
  <r>
    <n v="1098"/>
    <s v="Kick, Punch... Fireball"/>
    <s v="Kick, Punch... Fireball is an FPS type arena game set inside the fantasy world."/>
    <n v="25000"/>
    <n v="1803"/>
    <x v="0"/>
    <x v="2"/>
    <s v="US"/>
    <s v="USD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"/>
    <s v="GBP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DE"/>
    <s v="EUR"/>
    <n v="1455417571"/>
    <n v="1452825571"/>
  </r>
  <r>
    <n v="1101"/>
    <s v="Strain Wars"/>
    <s v="Different strains of marijuana leafs battling to the death to see which one is the top strain."/>
    <n v="100000"/>
    <n v="41"/>
    <x v="0"/>
    <x v="2"/>
    <s v="US"/>
    <s v="USD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x v="0"/>
    <x v="2"/>
    <s v="US"/>
    <s v="USD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x v="0"/>
    <x v="2"/>
    <s v="US"/>
    <s v="USD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"/>
    <s v="GBP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x v="0"/>
    <x v="2"/>
    <s v="US"/>
    <s v="USD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x v="0"/>
    <x v="2"/>
    <s v="US"/>
    <s v="USD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2"/>
    <s v="US"/>
    <s v="USD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2"/>
    <s v="US"/>
    <s v="USD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2"/>
    <s v="US"/>
    <s v="USD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x v="0"/>
    <x v="2"/>
    <s v="US"/>
    <s v="USD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x v="0"/>
    <x v="2"/>
    <s v="US"/>
    <s v="USD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2"/>
    <s v="US"/>
    <s v="USD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"/>
    <s v="GBP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"/>
    <s v="GBP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2"/>
    <s v="US"/>
    <s v="USD"/>
    <n v="1459352495"/>
    <n v="1456764095"/>
  </r>
  <r>
    <n v="1116"/>
    <s v="Quest Remnants of Chaos"/>
    <s v="A medieval, post apocolyptic, Online, MMORPG. Class morphing, character customization game."/>
    <n v="500000"/>
    <n v="178.52"/>
    <x v="0"/>
    <x v="2"/>
    <s v="US"/>
    <s v="USD"/>
    <n v="1339273208"/>
    <n v="1334089208"/>
  </r>
  <r>
    <n v="1117"/>
    <s v="Medieval Village"/>
    <s v="Experience the Medieval in your own village. Increase your village into a city and walk through the streets."/>
    <n v="1000"/>
    <n v="83"/>
    <x v="0"/>
    <x v="2"/>
    <s v="DE"/>
    <s v="EUR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"/>
    <s v="AUD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2"/>
    <s v="US"/>
    <s v="USD"/>
    <n v="1396810864"/>
    <n v="1395687664"/>
  </r>
  <r>
    <n v="1120"/>
    <s v="PlanEt Ninjahwah"/>
    <s v="Planet Ninjahwah is a highly anticipated futuristic action adventure game that will blow your mind!!"/>
    <n v="25000"/>
    <n v="0"/>
    <x v="0"/>
    <x v="2"/>
    <s v="US"/>
    <s v="USD"/>
    <n v="1319835400"/>
    <n v="1315947400"/>
  </r>
  <r>
    <n v="1121"/>
    <s v="Pwincess"/>
    <s v="An action packed, side scrolling, platform jumping, laser shooting ADVENTURE that will be fun for everyone."/>
    <n v="250000"/>
    <n v="29"/>
    <x v="0"/>
    <x v="2"/>
    <s v="US"/>
    <s v="USD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"/>
    <s v="GBP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x v="0"/>
    <x v="2"/>
    <s v="US"/>
    <s v="USD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2"/>
    <s v="US"/>
    <s v="USD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"/>
    <s v="GBP"/>
    <n v="1443193130"/>
    <n v="1438009130"/>
  </r>
  <r>
    <n v="1126"/>
    <s v="GAMING TO LEARN"/>
    <s v="Imagine a science class where the teacher walks in a says &quot;Take out your cell phone and play a game.&quot;"/>
    <n v="2000"/>
    <n v="10"/>
    <x v="0"/>
    <x v="2"/>
    <s v="US"/>
    <s v="USD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2"/>
    <s v="US"/>
    <s v="USD"/>
    <n v="1416000600"/>
    <n v="1413318600"/>
  </r>
  <r>
    <n v="1128"/>
    <s v="Flying Turds"/>
    <s v="#havingfunFTW"/>
    <n v="1000"/>
    <n v="1"/>
    <x v="0"/>
    <x v="2"/>
    <s v="GB"/>
    <s v="GBP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x v="0"/>
    <x v="2"/>
    <s v="US"/>
    <s v="USD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2"/>
    <s v="US"/>
    <s v="USD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"/>
    <s v="AUD"/>
    <n v="1450993668"/>
    <n v="1448401668"/>
  </r>
  <r>
    <n v="1132"/>
    <s v="One"/>
    <s v="One is a simple mobile game about exploring the connections between all living things. Featuring hand-painted art."/>
    <n v="10000"/>
    <n v="1438"/>
    <x v="0"/>
    <x v="2"/>
    <s v="CA"/>
    <s v="CAD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x v="0"/>
    <x v="2"/>
    <s v="GB"/>
    <s v="GBP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x v="0"/>
    <x v="2"/>
    <s v="AU"/>
    <s v="AUD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DE"/>
    <s v="EUR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2"/>
    <s v="FR"/>
    <s v="EUR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2"/>
    <s v="US"/>
    <s v="USD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2"/>
    <s v="US"/>
    <s v="USD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x v="0"/>
    <x v="2"/>
    <s v="US"/>
    <s v="USD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"/>
    <s v="GBP"/>
    <n v="1438859121"/>
    <n v="1436267121"/>
  </r>
  <r>
    <n v="1141"/>
    <s v="Arena Z - Zombie Survival"/>
    <s v="I think this will be a great game!"/>
    <n v="500"/>
    <n v="0"/>
    <x v="0"/>
    <x v="2"/>
    <s v="DE"/>
    <s v="EUR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2"/>
    <s v="US"/>
    <s v="USD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x v="0"/>
    <x v="2"/>
    <s v="US"/>
    <s v="USD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x v="0"/>
    <x v="2"/>
    <s v="US"/>
    <s v="USD"/>
    <n v="1430281320"/>
    <n v="1427689320"/>
  </r>
  <r>
    <n v="1145"/>
    <s v="A FORK IN THE ROAD food truck"/>
    <s v="Emphasizing locally and responsibly raised ingredients, serving delicious food! I need your help."/>
    <n v="80000"/>
    <n v="100"/>
    <x v="0"/>
    <x v="2"/>
    <s v="US"/>
    <s v="USD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x v="0"/>
    <x v="2"/>
    <s v="US"/>
    <s v="USD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x v="0"/>
    <x v="2"/>
    <s v="CA"/>
    <s v="CAD"/>
    <n v="1413760783"/>
    <n v="1408576783"/>
  </r>
  <r>
    <n v="1148"/>
    <s v="Warren's / Adilyn's Rollin' Bistro"/>
    <s v="New local (Louisville, KY.) food truck with a refreshing spin on rolling kitchens."/>
    <n v="15000"/>
    <n v="73"/>
    <x v="0"/>
    <x v="2"/>
    <s v="US"/>
    <s v="USD"/>
    <n v="1480568781"/>
    <n v="1477973181"/>
  </r>
  <r>
    <n v="1149"/>
    <s v="The Floridian Food Truck"/>
    <s v="Bringing culturally diverse Floridian cuisine to the people!"/>
    <n v="50000"/>
    <n v="75"/>
    <x v="0"/>
    <x v="2"/>
    <s v="US"/>
    <s v="USD"/>
    <n v="1466096566"/>
    <n v="1463504566"/>
  </r>
  <r>
    <n v="1150"/>
    <s v="Chef Po's Food Truck"/>
    <s v="Bringing delicious authentic and fusion Taiwanese Food to the West Coast."/>
    <n v="2500"/>
    <n v="252"/>
    <x v="0"/>
    <x v="2"/>
    <s v="US"/>
    <s v="USD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2"/>
    <s v="US"/>
    <s v="USD"/>
    <n v="1441592863"/>
    <n v="1439000863"/>
  </r>
  <r>
    <n v="1152"/>
    <s v="Peruvian King Food Truck"/>
    <s v="Peruvian food truck with an LA twist."/>
    <n v="16000"/>
    <n v="911"/>
    <x v="0"/>
    <x v="2"/>
    <s v="US"/>
    <s v="USD"/>
    <n v="1431709312"/>
    <n v="1429117312"/>
  </r>
  <r>
    <n v="1153"/>
    <s v="The Cold Spot Mobile Trailer"/>
    <s v="A mobile concession trailer for snow cones, ice cream, smoothies and more"/>
    <n v="8000"/>
    <n v="50"/>
    <x v="0"/>
    <x v="2"/>
    <s v="US"/>
    <s v="USD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x v="0"/>
    <x v="2"/>
    <s v="US"/>
    <s v="USD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2"/>
    <s v="US"/>
    <s v="USD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x v="0"/>
    <x v="2"/>
    <s v="US"/>
    <s v="USD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2"/>
    <s v="US"/>
    <s v="USD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2"/>
    <s v="US"/>
    <s v="USD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x v="0"/>
    <x v="2"/>
    <s v="US"/>
    <s v="USD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2"/>
    <s v="US"/>
    <s v="USD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2"/>
    <s v="US"/>
    <s v="USD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2"/>
    <s v="US"/>
    <s v="USD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2"/>
    <s v="US"/>
    <s v="USD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2"/>
    <s v="US"/>
    <s v="USD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2"/>
    <s v="US"/>
    <s v="USD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2"/>
    <s v="US"/>
    <s v="USD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x v="0"/>
    <x v="2"/>
    <s v="US"/>
    <s v="USD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x v="0"/>
    <x v="2"/>
    <s v="US"/>
    <s v="USD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2"/>
    <s v="US"/>
    <s v="USD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"/>
    <s v="GBP"/>
    <n v="1433021171"/>
    <n v="1430429171"/>
  </r>
  <r>
    <n v="1171"/>
    <s v="The Mean Green Purple Machine"/>
    <s v="Tulsa's first true biodiesel, alternative energy powered food truck! Oh yeah, and delicious food!"/>
    <n v="25000"/>
    <n v="25"/>
    <x v="0"/>
    <x v="2"/>
    <s v="US"/>
    <s v="USD"/>
    <n v="1415909927"/>
    <n v="1414351127"/>
  </r>
  <r>
    <n v="1172"/>
    <s v="let your dayz take you to the dogs."/>
    <s v="Bringing YOUR favorite dog recipes to the streets."/>
    <n v="9000"/>
    <n v="0"/>
    <x v="0"/>
    <x v="2"/>
    <s v="US"/>
    <s v="USD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2"/>
    <s v="US"/>
    <s v="USD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x v="0"/>
    <x v="2"/>
    <s v="US"/>
    <s v="USD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x v="0"/>
    <x v="2"/>
    <s v="US"/>
    <s v="USD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"/>
    <s v="AUD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"/>
    <s v="GBP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2"/>
    <s v="US"/>
    <s v="USD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x v="0"/>
    <x v="2"/>
    <s v="CA"/>
    <s v="CAD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x v="0"/>
    <x v="2"/>
    <s v="US"/>
    <s v="USD"/>
    <n v="1403983314"/>
    <n v="1400786514"/>
  </r>
  <r>
    <n v="1181"/>
    <s v="Gringo Loco Tacos Food Truck"/>
    <s v="Bringing the best tacos to the streets of Chicago!"/>
    <n v="50000"/>
    <n v="4"/>
    <x v="0"/>
    <x v="2"/>
    <s v="US"/>
    <s v="USD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2"/>
    <s v="US"/>
    <s v="USD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2"/>
    <s v="US"/>
    <s v="USD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"/>
    <s v="GBP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"/>
    <s v="USD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"/>
    <s v="GBP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"/>
    <s v="USD"/>
    <n v="1431885600"/>
    <n v="1429133323"/>
  </r>
  <r>
    <n v="1188"/>
    <s v="Because Dance."/>
    <s v="A photobook of young dancers and their inspiring stories, photographed in beautiful and unique locations."/>
    <n v="2000"/>
    <n v="3211"/>
    <x v="0"/>
    <x v="0"/>
    <s v="CA"/>
    <s v="CAD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"/>
    <s v="USD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"/>
    <s v="USD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"/>
    <s v="USD"/>
    <n v="1458480560"/>
    <n v="1455892160"/>
  </r>
  <r>
    <n v="1192"/>
    <s v="Other Worlds - A Make 100 Project"/>
    <s v="A macro landscape photography art book &amp; limited edition prints. A Make 100 project."/>
    <n v="100"/>
    <n v="290"/>
    <x v="0"/>
    <x v="0"/>
    <s v="GB"/>
    <s v="GBP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"/>
    <s v="USD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IE"/>
    <s v="EUR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IT"/>
    <s v="EUR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"/>
    <s v="GBP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"/>
    <s v="USD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"/>
    <s v="USD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"/>
    <s v="GBP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"/>
    <s v="USD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"/>
    <s v="GBP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AU"/>
    <s v="AUD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"/>
    <s v="USD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"/>
    <s v="USD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DE"/>
    <s v="EUR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AT"/>
    <s v="EUR"/>
    <n v="1489238940"/>
    <n v="1486406253"/>
  </r>
  <r>
    <n v="1207"/>
    <s v="ITALIANA"/>
    <s v="A humanistic photo book about ancestral &amp; post-modern Italy."/>
    <n v="16700"/>
    <n v="17396"/>
    <x v="0"/>
    <x v="0"/>
    <s v="IT"/>
    <s v="EUR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"/>
    <s v="USD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"/>
    <s v="USD"/>
    <n v="1488053905"/>
    <n v="1485461905"/>
  </r>
  <r>
    <n v="1210"/>
    <s v="Det Andra GÃ¶teborg"/>
    <s v="En fotobok om livet i det enda andra GÃ¶teborg i vÃ¤rlden"/>
    <n v="20000"/>
    <n v="50863"/>
    <x v="0"/>
    <x v="0"/>
    <s v="SE"/>
    <s v="SEK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x v="0"/>
    <x v="0"/>
    <s v="CA"/>
    <s v="CAD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"/>
    <s v="USD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"/>
    <s v="GBP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"/>
    <s v="USD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"/>
    <s v="USD"/>
    <n v="1401487756"/>
    <n v="1398895756"/>
  </r>
  <r>
    <n v="1216"/>
    <s v="In Training: a book of Bonsai photographs"/>
    <s v="A fine art photography book taking a new look at the art of bonsai."/>
    <n v="14000"/>
    <n v="20398"/>
    <x v="0"/>
    <x v="0"/>
    <s v="US"/>
    <s v="USD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"/>
    <s v="USD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"/>
    <s v="USD"/>
    <n v="1446346800"/>
    <n v="1443714800"/>
  </r>
  <r>
    <n v="1219"/>
    <s v="The Box"/>
    <s v="The Box is a fine art book of Ron Amato's innovative and seductive photography project."/>
    <n v="16350"/>
    <n v="26024"/>
    <x v="0"/>
    <x v="0"/>
    <s v="US"/>
    <s v="USD"/>
    <n v="1476961513"/>
    <n v="1474369513"/>
  </r>
  <r>
    <n v="1220"/>
    <s v="All The People"/>
    <s v="A beautiful photo art book of portraits and conversations with people that may expand your idea of gender."/>
    <n v="15000"/>
    <n v="15565"/>
    <x v="0"/>
    <x v="0"/>
    <s v="DE"/>
    <s v="EUR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"/>
    <s v="GBP"/>
    <n v="1480809600"/>
    <n v="1478431488"/>
  </r>
  <r>
    <n v="1222"/>
    <s v="Project Pilgrim"/>
    <s v="Project Pilgrim is my effort to work towards normalizing mental health."/>
    <n v="4000"/>
    <n v="11215"/>
    <x v="0"/>
    <x v="0"/>
    <s v="CA"/>
    <s v="CAD"/>
    <n v="1459483200"/>
    <n v="1456852647"/>
  </r>
  <r>
    <n v="1223"/>
    <s v="YOSEMITE PEOPLE"/>
    <s v="A photography book focusing on the people rather than the nature at Yosemite National Park."/>
    <n v="19800"/>
    <n v="22197"/>
    <x v="0"/>
    <x v="0"/>
    <s v="US"/>
    <s v="USD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x v="0"/>
    <x v="1"/>
    <s v="US"/>
    <s v="USD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"/>
    <s v="USD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"/>
    <s v="USD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"/>
    <s v="USD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"/>
    <s v="USD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"/>
    <s v="USD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"/>
    <s v="USD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"/>
    <s v="USD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"/>
    <s v="USD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"/>
    <s v="USD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"/>
    <s v="GBP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"/>
    <s v="USD"/>
    <n v="1387077299"/>
    <n v="1383621299"/>
  </r>
  <r>
    <n v="1236"/>
    <s v="&quot;Volando&quot; CD Release (Canceled)"/>
    <s v="Raising money to give the musicians their due."/>
    <n v="2500"/>
    <n v="0"/>
    <x v="0"/>
    <x v="1"/>
    <s v="US"/>
    <s v="USD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"/>
    <s v="USD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"/>
    <s v="USD"/>
    <n v="1312641536"/>
    <n v="1310049536"/>
  </r>
  <r>
    <n v="1239"/>
    <s v="Help Calmenco! finance new CD and Tour (Canceled)"/>
    <s v="Please consider helping us with our new CD and Riverdance Tour"/>
    <n v="2500"/>
    <n v="0"/>
    <x v="0"/>
    <x v="1"/>
    <s v="US"/>
    <s v="USD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"/>
    <s v="USD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"/>
    <s v="USD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"/>
    <s v="USD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"/>
    <s v="USD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"/>
    <s v="USD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"/>
    <s v="USD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"/>
    <s v="USD"/>
    <n v="1323136949"/>
    <n v="1319245349"/>
  </r>
  <r>
    <n v="1247"/>
    <s v="BRAIN DEAD to record debut EP with SLAYER producer!"/>
    <s v="BRAIN DEAD is going to record their debut EP and they need your help, Bozos!"/>
    <n v="3500"/>
    <n v="4275"/>
    <x v="1"/>
    <x v="0"/>
    <s v="US"/>
    <s v="USD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x v="1"/>
    <x v="0"/>
    <s v="US"/>
    <s v="USD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"/>
    <s v="USD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"/>
    <s v="USD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x v="1"/>
    <x v="0"/>
    <s v="US"/>
    <s v="USD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"/>
    <s v="USD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"/>
    <s v="USD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"/>
    <s v="USD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"/>
    <s v="USD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"/>
    <s v="USD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"/>
    <s v="USD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"/>
    <s v="USD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x v="1"/>
    <x v="0"/>
    <s v="US"/>
    <s v="USD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"/>
    <s v="USD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x v="1"/>
    <x v="0"/>
    <s v="US"/>
    <s v="USD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0"/>
    <s v="CA"/>
    <s v="CAD"/>
    <n v="1392574692"/>
    <n v="1389982692"/>
  </r>
  <r>
    <n v="1263"/>
    <s v="New Tropic Bombs EP ~ &quot;Return to Bomber Bay&quot;"/>
    <s v="A fresh batch of chaos from Toledo, Ohio's reggae-rockers, Tropic Bombs!"/>
    <n v="1500"/>
    <n v="1785"/>
    <x v="1"/>
    <x v="0"/>
    <s v="US"/>
    <s v="USD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"/>
    <s v="USD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"/>
    <s v="USD"/>
    <n v="1291131815"/>
    <n v="1287071015"/>
  </r>
  <r>
    <n v="1266"/>
    <s v="Sensory Station's First EP"/>
    <s v="We are looking to record our first EP produced by Aaron Harris (ISIS/Palms) at Studio West."/>
    <n v="9500"/>
    <n v="9545"/>
    <x v="1"/>
    <x v="0"/>
    <s v="US"/>
    <s v="USD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"/>
    <s v="USD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x v="1"/>
    <x v="0"/>
    <s v="US"/>
    <s v="USD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"/>
    <s v="USD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"/>
    <s v="USD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"/>
    <s v="USD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"/>
    <s v="USD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0"/>
    <s v="CA"/>
    <s v="CAD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"/>
    <s v="USD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"/>
    <s v="USD"/>
    <n v="1375908587"/>
    <n v="1372884587"/>
  </r>
  <r>
    <n v="1276"/>
    <s v="MR. DREAM GOES TO JAIL"/>
    <s v="Sponsor this Brooklyn punk band's debut seven-inch, MR. DREAM GOES TO JAIL."/>
    <n v="3000"/>
    <n v="3132.63"/>
    <x v="1"/>
    <x v="0"/>
    <s v="US"/>
    <s v="USD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"/>
    <s v="USD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"/>
    <s v="USD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"/>
    <s v="USD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"/>
    <s v="USD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"/>
    <s v="USD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"/>
    <s v="USD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x v="1"/>
    <x v="0"/>
    <s v="US"/>
    <s v="USD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"/>
    <s v="USD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"/>
    <s v="GBP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"/>
    <s v="GBP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"/>
    <s v="GBP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"/>
    <s v="USD"/>
    <n v="1470801600"/>
    <n v="1468122163"/>
  </r>
  <r>
    <n v="1289"/>
    <s v="No Brains for Dinner"/>
    <s v="A chilling original Edwardian Comedy of errors and foolishness made for the Patrick Henry College stage."/>
    <n v="1500"/>
    <n v="1876"/>
    <x v="0"/>
    <x v="0"/>
    <s v="US"/>
    <s v="USD"/>
    <n v="1483499645"/>
    <n v="1480907645"/>
  </r>
  <r>
    <n v="1290"/>
    <s v="I Died... I Came Back, ... Whatever"/>
    <s v="Sometimes your Heart has to STOP for your Life to START."/>
    <n v="3500"/>
    <n v="3800"/>
    <x v="0"/>
    <x v="0"/>
    <s v="US"/>
    <s v="USD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"/>
    <s v="USD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"/>
    <s v="GBP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"/>
    <s v="USD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x v="0"/>
    <x v="0"/>
    <s v="GB"/>
    <s v="GBP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"/>
    <s v="GBP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"/>
    <s v="GBP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"/>
    <s v="USD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x v="0"/>
    <x v="0"/>
    <s v="GB"/>
    <s v="GBP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x v="0"/>
    <x v="0"/>
    <s v="US"/>
    <s v="USD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"/>
    <s v="USD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"/>
    <s v="USD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"/>
    <s v="USD"/>
    <n v="1480559011"/>
    <n v="1477963411"/>
  </r>
  <r>
    <n v="1303"/>
    <s v="Forward Arena Theatre Company: Summer Season"/>
    <s v="Groundbreaking queer theatre."/>
    <n v="3500"/>
    <n v="4559.13"/>
    <x v="0"/>
    <x v="0"/>
    <s v="GB"/>
    <s v="GBP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"/>
    <s v="GBP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"/>
    <s v="USD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"/>
    <s v="USD"/>
    <n v="1417690734"/>
    <n v="1415098734"/>
  </r>
  <r>
    <n v="1307"/>
    <s v="VR Card - Customized Virtual Reality Viewer (Canceled)"/>
    <s v="Get VR to Everyone with Mailable, Ready to Use Viewers"/>
    <n v="50000"/>
    <n v="5757"/>
    <x v="0"/>
    <x v="1"/>
    <s v="US"/>
    <s v="USD"/>
    <n v="1455710679"/>
    <n v="1453118679"/>
  </r>
  <r>
    <n v="1308"/>
    <s v="Boost Band: Wristband Phone Charger (Canceled)"/>
    <s v="Boost Band, a wristband that charges any device"/>
    <n v="10000"/>
    <n v="1136"/>
    <x v="0"/>
    <x v="1"/>
    <s v="US"/>
    <s v="USD"/>
    <n v="1475937812"/>
    <n v="1472481812"/>
  </r>
  <r>
    <n v="1309"/>
    <s v="CORE : Roam (Canceled)"/>
    <s v="Wicked fun and built for excitement, CORE is the safest and most versatile speaker you've ever worn."/>
    <n v="11500"/>
    <n v="12879"/>
    <x v="0"/>
    <x v="1"/>
    <s v="US"/>
    <s v="USD"/>
    <n v="1444943468"/>
    <n v="1441919468"/>
  </r>
  <r>
    <n v="1310"/>
    <s v="k5-jkt.by kiger (Canceled)"/>
    <s v="An essential hoodie that holds all sized smart phones and keep your headphone wires tangle free."/>
    <n v="20000"/>
    <n v="3100"/>
    <x v="0"/>
    <x v="1"/>
    <s v="US"/>
    <s v="USD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"/>
    <s v="USD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"/>
    <s v="USD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"/>
    <s v="USD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"/>
    <s v="USD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"/>
    <s v="USD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"/>
    <s v="USD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"/>
    <s v="DK"/>
    <s v="DKK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"/>
    <s v="USD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"/>
    <s v="GBP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"/>
    <s v="NL"/>
    <s v="EUR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"/>
    <s v="SEK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"/>
    <s v="GBP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"/>
    <s v="USD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"/>
    <s v="USD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"/>
    <s v="USD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"/>
    <s v="USD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"/>
    <s v="USD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"/>
    <s v="USD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"/>
    <s v="USD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"/>
    <s v="USD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"/>
    <s v="USD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"/>
    <s v="CH"/>
    <s v="CHF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s v="AU"/>
    <s v="AUD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"/>
    <s v="USD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"/>
    <s v="USD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"/>
    <s v="USD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"/>
    <s v="USD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"/>
    <s v="USD"/>
    <n v="1438543033"/>
    <n v="1435951033"/>
  </r>
  <r>
    <n v="1339"/>
    <s v="Linkoo (Canceled)"/>
    <s v="World's Smallest customizable Phone &amp; GPS Watch for kids !"/>
    <n v="50000"/>
    <n v="3317"/>
    <x v="0"/>
    <x v="1"/>
    <s v="US"/>
    <s v="USD"/>
    <n v="1418056315"/>
    <n v="1414164715"/>
  </r>
  <r>
    <n v="1340"/>
    <s v="Glass Designs (Canceled)"/>
    <s v="I would like to make nicer, more stylish looking frames for the Google Glass using 3D printing technology."/>
    <n v="1680"/>
    <n v="0"/>
    <x v="0"/>
    <x v="1"/>
    <s v="US"/>
    <s v="USD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"/>
    <s v="GBP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"/>
    <s v="USD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"/>
    <s v="USD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s v="CA"/>
    <s v="CAD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"/>
    <s v="USD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"/>
    <s v="USD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"/>
    <s v="USD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"/>
    <s v="USD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"/>
    <s v="CAD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"/>
    <s v="USD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x v="0"/>
    <x v="0"/>
    <s v="US"/>
    <s v="USD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"/>
    <s v="USD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"/>
    <s v="USD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"/>
    <s v="GBP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"/>
    <s v="GBP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"/>
    <s v="USD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x v="0"/>
    <x v="0"/>
    <s v="US"/>
    <s v="USD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x v="0"/>
    <x v="0"/>
    <s v="US"/>
    <s v="USD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"/>
    <s v="USD"/>
    <n v="1309980790"/>
    <n v="1304623990"/>
  </r>
  <r>
    <n v="1360"/>
    <s v="So Bad, It's Good! - A Book of Bad Movies"/>
    <s v="So Bad, It's Good! is a guide to finding the best films for your bad movie night."/>
    <n v="1500"/>
    <n v="2598"/>
    <x v="0"/>
    <x v="0"/>
    <s v="US"/>
    <s v="USD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"/>
    <s v="GBP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"/>
    <s v="USD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"/>
    <s v="USD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s v="DK"/>
    <s v="DKK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"/>
    <s v="USD"/>
    <n v="1426523752"/>
    <n v="1423935352"/>
  </r>
  <r>
    <n v="1366"/>
    <s v="Kick It! A Tribute to the A.K.s"/>
    <s v="A musical memorial for Alexi Petersen."/>
    <n v="7500"/>
    <n v="9486.69"/>
    <x v="0"/>
    <x v="0"/>
    <s v="US"/>
    <s v="USD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"/>
    <s v="USD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"/>
    <s v="USD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"/>
    <s v="USD"/>
    <n v="1397225746"/>
    <n v="1394633746"/>
  </r>
  <r>
    <n v="1370"/>
    <s v="Food On You presents Baby's First Parental Advisory"/>
    <s v="Songs about the first year of parenthood, often inappropriate for children"/>
    <n v="1500"/>
    <n v="1555"/>
    <x v="0"/>
    <x v="0"/>
    <s v="US"/>
    <s v="USD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"/>
    <s v="USD"/>
    <n v="1431022342"/>
    <n v="1428430342"/>
  </r>
  <r>
    <n v="1372"/>
    <s v="Ted Lukas &amp; the Misled new CD - &quot;FEED&quot;"/>
    <s v="Please help us raise funds to press our new CD!"/>
    <n v="500"/>
    <n v="620"/>
    <x v="0"/>
    <x v="0"/>
    <s v="US"/>
    <s v="USD"/>
    <n v="1342115132"/>
    <n v="1339523132"/>
  </r>
  <r>
    <n v="1373"/>
    <s v="Broccoli Samurai: Tour Van or Bust!"/>
    <s v="Help Broccoli Samurai raise money to get a new van and continue bringing you the jams!"/>
    <n v="10000"/>
    <n v="10501"/>
    <x v="0"/>
    <x v="0"/>
    <s v="US"/>
    <s v="USD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"/>
    <s v="USD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FR"/>
    <s v="EUR"/>
    <n v="1484444119"/>
    <n v="1481852119"/>
  </r>
  <r>
    <n v="1376"/>
    <s v="Dead Pirates / HIGHMARE LP 2nd pressing"/>
    <s v="Dead Pirates are planning a second pressing of HIGHMARE LP, who wants one ?"/>
    <n v="3700"/>
    <n v="9342"/>
    <x v="0"/>
    <x v="0"/>
    <s v="GB"/>
    <s v="GBP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"/>
    <s v="USD"/>
    <n v="1486095060"/>
    <n v="1484198170"/>
  </r>
  <r>
    <n v="1378"/>
    <s v="SIX BY SEVEN"/>
    <s v="A psychedelic post rock masterpiece!"/>
    <n v="2000"/>
    <n v="4067"/>
    <x v="0"/>
    <x v="0"/>
    <s v="GB"/>
    <s v="GBP"/>
    <n v="1470075210"/>
    <n v="1468779210"/>
  </r>
  <r>
    <n v="1379"/>
    <s v="J. Walter Makes a Record"/>
    <s v="---------The long-awaited debut full-length from Justin Ruddy--------"/>
    <n v="10000"/>
    <n v="11160"/>
    <x v="0"/>
    <x v="0"/>
    <s v="US"/>
    <s v="USD"/>
    <n v="1433504876"/>
    <n v="1430912876"/>
  </r>
  <r>
    <n v="1380"/>
    <s v="BARNFEST 2015"/>
    <s v="A DIY MUSIC FESTIVAL FROM ST. LOUIS MO! Bands make their own festival, help make it legit!"/>
    <n v="25"/>
    <n v="106"/>
    <x v="0"/>
    <x v="0"/>
    <s v="US"/>
    <s v="USD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"/>
    <s v="USD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"/>
    <s v="USD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s v="CA"/>
    <s v="CAD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"/>
    <s v="USD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x v="0"/>
    <x v="0"/>
    <s v="DE"/>
    <s v="EUR"/>
    <n v="1461931860"/>
    <n v="1457109121"/>
  </r>
  <r>
    <n v="1386"/>
    <s v="MALTESE CROSS: The First Album"/>
    <s v="We are a classic hard rock/heavy metal band just trying to keep rock alive!"/>
    <n v="400"/>
    <n v="875"/>
    <x v="0"/>
    <x v="0"/>
    <s v="US"/>
    <s v="USD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"/>
    <s v="USD"/>
    <n v="1476720840"/>
    <n v="1474469117"/>
  </r>
  <r>
    <n v="1389"/>
    <s v="Pre-order DANCEHALL's first record!!!"/>
    <s v="Help fund the pressing of DANCEHALL's first record by pre-ordering it in advance!!!"/>
    <n v="500"/>
    <n v="727"/>
    <x v="0"/>
    <x v="0"/>
    <s v="GB"/>
    <s v="GBP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x v="0"/>
    <x v="0"/>
    <s v="US"/>
    <s v="USD"/>
    <n v="1430154720"/>
    <n v="1427224606"/>
  </r>
  <r>
    <n v="1391"/>
    <s v="Rules and Regulations"/>
    <s v="With the money donated through this project we intend on investing in sound equipment for live shows"/>
    <n v="500"/>
    <n v="551"/>
    <x v="0"/>
    <x v="0"/>
    <s v="US"/>
    <s v="USD"/>
    <n v="1440219540"/>
    <n v="1436369818"/>
  </r>
  <r>
    <n v="1392"/>
    <s v="Telesomniac's Debut Album"/>
    <s v="Telesomniac is a rock band from Provo, UT releasing their debut album Thirty-One Flashes in the Dark."/>
    <n v="2500"/>
    <n v="2841"/>
    <x v="0"/>
    <x v="0"/>
    <s v="US"/>
    <s v="USD"/>
    <n v="1456976586"/>
    <n v="1454298186"/>
  </r>
  <r>
    <n v="1393"/>
    <s v="WolfHunt | Social Commentary Rock Project"/>
    <s v="Rock n' Roll tales of our times"/>
    <n v="10000"/>
    <n v="10235"/>
    <x v="0"/>
    <x v="0"/>
    <s v="US"/>
    <s v="USD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"/>
    <s v="USD"/>
    <n v="1488337200"/>
    <n v="1484623726"/>
  </r>
  <r>
    <n v="1395"/>
    <s v="Quiet Oaks Full Length Album"/>
    <s v="Help Quiet Oaks record their debut album!!!"/>
    <n v="3500"/>
    <n v="3916"/>
    <x v="0"/>
    <x v="0"/>
    <s v="US"/>
    <s v="USD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"/>
    <s v="USD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"/>
    <s v="USD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"/>
    <s v="USD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"/>
    <s v="USD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"/>
    <s v="GBP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"/>
    <s v="USD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"/>
    <s v="GBP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"/>
    <s v="USD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"/>
    <s v="GBP"/>
    <n v="1424607285"/>
    <n v="1422447285"/>
  </r>
  <r>
    <n v="1405"/>
    <s v="The Bible translated into Emoticons"/>
    <s v="Will more people read the Bible if it were translated into Emoticons?"/>
    <n v="25000"/>
    <n v="105"/>
    <x v="1"/>
    <x v="2"/>
    <s v="US"/>
    <s v="USD"/>
    <n v="1417195201"/>
    <n v="1414599601"/>
  </r>
  <r>
    <n v="1406"/>
    <s v="Man Down! Translation project"/>
    <s v="The White coat and the battle dress uniform"/>
    <n v="12000"/>
    <n v="15"/>
    <x v="0"/>
    <x v="2"/>
    <s v="IT"/>
    <s v="EUR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2"/>
    <s v="US"/>
    <s v="USD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"/>
    <s v="GBP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2"/>
    <s v="US"/>
    <s v="USD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2"/>
    <s v="IT"/>
    <s v="EUR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"/>
    <s v="GBP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x v="0"/>
    <x v="2"/>
    <s v="US"/>
    <s v="USD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2"/>
    <s v="IT"/>
    <s v="EUR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2"/>
    <s v="US"/>
    <s v="USD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2"/>
    <s v="US"/>
    <s v="USD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2"/>
    <s v="US"/>
    <s v="USD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2"/>
    <s v="US"/>
    <s v="USD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S"/>
    <s v="EUR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2"/>
    <s v="US"/>
    <s v="USD"/>
    <n v="1476010619"/>
    <n v="1473418619"/>
  </r>
  <r>
    <n v="1420"/>
    <s v="Shakespeare in the Hood - Romeo and Juliet"/>
    <s v="Help me butcher Shakespeare in a satirical fashion."/>
    <n v="110"/>
    <n v="3"/>
    <x v="0"/>
    <x v="2"/>
    <s v="US"/>
    <s v="USD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2"/>
    <s v="SE"/>
    <s v="SEK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2"/>
    <s v="NZ"/>
    <s v="NZD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"/>
    <s v="AUD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x v="0"/>
    <x v="2"/>
    <s v="US"/>
    <s v="USD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2"/>
    <s v="US"/>
    <s v="USD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DE"/>
    <s v="EUR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DE"/>
    <s v="EUR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S"/>
    <s v="EUR"/>
    <n v="1459584417"/>
    <n v="1456996017"/>
  </r>
  <r>
    <n v="1429"/>
    <s v="10 P.M."/>
    <s v="A guy in his 30's tries to live his &quot;American Dream&quot;, but quickly it turns into a nightmare. (A Novel)"/>
    <n v="10000"/>
    <n v="0"/>
    <x v="0"/>
    <x v="2"/>
    <s v="US"/>
    <s v="USD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x v="0"/>
    <x v="2"/>
    <s v="US"/>
    <s v="USD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2"/>
    <s v="US"/>
    <s v="USD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x v="0"/>
    <x v="2"/>
    <s v="US"/>
    <s v="USD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2"/>
    <s v="IT"/>
    <s v="EUR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x v="0"/>
    <x v="2"/>
    <s v="DK"/>
    <s v="DKK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x v="0"/>
    <x v="2"/>
    <s v="IT"/>
    <s v="EUR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DE"/>
    <s v="EUR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2"/>
    <s v="US"/>
    <s v="USD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2"/>
    <s v="DK"/>
    <s v="DKK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"/>
    <s v="CAD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2"/>
    <s v="IT"/>
    <s v="EUR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"/>
    <s v="GBP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2"/>
    <s v="US"/>
    <s v="USD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2"/>
    <s v="FR"/>
    <s v="EUR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x v="0"/>
    <x v="2"/>
    <s v="DE"/>
    <s v="EUR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DE"/>
    <s v="EUR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2"/>
    <s v="IT"/>
    <s v="EUR"/>
    <n v="1461235478"/>
    <n v="1459507478"/>
  </r>
  <r>
    <n v="1447"/>
    <s v="Indian Language Dictionary"/>
    <s v="I'm creating a dictionary of multiple Indian languages."/>
    <n v="500000"/>
    <n v="75"/>
    <x v="0"/>
    <x v="2"/>
    <s v="US"/>
    <s v="USD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"/>
    <s v="AUD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2"/>
    <s v="US"/>
    <s v="USD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x v="0"/>
    <x v="2"/>
    <s v="US"/>
    <s v="USD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"/>
    <s v="USD"/>
    <n v="1416355259"/>
    <n v="1413759659"/>
  </r>
  <r>
    <n v="1452"/>
    <s v="The Judo Preservation Project (Canceled)"/>
    <s v="I am gathering rare, out-of-print Judo books for preservation, translation and sharing."/>
    <n v="14000"/>
    <n v="0"/>
    <x v="0"/>
    <x v="1"/>
    <s v="US"/>
    <s v="USD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"/>
    <s v="FR"/>
    <s v="EUR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"/>
    <s v="ES"/>
    <s v="EUR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"/>
    <s v="USD"/>
    <n v="1409924340"/>
    <n v="1405181320"/>
  </r>
  <r>
    <n v="1456"/>
    <s v="Sometimes you don't need love (Canceled)"/>
    <s v="English Version of my auto-published novel"/>
    <n v="5000"/>
    <n v="145"/>
    <x v="0"/>
    <x v="1"/>
    <s v="IT"/>
    <s v="EUR"/>
    <n v="1483459365"/>
    <n v="1480867365"/>
  </r>
  <r>
    <n v="1457"/>
    <s v="Hey! I&quot;m not invisable, I am Just Old (Canceled)"/>
    <s v="Age is more than just a number, I hope your younger than you feel."/>
    <n v="6000"/>
    <n v="0"/>
    <x v="0"/>
    <x v="1"/>
    <s v="US"/>
    <s v="USD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"/>
    <s v="USD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x v="0"/>
    <x v="1"/>
    <s v="DK"/>
    <s v="DKK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x v="0"/>
    <x v="1"/>
    <s v="US"/>
    <s v="USD"/>
    <n v="1417391100"/>
    <n v="1412371898"/>
  </r>
  <r>
    <n v="1461"/>
    <s v="Relatively Prime Series 2"/>
    <s v="Series 2 of Relatively Prime, a podcast of stories from the Mathematical Domain"/>
    <n v="15000"/>
    <n v="15186.69"/>
    <x v="1"/>
    <x v="0"/>
    <s v="US"/>
    <s v="USD"/>
    <n v="1413849600"/>
    <n v="1410967754"/>
  </r>
  <r>
    <n v="1462"/>
    <s v="Unbound: Fiction on the Radio"/>
    <s v="A new radio show focused on short fiction produced by Louisville Public Media"/>
    <n v="4000"/>
    <n v="4340.7"/>
    <x v="1"/>
    <x v="0"/>
    <s v="US"/>
    <s v="USD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"/>
    <s v="USD"/>
    <n v="1365367938"/>
    <n v="1361483538"/>
  </r>
  <r>
    <n v="1464"/>
    <s v="Science Studio"/>
    <s v="The Best Science Media on the Web"/>
    <n v="5000"/>
    <n v="8160"/>
    <x v="1"/>
    <x v="0"/>
    <s v="US"/>
    <s v="USD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"/>
    <s v="USD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"/>
    <s v="USD"/>
    <n v="1452574800"/>
    <n v="1449029266"/>
  </r>
  <r>
    <n v="1467"/>
    <s v="Radio Ambulante"/>
    <s v="We are a new Spanish language podcast telling uniquely Latin American stories."/>
    <n v="40000"/>
    <n v="46032"/>
    <x v="1"/>
    <x v="0"/>
    <s v="US"/>
    <s v="USD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"/>
    <s v="USD"/>
    <n v="1307838049"/>
    <n v="1302654049"/>
  </r>
  <r>
    <n v="1469"/>
    <s v="The Local Global Mashup Show"/>
    <s v="Get the inside edge on the stories that connect Americans to the world -- in your ear every week."/>
    <n v="44250"/>
    <n v="47978"/>
    <x v="1"/>
    <x v="0"/>
    <s v="US"/>
    <s v="USD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"/>
    <s v="USD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"/>
    <s v="USD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"/>
    <s v="USD"/>
    <n v="1381928503"/>
    <n v="1379336503"/>
  </r>
  <r>
    <n v="1473"/>
    <s v="ONE LOVES ONLY FORM"/>
    <s v="Public Radio Project"/>
    <n v="1500"/>
    <n v="1807.74"/>
    <x v="1"/>
    <x v="0"/>
    <s v="US"/>
    <s v="USD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"/>
    <s v="USD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"/>
    <s v="USD"/>
    <n v="1419051540"/>
    <n v="1416244863"/>
  </r>
  <r>
    <n v="1476"/>
    <s v="The Comedy Button Podcast"/>
    <s v="The Comedy Button is a brand new nerd pop culture podcast with weekly video sketches."/>
    <n v="6000"/>
    <n v="39693.279999999999"/>
    <x v="1"/>
    <x v="0"/>
    <s v="US"/>
    <s v="USD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"/>
    <s v="USD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"/>
    <s v="USD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"/>
    <s v="USD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"/>
    <s v="USD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"/>
    <s v="CAD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2"/>
    <s v="US"/>
    <s v="USD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2"/>
    <s v="US"/>
    <s v="USD"/>
    <n v="1469162275"/>
    <n v="1467002275"/>
  </r>
  <r>
    <n v="1484"/>
    <s v="a book called filtered down thru the stars"/>
    <s v="The mussings of an old wizard"/>
    <n v="2000"/>
    <n v="0"/>
    <x v="0"/>
    <x v="2"/>
    <s v="US"/>
    <s v="USD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2"/>
    <s v="US"/>
    <s v="USD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2"/>
    <s v="US"/>
    <s v="USD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x v="0"/>
    <x v="2"/>
    <s v="US"/>
    <s v="USD"/>
    <n v="1470175271"/>
    <n v="1467583271"/>
  </r>
  <r>
    <n v="1488"/>
    <s v="Nanolution"/>
    <s v="A blockbuster sci-fi adventure. What would you do if one day your life changed to beyond the imaginable?"/>
    <n v="15000"/>
    <n v="360"/>
    <x v="0"/>
    <x v="2"/>
    <s v="AU"/>
    <s v="AUD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2"/>
    <s v="US"/>
    <s v="USD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2"/>
    <s v="US"/>
    <s v="USD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x v="0"/>
    <x v="2"/>
    <s v="US"/>
    <s v="USD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2"/>
    <s v="US"/>
    <s v="USD"/>
    <n v="1308431646"/>
    <n v="1305839646"/>
  </r>
  <r>
    <n v="1493"/>
    <s v="The Great Grand Zeppelin Chase"/>
    <s v="Help illustrate the sequel to the bestselling _x000a_The Transylvania Flying Squad of Detectives"/>
    <n v="2400"/>
    <n v="0"/>
    <x v="0"/>
    <x v="2"/>
    <s v="US"/>
    <s v="USD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2"/>
    <s v="US"/>
    <s v="USD"/>
    <n v="1428075480"/>
    <n v="1425489613"/>
  </r>
  <r>
    <n v="1495"/>
    <s v="A Magical Bildungsroman with a Female Heroine"/>
    <s v="The Adventures of Penelope Hawthorne. Part One: The Spellbook of Dracone."/>
    <n v="2000"/>
    <n v="0"/>
    <x v="0"/>
    <x v="2"/>
    <s v="US"/>
    <s v="USD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x v="0"/>
    <x v="2"/>
    <s v="US"/>
    <s v="USD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x v="0"/>
    <x v="2"/>
    <s v="US"/>
    <s v="USD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2"/>
    <s v="US"/>
    <s v="USD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x v="0"/>
    <x v="2"/>
    <s v="US"/>
    <s v="USD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2"/>
    <s v="US"/>
    <s v="USD"/>
    <n v="1367444557"/>
    <n v="1364852557"/>
  </r>
  <r>
    <n v="1501"/>
    <s v="This is Nowhere"/>
    <s v="A hardcover book of surf, outdoor and nature photos from the British Columbia coast."/>
    <n v="52000"/>
    <n v="86492"/>
    <x v="1"/>
    <x v="0"/>
    <s v="CA"/>
    <s v="CAD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x v="1"/>
    <x v="0"/>
    <s v="GB"/>
    <s v="GBP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0"/>
    <s v="BE"/>
    <s v="EUR"/>
    <n v="1477210801"/>
    <n v="1472026801"/>
  </r>
  <r>
    <n v="1504"/>
    <s v="RYU X RIO"/>
    <s v="A football photography book like no other about the 2014 World Cup in Brazil, by Ryu Voelkel."/>
    <n v="6500"/>
    <n v="18066"/>
    <x v="1"/>
    <x v="0"/>
    <s v="GB"/>
    <s v="GBP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0"/>
    <s v="DE"/>
    <s v="EUR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x v="1"/>
    <x v="0"/>
    <s v="GB"/>
    <s v="GBP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"/>
    <s v="USD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"/>
    <s v="USD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0"/>
    <s v="DE"/>
    <s v="EUR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"/>
    <s v="GBP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"/>
    <s v="USD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"/>
    <s v="USD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x v="1"/>
    <x v="0"/>
    <s v="GB"/>
    <s v="GBP"/>
    <n v="1405523866"/>
    <n v="1402931866"/>
  </r>
  <r>
    <n v="1514"/>
    <s v="Racing Age"/>
    <s v="Racing Age is a documentary photography book about masters track &amp; field athletes of retirement age and older."/>
    <n v="25000"/>
    <n v="26619"/>
    <x v="1"/>
    <x v="0"/>
    <s v="US"/>
    <s v="USD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0"/>
    <s v="NO"/>
    <s v="NOK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"/>
    <s v="USD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"/>
    <s v="USD"/>
    <n v="1417845600"/>
    <n v="1415194553"/>
  </r>
  <r>
    <n v="1518"/>
    <s v="Amelia and the Animals: Photographs by Robin Schwartz"/>
    <s v="A photobook of Robin Schwartz's ongoing series with her daughter Amelia."/>
    <n v="15000"/>
    <n v="30805"/>
    <x v="1"/>
    <x v="0"/>
    <s v="US"/>
    <s v="USD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"/>
    <s v="USD"/>
    <n v="1403301540"/>
    <n v="1400867283"/>
  </r>
  <r>
    <n v="1520"/>
    <s v="TULIPS"/>
    <s v="A self-published photography book by Andrew Miksys from his new series about Belarus"/>
    <n v="18000"/>
    <n v="18625"/>
    <x v="1"/>
    <x v="0"/>
    <s v="US"/>
    <s v="USD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"/>
    <s v="USD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"/>
    <s v="USD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"/>
    <s v="USD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x v="1"/>
    <x v="0"/>
    <s v="SE"/>
    <s v="SEK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"/>
    <s v="USD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"/>
    <s v="USD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"/>
    <s v="USD"/>
    <n v="1489497886"/>
    <n v="1487082286"/>
  </r>
  <r>
    <n v="1528"/>
    <s v="Don't Go Outside: Tokyo Street Photos"/>
    <s v="A book of street photos from around Shibuya that I've made between 2011-2016."/>
    <n v="3000"/>
    <n v="8447"/>
    <x v="1"/>
    <x v="0"/>
    <s v="US"/>
    <s v="USD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"/>
    <s v="USD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"/>
    <s v="USD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"/>
    <s v="USD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x v="1"/>
    <x v="0"/>
    <s v="AU"/>
    <s v="AUD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x v="1"/>
    <x v="0"/>
    <s v="US"/>
    <s v="USD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"/>
    <s v="USD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"/>
    <s v="USD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"/>
    <s v="USD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x v="1"/>
    <x v="0"/>
    <s v="DE"/>
    <s v="EUR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"/>
    <s v="USD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"/>
    <s v="USD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"/>
    <s v="USD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x v="0"/>
    <x v="2"/>
    <s v="US"/>
    <s v="USD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"/>
    <s v="CAD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x v="0"/>
    <x v="2"/>
    <s v="US"/>
    <s v="USD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x v="0"/>
    <x v="2"/>
    <s v="US"/>
    <s v="USD"/>
    <n v="1427847480"/>
    <n v="1424222024"/>
  </r>
  <r>
    <n v="1545"/>
    <s v="Nevada County Hearts"/>
    <s v="&quot;He will not be a wise man who does not study human hearts!&quot;_x000a_Hope in natural art, creation!"/>
    <n v="3000"/>
    <n v="1"/>
    <x v="0"/>
    <x v="2"/>
    <s v="US"/>
    <s v="USD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"/>
    <s v="GBP"/>
    <n v="1410930399"/>
    <n v="1405746399"/>
  </r>
  <r>
    <n v="1547"/>
    <s v="Sound Photography"/>
    <s v="I have produced a limited number (100) of five 8x10 prints of mixed photography I would like to share with you."/>
    <n v="20"/>
    <n v="0"/>
    <x v="0"/>
    <x v="2"/>
    <s v="US"/>
    <s v="USD"/>
    <n v="1487844882"/>
    <n v="1487240082"/>
  </r>
  <r>
    <n v="1548"/>
    <s v="Change the World through Color"/>
    <s v="Beauty is in the eye of the beholder and I want to inspire conservation through color."/>
    <n v="700"/>
    <n v="60"/>
    <x v="0"/>
    <x v="2"/>
    <s v="US"/>
    <s v="USD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x v="0"/>
    <x v="2"/>
    <s v="US"/>
    <s v="USD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"/>
    <s v="GBP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2"/>
    <s v="US"/>
    <s v="USD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2"/>
    <s v="US"/>
    <s v="USD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2"/>
    <s v="US"/>
    <s v="USD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"/>
    <s v="AUD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x v="0"/>
    <x v="2"/>
    <s v="US"/>
    <s v="USD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x v="0"/>
    <x v="2"/>
    <s v="CA"/>
    <s v="CAD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x v="0"/>
    <x v="2"/>
    <s v="US"/>
    <s v="USD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x v="0"/>
    <x v="2"/>
    <s v="GB"/>
    <s v="GBP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x v="0"/>
    <x v="2"/>
    <s v="US"/>
    <s v="USD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x v="0"/>
    <x v="2"/>
    <s v="US"/>
    <s v="USD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"/>
    <s v="USD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"/>
    <s v="USD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"/>
    <s v="GBP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"/>
    <s v="USD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"/>
    <s v="USD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"/>
    <s v="USD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"/>
    <s v="USD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"/>
    <s v="USD"/>
    <n v="1419384585"/>
    <n v="1416360585"/>
  </r>
  <r>
    <n v="1569"/>
    <s v="to be removed (Canceled)"/>
    <s v="to be removed"/>
    <n v="30000"/>
    <n v="0"/>
    <x v="0"/>
    <x v="1"/>
    <s v="US"/>
    <s v="USD"/>
    <n v="1369498714"/>
    <n v="1366906714"/>
  </r>
  <r>
    <n v="1570"/>
    <s v="BEAUTIFUL DREAMERS: An Adult Coloring Book (Canceled)"/>
    <s v="A Coloring Book of Breathtaking Beauties_x000a_To Calm the Heart and Soul"/>
    <n v="6000"/>
    <n v="2484"/>
    <x v="0"/>
    <x v="1"/>
    <s v="US"/>
    <s v="USD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"/>
    <s v="GBP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"/>
    <s v="GBP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"/>
    <s v="CAD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"/>
    <s v="USD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"/>
    <s v="USD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x v="0"/>
    <x v="1"/>
    <s v="US"/>
    <s v="USD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"/>
    <s v="USD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"/>
    <s v="USD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"/>
    <s v="USD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"/>
    <s v="USD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x v="0"/>
    <x v="2"/>
    <s v="GB"/>
    <s v="GBP"/>
    <n v="1450521990"/>
    <n v="1447757190"/>
  </r>
  <r>
    <n v="1582"/>
    <s v="Scenes from New Orleans"/>
    <s v="I create canvas prints of images from in and around New Orleans"/>
    <n v="1000"/>
    <n v="93"/>
    <x v="0"/>
    <x v="2"/>
    <s v="US"/>
    <s v="USD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"/>
    <s v="GBP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2"/>
    <s v="US"/>
    <s v="USD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"/>
    <s v="CAD"/>
    <n v="1482663600"/>
    <n v="1480800568"/>
  </r>
  <r>
    <n v="1586"/>
    <s v="Missouri In Pictures"/>
    <s v="Show the world the beauty that is in all of our back yards!"/>
    <n v="1500"/>
    <n v="0"/>
    <x v="0"/>
    <x v="2"/>
    <s v="US"/>
    <s v="USD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2"/>
    <s v="US"/>
    <s v="USD"/>
    <n v="1418510965"/>
    <n v="1415918965"/>
  </r>
  <r>
    <n v="1588"/>
    <s v="The Right Side of Texas"/>
    <s v="Southeast Texas as seen through the lens of a cell phone camera"/>
    <n v="516"/>
    <n v="0"/>
    <x v="0"/>
    <x v="2"/>
    <s v="US"/>
    <s v="USD"/>
    <n v="1422735120"/>
    <n v="1420091999"/>
  </r>
  <r>
    <n v="1589"/>
    <s v="A Side Of The World In Canvas"/>
    <s v="I want to be able to have my own photography inside a canvas and have it be displayed everywhere."/>
    <n v="1200"/>
    <n v="0"/>
    <x v="0"/>
    <x v="2"/>
    <s v="US"/>
    <s v="USD"/>
    <n v="1444433886"/>
    <n v="1441841886"/>
  </r>
  <r>
    <n v="1590"/>
    <s v="An Italian Adventure"/>
    <s v="Discover Italy through photography."/>
    <n v="60000"/>
    <n v="1020"/>
    <x v="0"/>
    <x v="2"/>
    <s v="IT"/>
    <s v="EUR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"/>
    <s v="GBP"/>
    <n v="1459700741"/>
    <n v="1457112341"/>
  </r>
  <r>
    <n v="1592"/>
    <s v="The Views of Pittsburgh"/>
    <s v="A portfolio collage of beautiful pictures of authentic Pittsburgh locations and scenery."/>
    <n v="25"/>
    <n v="0"/>
    <x v="0"/>
    <x v="2"/>
    <s v="US"/>
    <s v="USD"/>
    <n v="1427503485"/>
    <n v="1423619085"/>
  </r>
  <r>
    <n v="1593"/>
    <s v="Picturing Italy"/>
    <s v="A trip to fulfill a dream of capturing the wonders and history of ancient Italy in person."/>
    <n v="22000"/>
    <n v="3"/>
    <x v="0"/>
    <x v="2"/>
    <s v="US"/>
    <s v="USD"/>
    <n v="1425154655"/>
    <n v="1422562655"/>
  </r>
  <r>
    <n v="1594"/>
    <s v="Scenes and Things from New Orleans"/>
    <s v="I photograph my love of New Orleans, create canvases and share those memories with you."/>
    <n v="1000"/>
    <n v="205"/>
    <x v="0"/>
    <x v="2"/>
    <s v="US"/>
    <s v="USD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2"/>
    <s v="US"/>
    <s v="USD"/>
    <n v="1403122380"/>
    <n v="1400634728"/>
  </r>
  <r>
    <n v="1596"/>
    <s v="The Town We Live In"/>
    <s v="London is beautiful. I want to create a book of stunning images from in and around our great city"/>
    <n v="3250"/>
    <n v="75"/>
    <x v="0"/>
    <x v="2"/>
    <s v="GB"/>
    <s v="GBP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x v="0"/>
    <x v="2"/>
    <s v="US"/>
    <s v="USD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2"/>
    <s v="US"/>
    <s v="USD"/>
    <n v="1437926458"/>
    <n v="1432742458"/>
  </r>
  <r>
    <n v="1599"/>
    <s v="The Londoner: Prints &amp; Canvas"/>
    <s v="A London photographer trekking 5,895m up Africa's Mount Kilimanjaro to pursue and enrich a career."/>
    <n v="500"/>
    <n v="0"/>
    <x v="0"/>
    <x v="2"/>
    <s v="GB"/>
    <s v="GBP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x v="0"/>
    <x v="2"/>
    <s v="US"/>
    <s v="USD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"/>
    <s v="USD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"/>
    <s v="USD"/>
    <n v="1318633200"/>
    <n v="1314947317"/>
  </r>
  <r>
    <n v="1603"/>
    <s v="Max's First Solo Album!"/>
    <s v="An exercise in the wild and dangerous world of solo musicianship by Maxwell D Feinstein."/>
    <n v="2000"/>
    <n v="2000.66"/>
    <x v="0"/>
    <x v="0"/>
    <s v="US"/>
    <s v="USD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"/>
    <s v="USD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"/>
    <s v="USD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"/>
    <s v="USD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"/>
    <s v="USD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"/>
    <s v="USD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"/>
    <s v="USD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x v="0"/>
    <x v="0"/>
    <s v="US"/>
    <s v="USD"/>
    <n v="1355609510"/>
    <n v="1353017510"/>
  </r>
  <r>
    <n v="1611"/>
    <s v="Skelton-Luns CD/7&quot;             No Big Deal."/>
    <s v="Skelton-Luns CD/7&quot; No Big Deal."/>
    <n v="800"/>
    <n v="1001"/>
    <x v="0"/>
    <x v="0"/>
    <s v="US"/>
    <s v="USD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"/>
    <s v="USD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"/>
    <s v="USD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"/>
    <s v="USD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"/>
    <s v="USD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"/>
    <s v="USD"/>
    <n v="1353621600"/>
    <n v="1350061821"/>
  </r>
  <r>
    <n v="1617"/>
    <s v="The Coffis Brothers 2nd Album!"/>
    <s v="The Coffis Brothers &amp;The Mountain Men are recording a brand new full length record."/>
    <n v="7000"/>
    <n v="10210"/>
    <x v="0"/>
    <x v="0"/>
    <s v="US"/>
    <s v="USD"/>
    <n v="1383332400"/>
    <n v="1380470188"/>
  </r>
  <r>
    <n v="1618"/>
    <s v="Janus Word Album"/>
    <s v="Janus Word combines hard rock with melodic acoustic music for a unique and awesome sound."/>
    <n v="1500"/>
    <n v="1576"/>
    <x v="0"/>
    <x v="0"/>
    <s v="US"/>
    <s v="USD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"/>
    <s v="USD"/>
    <n v="1410755286"/>
    <n v="1408940886"/>
  </r>
  <r>
    <n v="1620"/>
    <s v="Kickstart my music career with 300 CDs"/>
    <s v="Kickstarting my music career with 300 hard copy CDs of my first release."/>
    <n v="1000"/>
    <n v="1130"/>
    <x v="0"/>
    <x v="0"/>
    <s v="US"/>
    <s v="USD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"/>
    <s v="USD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"/>
    <s v="USD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"/>
    <s v="GBP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x v="0"/>
    <x v="0"/>
    <s v="US"/>
    <s v="USD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"/>
    <s v="USD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"/>
    <s v="USD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"/>
    <s v="USD"/>
    <n v="1353905940"/>
    <n v="1351011489"/>
  </r>
  <r>
    <n v="1628"/>
    <s v="&quot;Songs for Tsippora&quot; Byronâ€™s DEBUT EP"/>
    <s v="Original Jewish rock music on human relationships and identity"/>
    <n v="4000"/>
    <n v="4037"/>
    <x v="0"/>
    <x v="0"/>
    <s v="US"/>
    <s v="USD"/>
    <n v="1403026882"/>
    <n v="1400175682"/>
  </r>
  <r>
    <n v="1629"/>
    <s v="Off The Turnpike | A Loud New Way to Release Loud New Music"/>
    <s v="Help Off The Turnpike release new music, and set fire to everything!"/>
    <n v="6000"/>
    <n v="6220"/>
    <x v="0"/>
    <x v="0"/>
    <s v="US"/>
    <s v="USD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"/>
    <s v="USD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"/>
    <s v="USD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"/>
    <s v="USD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"/>
    <s v="USD"/>
    <n v="1326690000"/>
    <n v="1324329156"/>
  </r>
  <r>
    <n v="1634"/>
    <s v="RUBEDO: Debut Full Length Album"/>
    <s v="Recording Debut  Album w/ Producer Ikey Owens from Free Moral Agents/ The Mars Volta"/>
    <n v="2000"/>
    <n v="2010"/>
    <x v="0"/>
    <x v="0"/>
    <s v="US"/>
    <s v="USD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"/>
    <s v="USD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"/>
    <s v="USD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"/>
    <s v="USD"/>
    <n v="1262302740"/>
    <n v="1257444140"/>
  </r>
  <r>
    <n v="1638"/>
    <s v="Avenues EP 2013"/>
    <s v="Avenues will be going in to the studio to record a new EP with Matt Allison!"/>
    <n v="1000"/>
    <n v="1050"/>
    <x v="0"/>
    <x v="0"/>
    <s v="US"/>
    <s v="USD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"/>
    <s v="USD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"/>
    <s v="USD"/>
    <n v="1280800740"/>
    <n v="1279603955"/>
  </r>
  <r>
    <n v="1641"/>
    <s v="Tanya Dartson- Run for Your Life music video"/>
    <s v="Music Video For Upbeat and Inspiring Song - Run For Your Life"/>
    <n v="2500"/>
    <n v="2535"/>
    <x v="0"/>
    <x v="0"/>
    <s v="US"/>
    <s v="USD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"/>
    <s v="USD"/>
    <n v="1308011727"/>
    <n v="1306283727"/>
  </r>
  <r>
    <n v="1643"/>
    <s v="This Is All Now's Brand New Album!!"/>
    <s v="This Is All Now is putting out a brand new record, and we need YOUR help to do it!"/>
    <n v="5000"/>
    <n v="6235"/>
    <x v="0"/>
    <x v="0"/>
    <s v="US"/>
    <s v="USD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"/>
    <s v="USD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"/>
    <s v="USD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"/>
    <s v="GBP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"/>
    <s v="USD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"/>
    <s v="USD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"/>
    <s v="USD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x v="0"/>
    <x v="0"/>
    <s v="US"/>
    <s v="USD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"/>
    <s v="USD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"/>
    <s v="USD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"/>
    <s v="USD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"/>
    <s v="USD"/>
    <n v="1334784160"/>
    <n v="1332192160"/>
  </r>
  <r>
    <n v="1655"/>
    <s v="Meg Porter Debut EP!"/>
    <s v="Berklee College of Music student, Meg Porter needs YOUR help to fund her very first EP!"/>
    <n v="1500"/>
    <n v="2143"/>
    <x v="0"/>
    <x v="0"/>
    <s v="US"/>
    <s v="USD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"/>
    <s v="USD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"/>
    <s v="USD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"/>
    <s v="USD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"/>
    <s v="GBP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IT"/>
    <s v="EUR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AT"/>
    <s v="EUR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"/>
    <s v="USD"/>
    <n v="1325310336"/>
    <n v="1320122736"/>
  </r>
  <r>
    <n v="1663"/>
    <s v="ghost -- a music video"/>
    <s v="music is as important to the eyes as it is to the ears. help bring ghost to life in front of your eyes."/>
    <n v="1000"/>
    <n v="1080"/>
    <x v="0"/>
    <x v="0"/>
    <s v="US"/>
    <s v="USD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x v="0"/>
    <x v="0"/>
    <s v="US"/>
    <s v="USD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"/>
    <s v="USD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"/>
    <s v="USD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"/>
    <s v="USD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"/>
    <s v="USD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"/>
    <s v="USD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"/>
    <s v="USD"/>
    <n v="1278302400"/>
    <n v="1273961999"/>
  </r>
  <r>
    <n v="1671"/>
    <s v="Luke O'Brien's Kickstarter"/>
    <s v="I am seeking funding in order to help take my music from a hobby to a career."/>
    <n v="2000"/>
    <n v="2013.47"/>
    <x v="0"/>
    <x v="0"/>
    <s v="US"/>
    <s v="USD"/>
    <n v="1470056614"/>
    <n v="1467464614"/>
  </r>
  <r>
    <n v="1672"/>
    <s v="High Altotude Debut Album"/>
    <s v="Sweet, sweet harmonies from Portland Oregon's premiere high school women's a cappella group."/>
    <n v="1700"/>
    <n v="1920"/>
    <x v="0"/>
    <x v="0"/>
    <s v="US"/>
    <s v="USD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"/>
    <s v="USD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"/>
    <s v="USD"/>
    <n v="1471503540"/>
    <n v="1468852306"/>
  </r>
  <r>
    <n v="1675"/>
    <s v="The Great Party's Debut Album!"/>
    <s v="The Great Party is releasing their debut album. Here's your chance to be a part of it!"/>
    <n v="1000"/>
    <n v="1374.16"/>
    <x v="0"/>
    <x v="0"/>
    <s v="US"/>
    <s v="USD"/>
    <n v="1318802580"/>
    <n v="1316194540"/>
  </r>
  <r>
    <n v="1676"/>
    <s v="Bridge 19 CD Release Tour"/>
    <s v="Help fund Bridge 19's tour in support of their first duo record, to be released in May 2012."/>
    <n v="3000"/>
    <n v="3460"/>
    <x v="0"/>
    <x v="0"/>
    <s v="US"/>
    <s v="USD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s v="ES"/>
    <s v="EUR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"/>
    <s v="USD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"/>
    <s v="USD"/>
    <n v="1311298745"/>
    <n v="1309311545"/>
  </r>
  <r>
    <n v="1680"/>
    <s v="Kick Out a Record"/>
    <s v="Working Musician dilemma #164: how the taxman put Kick the Record 2.0 on hold"/>
    <n v="1000"/>
    <n v="1175"/>
    <x v="0"/>
    <x v="0"/>
    <s v="US"/>
    <s v="USD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3"/>
    <s v="US"/>
    <s v="USD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x v="0"/>
    <x v="3"/>
    <s v="US"/>
    <s v="USD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x v="0"/>
    <x v="3"/>
    <s v="FR"/>
    <s v="EUR"/>
    <n v="1491590738"/>
    <n v="1489517138"/>
  </r>
  <r>
    <n v="1684"/>
    <s v="Goodness &amp; Mercy EP - Marty Mikles"/>
    <s v="New Music from Marty Mikles!  A new EP all about God's Goodness &amp; Mercy."/>
    <n v="8000"/>
    <n v="8730"/>
    <x v="0"/>
    <x v="3"/>
    <s v="US"/>
    <s v="USD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3"/>
    <s v="US"/>
    <s v="USD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3"/>
    <s v="CA"/>
    <s v="CAD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3"/>
    <s v="US"/>
    <s v="USD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3"/>
    <s v="US"/>
    <s v="USD"/>
    <n v="1491738594"/>
    <n v="1489150194"/>
  </r>
  <r>
    <n v="1689"/>
    <s v="Fly Away"/>
    <s v="Praising the Living God in the second half of life."/>
    <n v="2400"/>
    <n v="2400"/>
    <x v="0"/>
    <x v="3"/>
    <s v="US"/>
    <s v="USD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3"/>
    <s v="US"/>
    <s v="USD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3"/>
    <s v="US"/>
    <s v="USD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x v="0"/>
    <x v="3"/>
    <s v="US"/>
    <s v="USD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"/>
    <s v="GBP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x v="0"/>
    <x v="3"/>
    <s v="US"/>
    <s v="USD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3"/>
    <s v="US"/>
    <s v="USD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3"/>
    <s v="US"/>
    <s v="USD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3"/>
    <s v="US"/>
    <s v="USD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3"/>
    <s v="US"/>
    <s v="USD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x v="0"/>
    <x v="3"/>
    <s v="US"/>
    <s v="USD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3"/>
    <s v="US"/>
    <s v="USD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2"/>
    <s v="US"/>
    <s v="USD"/>
    <n v="1421337405"/>
    <n v="1418745405"/>
  </r>
  <r>
    <n v="1702"/>
    <s v="lyndale lewis and new vision prosper cd release"/>
    <s v="I can do all things through christ jesus"/>
    <n v="16500"/>
    <n v="1"/>
    <x v="0"/>
    <x v="2"/>
    <s v="US"/>
    <s v="USD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x v="0"/>
    <x v="2"/>
    <s v="US"/>
    <s v="USD"/>
    <n v="1441003537"/>
    <n v="1435819537"/>
  </r>
  <r>
    <n v="1704"/>
    <s v="Jericho Down Worship Album"/>
    <s v="We want to record an album of popular praise &amp; worship songs with our own influence and style."/>
    <n v="2000"/>
    <n v="1302"/>
    <x v="0"/>
    <x v="2"/>
    <s v="US"/>
    <s v="USD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x v="0"/>
    <x v="2"/>
    <s v="US"/>
    <s v="USD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DE"/>
    <s v="EUR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2"/>
    <s v="US"/>
    <s v="USD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x v="0"/>
    <x v="2"/>
    <s v="US"/>
    <s v="USD"/>
    <n v="1462135706"/>
    <n v="1458679706"/>
  </r>
  <r>
    <n v="1709"/>
    <s v="Psalms"/>
    <s v="A project to set psalms to music. The psalms are taken from the English Standard Version (ESV) of the Bible."/>
    <n v="1750"/>
    <n v="85"/>
    <x v="0"/>
    <x v="2"/>
    <s v="US"/>
    <s v="USD"/>
    <n v="1409513940"/>
    <n v="1405949514"/>
  </r>
  <r>
    <n v="1710"/>
    <s v="Producing a live album of our upcoming Europe tour"/>
    <s v="We want to create a gospel live album which has never been produced before."/>
    <n v="5000"/>
    <n v="34"/>
    <x v="0"/>
    <x v="2"/>
    <s v="DE"/>
    <s v="EUR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2"/>
    <s v="US"/>
    <s v="USD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2"/>
    <s v="US"/>
    <s v="USD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x v="0"/>
    <x v="2"/>
    <s v="US"/>
    <s v="USD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2"/>
    <s v="US"/>
    <s v="USD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x v="0"/>
    <x v="2"/>
    <s v="US"/>
    <s v="USD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2"/>
    <s v="US"/>
    <s v="USD"/>
    <n v="1481295099"/>
    <n v="1477835499"/>
  </r>
  <r>
    <n v="1717"/>
    <s v="Shift Records A New EP!"/>
    <s v="Our first record created to reach, inspire, and ultimately express the love of Jesus to our generation."/>
    <n v="3265"/>
    <n v="1395"/>
    <x v="0"/>
    <x v="2"/>
    <s v="US"/>
    <s v="USD"/>
    <n v="1461211200"/>
    <n v="1459467238"/>
  </r>
  <r>
    <n v="1718"/>
    <s v="The Prodigal Son"/>
    <s v="A melody for the galaxy."/>
    <n v="35000"/>
    <n v="75"/>
    <x v="0"/>
    <x v="2"/>
    <s v="US"/>
    <s v="USD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2"/>
    <s v="US"/>
    <s v="USD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2"/>
    <s v="US"/>
    <s v="USD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2"/>
    <s v="US"/>
    <s v="USD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x v="0"/>
    <x v="2"/>
    <s v="US"/>
    <s v="USD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2"/>
    <s v="US"/>
    <s v="USD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2"/>
    <s v="US"/>
    <s v="USD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x v="0"/>
    <x v="2"/>
    <s v="US"/>
    <s v="USD"/>
    <n v="1408922049"/>
    <n v="1406330049"/>
  </r>
  <r>
    <n v="1726"/>
    <s v="&quot;Every Day&quot; CD by Amanda Joy Hall"/>
    <s v="Amanda Joy Hall's sophomore album, &quot;Every Day&quot;. Release expected July 2014"/>
    <n v="6500"/>
    <n v="2196"/>
    <x v="0"/>
    <x v="2"/>
    <s v="US"/>
    <s v="USD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"/>
    <s v="GBP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x v="0"/>
    <x v="2"/>
    <s v="US"/>
    <s v="USD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2"/>
    <s v="US"/>
    <s v="USD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2"/>
    <s v="US"/>
    <s v="USD"/>
    <n v="1445738783"/>
    <n v="1443146783"/>
  </r>
  <r>
    <n v="1731"/>
    <s v="Sam Cox Band First Christian Tour"/>
    <s v="We are a Christin Worship band looking to midwest tour. God Bless!"/>
    <n v="1000"/>
    <n v="0"/>
    <x v="0"/>
    <x v="2"/>
    <s v="US"/>
    <s v="USD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2"/>
    <s v="US"/>
    <s v="USD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x v="0"/>
    <x v="2"/>
    <s v="US"/>
    <s v="USD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x v="0"/>
    <x v="2"/>
    <s v="US"/>
    <s v="USD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x v="0"/>
    <x v="2"/>
    <s v="US"/>
    <s v="USD"/>
    <n v="1470598345"/>
    <n v="1468006345"/>
  </r>
  <r>
    <n v="1736"/>
    <s v="In His Presence"/>
    <s v="A unique meditative album reflecting on the life of Christ, inviting Him into your presence"/>
    <n v="3000"/>
    <n v="22"/>
    <x v="0"/>
    <x v="2"/>
    <s v="US"/>
    <s v="USD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x v="0"/>
    <x v="2"/>
    <s v="US"/>
    <s v="USD"/>
    <n v="1437432392"/>
    <n v="1434840392"/>
  </r>
  <r>
    <n v="1738"/>
    <s v="The Flashing Lights"/>
    <s v="Music that inspires and gives hope for overcoming and change. And it is good music."/>
    <n v="5000"/>
    <n v="20"/>
    <x v="0"/>
    <x v="2"/>
    <s v="US"/>
    <s v="USD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2"/>
    <s v="US"/>
    <s v="USD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x v="0"/>
    <x v="2"/>
    <s v="US"/>
    <s v="USD"/>
    <n v="1437075422"/>
    <n v="1434483422"/>
  </r>
  <r>
    <n v="1741"/>
    <s v="Caught off Guard"/>
    <s v="A photo journal documenting my experiences and travels across New Zealand"/>
    <n v="1200"/>
    <n v="1330"/>
    <x v="0"/>
    <x v="0"/>
    <s v="GB"/>
    <s v="GBP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"/>
    <s v="USD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"/>
    <s v="USD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"/>
    <s v="GBP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"/>
    <s v="USD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"/>
    <s v="USD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"/>
    <s v="GBP"/>
    <n v="1447426800"/>
    <n v="1444904830"/>
  </r>
  <r>
    <n v="1748"/>
    <s v="So It Is: Vancouver"/>
    <s v="Telling the story of the city through remarkable people who live in Vancouver today."/>
    <n v="50000"/>
    <n v="64974"/>
    <x v="0"/>
    <x v="0"/>
    <s v="CA"/>
    <s v="CAD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x v="0"/>
    <x v="0"/>
    <s v="LU"/>
    <s v="EUR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"/>
    <s v="USD"/>
    <n v="1461096304"/>
    <n v="1458936304"/>
  </r>
  <r>
    <n v="1751"/>
    <s v="Daily Bread: Stories from Rural Greece"/>
    <s v="Photographs and stories culled from 10 years of road trips through rural Greece"/>
    <n v="10000"/>
    <n v="10290"/>
    <x v="0"/>
    <x v="0"/>
    <s v="US"/>
    <s v="USD"/>
    <n v="1426787123"/>
    <n v="1424198723"/>
  </r>
  <r>
    <n v="1752"/>
    <s v="Adfectus Book"/>
    <s v="A little book of calm, in picture form, that will soothe the soul and un-furrow the brow."/>
    <n v="1200"/>
    <n v="3122"/>
    <x v="0"/>
    <x v="0"/>
    <s v="GB"/>
    <s v="GBP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DK"/>
    <s v="DKK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"/>
    <s v="CAD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"/>
    <s v="USD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"/>
    <s v="USD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x v="0"/>
    <x v="0"/>
    <s v="US"/>
    <s v="USD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"/>
    <s v="USD"/>
    <n v="1468536992"/>
    <n v="1463352992"/>
  </r>
  <r>
    <n v="1759"/>
    <s v="Death Valley"/>
    <s v="Death Valley will be the first photo book of Andi State"/>
    <n v="5000"/>
    <n v="5330"/>
    <x v="0"/>
    <x v="0"/>
    <s v="US"/>
    <s v="USD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"/>
    <s v="USD"/>
    <n v="1456416513"/>
    <n v="1454688513"/>
  </r>
  <r>
    <n v="1761"/>
    <s v="I Wanted To See Boobs"/>
    <s v="A hardcover photobook telling the naked truth of a young photographers journey."/>
    <n v="100"/>
    <n v="155"/>
    <x v="0"/>
    <x v="0"/>
    <s v="GB"/>
    <s v="GBP"/>
    <n v="1442065060"/>
    <n v="1437745060"/>
  </r>
  <r>
    <n v="1762"/>
    <s v="&quot;The Naked Pixel&quot; Ali Pakele"/>
    <s v="Project rewards $25 gets you 190+ digital images"/>
    <n v="100"/>
    <n v="885"/>
    <x v="0"/>
    <x v="0"/>
    <s v="US"/>
    <s v="USD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"/>
    <s v="USD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"/>
    <s v="GBP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"/>
    <s v="USD"/>
    <n v="1407972712"/>
    <n v="1405380712"/>
  </r>
  <r>
    <n v="1766"/>
    <s v="Photographic book on Melbourne's music scene"/>
    <s v="I want to create a beautiful book which documents the Melbourne music scene."/>
    <n v="1500"/>
    <n v="0"/>
    <x v="1"/>
    <x v="2"/>
    <s v="AU"/>
    <s v="AUD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"/>
    <s v="USD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"/>
    <s v="USD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"/>
    <s v="USD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"/>
    <s v="USD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"/>
    <s v="GBP"/>
    <n v="1414107040"/>
    <n v="1411515040"/>
  </r>
  <r>
    <n v="1772"/>
    <s v="White Mountain"/>
    <s v="A photobook and a short documentary film telling the story of Holocaust in Northwestern Lithuania"/>
    <n v="5500"/>
    <n v="858"/>
    <x v="1"/>
    <x v="2"/>
    <s v="GB"/>
    <s v="GBP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"/>
    <s v="USD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"/>
    <s v="USD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"/>
    <s v="USD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"/>
    <s v="GBP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2"/>
    <s v="NL"/>
    <s v="EUR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"/>
    <s v="USD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"/>
    <s v="USD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"/>
    <s v="USD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"/>
    <s v="USD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"/>
    <s v="USD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"/>
    <s v="USD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"/>
    <s v="USD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"/>
    <s v="USD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x v="1"/>
    <x v="2"/>
    <s v="NL"/>
    <s v="EUR"/>
    <n v="1418649177"/>
    <n v="1416057177"/>
  </r>
  <r>
    <n v="1787"/>
    <s v="Alpamayo to Yerupaja"/>
    <s v="Raising awareness to the effects of global warming through photographs of the high mountains of Peru."/>
    <n v="10000"/>
    <n v="1533"/>
    <x v="1"/>
    <x v="2"/>
    <s v="US"/>
    <s v="USD"/>
    <n v="1428158637"/>
    <n v="1425570237"/>
  </r>
  <r>
    <n v="1788"/>
    <s v="Beyond the Pale"/>
    <s v="A photo book celebrating Goths, exploring their lives and giving an insight into what Goth is for them."/>
    <n v="5500"/>
    <n v="76"/>
    <x v="1"/>
    <x v="2"/>
    <s v="GB"/>
    <s v="GBP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"/>
    <s v="USD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"/>
    <s v="USD"/>
    <n v="1423152678"/>
    <n v="1420560678"/>
  </r>
  <r>
    <n v="1791"/>
    <s v="disCover: Napoli"/>
    <s v="For the love of street photography and the beauty of traditional cultures in southern Italy."/>
    <n v="3000"/>
    <n v="107"/>
    <x v="1"/>
    <x v="2"/>
    <s v="GB"/>
    <s v="GBP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x v="1"/>
    <x v="2"/>
    <s v="US"/>
    <s v="USD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"/>
    <s v="AUD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"/>
    <s v="USD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x v="1"/>
    <x v="2"/>
    <s v="DE"/>
    <s v="EUR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"/>
    <s v="GBP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"/>
    <s v="USD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"/>
    <s v="USD"/>
    <n v="1454572233"/>
    <n v="1449388233"/>
  </r>
  <r>
    <n v="1799"/>
    <s v="The UnDiscovered Image"/>
    <s v="The UnDiscovered Image, a monthly publication dedicated to photographers."/>
    <n v="4000"/>
    <n v="69.83"/>
    <x v="1"/>
    <x v="2"/>
    <s v="GB"/>
    <s v="GBP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"/>
    <s v="GBP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"/>
    <s v="GBP"/>
    <n v="1450181400"/>
    <n v="1447429868"/>
  </r>
  <r>
    <n v="1802"/>
    <s v="Out Of The Dark"/>
    <s v="Inner Darkness turned into a photobook. Personal work i shot during my recovery...in Berlin."/>
    <n v="3500"/>
    <n v="1697"/>
    <x v="1"/>
    <x v="2"/>
    <s v="DE"/>
    <s v="EUR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"/>
    <s v="USD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"/>
    <s v="USD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s v="DE"/>
    <s v="EUR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"/>
    <s v="GBP"/>
    <n v="1412090349"/>
    <n v="1409066349"/>
  </r>
  <r>
    <n v="1807"/>
    <s v="Anywhere but Here"/>
    <s v="I want to explore alternative cultures and lifestyles in America."/>
    <n v="5000"/>
    <n v="553"/>
    <x v="1"/>
    <x v="2"/>
    <s v="US"/>
    <s v="USD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"/>
    <s v="USD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"/>
    <s v="CAD"/>
    <n v="1425246439"/>
    <n v="1422222439"/>
  </r>
  <r>
    <n v="1810"/>
    <s v="Film Speed"/>
    <s v="Film Speed is a series of Zines focusing on architecture shot completely on 35 and 120mm film."/>
    <n v="450"/>
    <n v="15"/>
    <x v="0"/>
    <x v="2"/>
    <s v="US"/>
    <s v="USD"/>
    <n v="1408657826"/>
    <n v="1407621026"/>
  </r>
  <r>
    <n v="1811"/>
    <s v="The Year of Sunsets"/>
    <s v="A collection of 365 color photographs of sunsets in 2014, beautifully presented in a hardcover book."/>
    <n v="54000"/>
    <n v="40"/>
    <x v="0"/>
    <x v="2"/>
    <s v="US"/>
    <s v="USD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"/>
    <s v="GBP"/>
    <n v="1467531536"/>
    <n v="1464939536"/>
  </r>
  <r>
    <n v="1813"/>
    <s v="Libya : The Lost Days"/>
    <s v="This project aims to document, Libyan photographic history; through both print and artisan mediums ."/>
    <n v="8750"/>
    <n v="0"/>
    <x v="0"/>
    <x v="2"/>
    <s v="GB"/>
    <s v="GBP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"/>
    <s v="GBP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x v="0"/>
    <x v="2"/>
    <s v="US"/>
    <s v="USD"/>
    <n v="1435787137"/>
    <n v="1434577537"/>
  </r>
  <r>
    <n v="1816"/>
    <s v="Moments of Passion"/>
    <s v="A unique Photographic Book Project about the Passionate Moments and Strong Emotions that lie within Karate"/>
    <n v="25000"/>
    <n v="509"/>
    <x v="0"/>
    <x v="2"/>
    <s v="CH"/>
    <s v="CHF"/>
    <n v="1469473200"/>
    <n v="1467061303"/>
  </r>
  <r>
    <n v="1817"/>
    <s v="Through the Lens of Jerry Gustafson"/>
    <s v="Hundreds of breathtaking rodeo photographs collected in a beautiful coffee table book."/>
    <n v="18000"/>
    <n v="9419"/>
    <x v="0"/>
    <x v="2"/>
    <s v="US"/>
    <s v="USD"/>
    <n v="1485759540"/>
    <n v="1480607607"/>
  </r>
  <r>
    <n v="1818"/>
    <s v="Give Me Your Goofy-ist"/>
    <s v="We are all different, this is a way to honor and celebrate the authenticity in being different."/>
    <n v="15000"/>
    <n v="0"/>
    <x v="0"/>
    <x v="2"/>
    <s v="US"/>
    <s v="USD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2"/>
    <s v="US"/>
    <s v="USD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2"/>
    <s v="US"/>
    <s v="USD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"/>
    <s v="USD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x v="0"/>
    <x v="0"/>
    <s v="CA"/>
    <s v="CAD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"/>
    <s v="USD"/>
    <n v="1351095976"/>
    <n v="1348503976"/>
  </r>
  <r>
    <n v="1824"/>
    <s v="Tin Man's Broken Wisdom Fund"/>
    <s v="cd fund raiser"/>
    <n v="3000"/>
    <n v="3002"/>
    <x v="0"/>
    <x v="0"/>
    <s v="US"/>
    <s v="USD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"/>
    <s v="USD"/>
    <n v="1373572903"/>
    <n v="1371585703"/>
  </r>
  <r>
    <n v="1826"/>
    <s v="BEAR GHOST! Professional Recording! Yay!"/>
    <s v="Hear your favorite Bear Ghost in eargasmic quality!"/>
    <n v="2000"/>
    <n v="2020"/>
    <x v="0"/>
    <x v="0"/>
    <s v="US"/>
    <s v="USD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"/>
    <s v="USD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"/>
    <s v="USD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"/>
    <s v="USD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"/>
    <s v="USD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"/>
    <s v="USD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"/>
    <s v="USD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"/>
    <s v="USD"/>
    <n v="1362211140"/>
    <n v="1359421403"/>
  </r>
  <r>
    <n v="1834"/>
    <s v="TDJ - All Part of the Plan EP/Tour"/>
    <s v="Help us fund our first tour and promote our new EP!"/>
    <n v="10000"/>
    <n v="11805"/>
    <x v="0"/>
    <x v="0"/>
    <s v="US"/>
    <s v="USD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"/>
    <s v="GBP"/>
    <n v="1459439471"/>
    <n v="1456851071"/>
  </r>
  <r>
    <n v="1836"/>
    <s v="KICKSTART OUR &lt;+3"/>
    <s v="Help fund our 2013 Sound &amp; Lighting Touring rig!"/>
    <n v="5000"/>
    <n v="10017"/>
    <x v="0"/>
    <x v="0"/>
    <s v="US"/>
    <s v="USD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"/>
    <s v="USD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"/>
    <s v="USD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"/>
    <s v="USD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"/>
    <s v="USD"/>
    <n v="1367902740"/>
    <n v="1366251510"/>
  </r>
  <r>
    <n v="1841"/>
    <s v="Hydra Effect Debut EP"/>
    <s v="Hard Rock with a Positive Message. Help us fund, release and promote our debut EP!"/>
    <n v="2000"/>
    <n v="2035"/>
    <x v="0"/>
    <x v="0"/>
    <s v="US"/>
    <s v="USD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"/>
    <s v="USD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"/>
    <s v="USD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"/>
    <s v="USD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"/>
    <s v="USD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"/>
    <s v="USD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"/>
    <s v="USD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"/>
    <s v="USD"/>
    <n v="1312095540"/>
    <n v="1306608888"/>
  </r>
  <r>
    <n v="1849"/>
    <s v="Release the Skyline Album"/>
    <s v="Release the Skylines is a small, local Cleveland metal band looking to record an album."/>
    <n v="300"/>
    <n v="301"/>
    <x v="0"/>
    <x v="0"/>
    <s v="US"/>
    <s v="USD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"/>
    <s v="USD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"/>
    <s v="USD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"/>
    <s v="USD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"/>
    <s v="USD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"/>
    <s v="USD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CA"/>
    <s v="CAD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"/>
    <s v="USD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"/>
    <s v="USD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"/>
    <s v="USD"/>
    <n v="1324014521"/>
    <n v="1318826921"/>
  </r>
  <r>
    <n v="1859"/>
    <s v="Queen Kwong Tour to London and Paris"/>
    <s v="Queen Kwong is going ON TOUR to London and Paris!"/>
    <n v="3000"/>
    <n v="3955"/>
    <x v="0"/>
    <x v="0"/>
    <s v="US"/>
    <s v="USD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"/>
    <s v="USD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"/>
    <s v="GBP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2"/>
    <s v="US"/>
    <s v="USD"/>
    <n v="1488958200"/>
    <n v="1484912974"/>
  </r>
  <r>
    <n v="1863"/>
    <s v="Project: 20M813"/>
    <s v="This is an Android game where you take control of the zombies and try to eat your way to world domination!"/>
    <n v="2500"/>
    <n v="10"/>
    <x v="0"/>
    <x v="2"/>
    <s v="US"/>
    <s v="USD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2"/>
    <s v="US"/>
    <s v="USD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"/>
    <s v="GBP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2"/>
    <s v="US"/>
    <s v="USD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2"/>
    <s v="US"/>
    <s v="USD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2"/>
    <s v="US"/>
    <s v="USD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2"/>
    <s v="US"/>
    <s v="USD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2"/>
    <s v="US"/>
    <s v="USD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2"/>
    <s v="US"/>
    <s v="USD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x v="0"/>
    <x v="2"/>
    <s v="US"/>
    <s v="USD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"/>
    <s v="CAD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2"/>
    <s v="US"/>
    <s v="USD"/>
    <n v="1467155733"/>
    <n v="1465427733"/>
  </r>
  <r>
    <n v="1875"/>
    <s v="Claws &amp; Fins"/>
    <s v="Sea opposition of Crab's family and angry fishes. Who is going to win, and who is going to loose ?!"/>
    <n v="10000"/>
    <n v="51"/>
    <x v="0"/>
    <x v="2"/>
    <s v="US"/>
    <s v="USD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"/>
    <s v="AUD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x v="0"/>
    <x v="2"/>
    <s v="US"/>
    <s v="USD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"/>
    <s v="AUD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S"/>
    <s v="EUR"/>
    <n v="1457966129"/>
    <n v="1455377729"/>
  </r>
  <r>
    <n v="1880"/>
    <s v="Sim Betting Football"/>
    <s v="Sim Betting Football is the only football (soccer) betting simulation  game."/>
    <n v="5000"/>
    <n v="1004"/>
    <x v="0"/>
    <x v="2"/>
    <s v="GB"/>
    <s v="GBP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"/>
    <s v="USD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"/>
    <s v="USD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"/>
    <s v="USD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"/>
    <s v="USD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"/>
    <s v="USD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"/>
    <s v="USD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S"/>
    <s v="EUR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"/>
    <s v="USD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"/>
    <s v="USD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"/>
    <s v="USD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"/>
    <s v="USD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"/>
    <s v="USD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"/>
    <s v="USD"/>
    <n v="1302926340"/>
    <n v="1301524585"/>
  </r>
  <r>
    <n v="1894"/>
    <s v="Help me release my first 3 song EP!!"/>
    <s v="Im trying to raise $1000 for a 3 song EP in a studio!"/>
    <n v="1000"/>
    <n v="1145"/>
    <x v="0"/>
    <x v="0"/>
    <s v="US"/>
    <s v="USD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"/>
    <s v="USD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"/>
    <s v="USD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"/>
    <s v="USD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"/>
    <s v="USD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"/>
    <s v="USD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"/>
    <s v="USD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"/>
    <s v="GBP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x v="0"/>
    <x v="2"/>
    <s v="NL"/>
    <s v="EUR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x v="0"/>
    <x v="2"/>
    <s v="US"/>
    <s v="USD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2"/>
    <s v="US"/>
    <s v="USD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2"/>
    <s v="US"/>
    <s v="USD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2"/>
    <s v="US"/>
    <s v="USD"/>
    <n v="1466697983"/>
    <n v="1464105983"/>
  </r>
  <r>
    <n v="1907"/>
    <s v="Litter-Buddy"/>
    <s v="Litter-Buddy is great economical alternative to leading pet waste disposal systems with cartridge bag elements."/>
    <n v="30000"/>
    <n v="85"/>
    <x v="0"/>
    <x v="2"/>
    <s v="US"/>
    <s v="USD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2"/>
    <s v="US"/>
    <s v="USD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2"/>
    <s v="US"/>
    <s v="USD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2"/>
    <s v="NL"/>
    <s v="EUR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x v="0"/>
    <x v="2"/>
    <s v="NZ"/>
    <s v="NZD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2"/>
    <s v="US"/>
    <s v="USD"/>
    <n v="1433395560"/>
    <n v="1430803560"/>
  </r>
  <r>
    <n v="1913"/>
    <s v="Tibio - Spreading warmth in everyones home"/>
    <s v="Tibio is a revolutionary new product designed to solve an age old problem."/>
    <n v="48000"/>
    <n v="637"/>
    <x v="0"/>
    <x v="2"/>
    <s v="GB"/>
    <s v="GBP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2"/>
    <s v="US"/>
    <s v="USD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x v="0"/>
    <x v="2"/>
    <s v="US"/>
    <s v="USD"/>
    <n v="1409620222"/>
    <n v="1407892222"/>
  </r>
  <r>
    <n v="1916"/>
    <s v="The Paint Can Holder by U.S. Green Products"/>
    <s v="The Paint Can Holder Makes Painting Easier and Safer on Extension Ladders."/>
    <n v="20000"/>
    <n v="102"/>
    <x v="0"/>
    <x v="2"/>
    <s v="US"/>
    <s v="USD"/>
    <n v="1478542375"/>
    <n v="1476378775"/>
  </r>
  <r>
    <n v="1917"/>
    <s v="Chronovisor:The MOST innovative watch for night time reading"/>
    <s v="Let's build a legendary brand altogether"/>
    <n v="390000"/>
    <n v="205025"/>
    <x v="0"/>
    <x v="2"/>
    <s v="HK"/>
    <s v="HKD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2"/>
    <s v="US"/>
    <s v="USD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2"/>
    <s v="US"/>
    <s v="USD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"/>
    <s v="GBP"/>
    <n v="1445468400"/>
    <n v="1443042061"/>
  </r>
  <r>
    <n v="1921"/>
    <s v="The Fine Spirits are making an album!"/>
    <s v="The Fine Spirits are making an album, but we need your help!"/>
    <n v="1500"/>
    <n v="2052"/>
    <x v="0"/>
    <x v="0"/>
    <s v="US"/>
    <s v="USD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x v="0"/>
    <x v="0"/>
    <s v="US"/>
    <s v="USD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"/>
    <s v="USD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"/>
    <s v="USD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"/>
    <s v="USD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"/>
    <s v="USD"/>
    <n v="1288657560"/>
    <n v="1286319256"/>
  </r>
  <r>
    <n v="1927"/>
    <s v="GBS Detroit Presents Hampshire"/>
    <s v="Hampshire is headed to GBS Detroit."/>
    <n v="600"/>
    <n v="620"/>
    <x v="0"/>
    <x v="0"/>
    <s v="US"/>
    <s v="USD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"/>
    <s v="USD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"/>
    <s v="USD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x v="0"/>
    <x v="0"/>
    <s v="US"/>
    <s v="USD"/>
    <n v="1373203482"/>
    <n v="1368019482"/>
  </r>
  <r>
    <n v="1931"/>
    <s v="New Lions After Dark EP!"/>
    <s v="We're an indie rock band from Clearwater, FL headed back into the studio to finish our latest EP."/>
    <n v="2000"/>
    <n v="2412.02"/>
    <x v="0"/>
    <x v="0"/>
    <s v="US"/>
    <s v="USD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"/>
    <s v="USD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"/>
    <s v="USD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"/>
    <s v="USD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"/>
    <s v="USD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"/>
    <s v="USD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"/>
    <s v="USD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"/>
    <s v="USD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"/>
    <s v="USD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"/>
    <s v="USD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"/>
    <s v="USD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"/>
    <s v="USD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"/>
    <s v="USD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"/>
    <s v="USD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x v="1"/>
    <x v="0"/>
    <s v="ES"/>
    <s v="EUR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"/>
    <s v="USD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"/>
    <s v="USD"/>
    <n v="1258955940"/>
    <n v="1255730520"/>
  </r>
  <r>
    <n v="1948"/>
    <s v="UDOO X86: The Most Powerful Maker Board Ever"/>
    <s v="10 times more powerful than Raspberry Pi 3, x86 64-bit architecture"/>
    <n v="100000"/>
    <n v="800211"/>
    <x v="1"/>
    <x v="0"/>
    <s v="US"/>
    <s v="USD"/>
    <n v="1465232520"/>
    <n v="1460557809"/>
  </r>
  <r>
    <n v="1949"/>
    <s v="Shake Your Power"/>
    <s v="#ShakeYourPower brings clean energy to places in the world without electricity through the power of music."/>
    <n v="50000"/>
    <n v="53001.3"/>
    <x v="1"/>
    <x v="0"/>
    <s v="GB"/>
    <s v="GBP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"/>
    <s v="USD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"/>
    <s v="USD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x v="1"/>
    <x v="0"/>
    <s v="CA"/>
    <s v="CAD"/>
    <n v="1381934015"/>
    <n v="1378737215"/>
  </r>
  <r>
    <n v="1953"/>
    <s v="NTH Music Synthesizer"/>
    <s v="The NTH is an open source music synthesizer featuring instant fun, awesome sound, and a hackable design."/>
    <n v="15000"/>
    <n v="33892"/>
    <x v="1"/>
    <x v="0"/>
    <s v="US"/>
    <s v="USD"/>
    <n v="1330657200"/>
    <n v="1328158065"/>
  </r>
  <r>
    <n v="1954"/>
    <s v="Orison â€“ Rethink the Power of Energy"/>
    <s v="The First Home Battery System You Simply Plug in to Install"/>
    <n v="50000"/>
    <n v="349474"/>
    <x v="1"/>
    <x v="0"/>
    <s v="US"/>
    <s v="USD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"/>
    <s v="USD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"/>
    <s v="USD"/>
    <n v="1429391405"/>
    <n v="1425507005"/>
  </r>
  <r>
    <n v="1957"/>
    <s v="freeSoC and freeSoC Mini"/>
    <s v="An open hardware platform for the best microcontroller in the world."/>
    <n v="30000"/>
    <n v="50251.41"/>
    <x v="1"/>
    <x v="0"/>
    <s v="US"/>
    <s v="USD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"/>
    <s v="USD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"/>
    <s v="USD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x v="1"/>
    <x v="0"/>
    <s v="SE"/>
    <s v="SEK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"/>
    <s v="USD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"/>
    <s v="USD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"/>
    <s v="GBP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0"/>
    <s v="IT"/>
    <s v="EUR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"/>
    <s v="USD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"/>
    <s v="USD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"/>
    <s v="USD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"/>
    <s v="USD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"/>
    <s v="GBP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x v="1"/>
    <x v="0"/>
    <s v="US"/>
    <s v="USD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"/>
    <s v="USD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"/>
    <s v="USD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"/>
    <s v="USD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"/>
    <s v="GBP"/>
    <n v="1376899269"/>
    <n v="1371715269"/>
  </r>
  <r>
    <n v="1975"/>
    <s v="Bugle2: A DIY Phono Preamp"/>
    <s v="The Bugle2 is a second generation DIY kit phono preamplifier for vinyl playback."/>
    <n v="16000"/>
    <n v="33393.339999999997"/>
    <x v="1"/>
    <x v="0"/>
    <s v="US"/>
    <s v="USD"/>
    <n v="1362938851"/>
    <n v="1360346851"/>
  </r>
  <r>
    <n v="1976"/>
    <s v="Pi Lite white - Bright white LED display for Raspberry Pi"/>
    <s v="Can you help us make an ultra bright white one a reality?"/>
    <n v="4000"/>
    <n v="13864"/>
    <x v="1"/>
    <x v="0"/>
    <s v="GB"/>
    <s v="GBP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"/>
    <s v="USD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"/>
    <s v="USD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"/>
    <s v="USD"/>
    <n v="1447909140"/>
    <n v="1444734146"/>
  </r>
  <r>
    <n v="1980"/>
    <s v="YOUMO - Your Smart Modular Power Strip"/>
    <s v="Multi-power charging that is smarter, stylish and designed for you."/>
    <n v="50000"/>
    <n v="177412.01"/>
    <x v="1"/>
    <x v="0"/>
    <s v="DE"/>
    <s v="EUR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"/>
    <s v="CAD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x v="0"/>
    <x v="2"/>
    <s v="HK"/>
    <s v="HKD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2"/>
    <s v="US"/>
    <s v="USD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2"/>
    <s v="US"/>
    <s v="USD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"/>
    <s v="GBP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"/>
    <s v="GBP"/>
    <n v="1457947483"/>
    <n v="1455359083"/>
  </r>
  <r>
    <n v="1987"/>
    <s v="Ethiopia: Beheld"/>
    <s v="A collection of images that depicts the beauty and diversity within Ethiopia"/>
    <n v="5500"/>
    <n v="2336"/>
    <x v="0"/>
    <x v="2"/>
    <s v="GB"/>
    <s v="GBP"/>
    <n v="1425223276"/>
    <n v="1422631276"/>
  </r>
  <r>
    <n v="1988"/>
    <s v="Phillip Michael Photography"/>
    <s v="Expressing art in an image!"/>
    <n v="6000"/>
    <n v="25"/>
    <x v="0"/>
    <x v="2"/>
    <s v="US"/>
    <s v="USD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2"/>
    <s v="US"/>
    <s v="USD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x v="0"/>
    <x v="2"/>
    <s v="US"/>
    <s v="USD"/>
    <n v="1455338532"/>
    <n v="1454042532"/>
  </r>
  <r>
    <n v="1991"/>
    <s v="Portraits of Resilience"/>
    <s v="Taking (and giving) professional portraits of survivors of human trafficking in Myanmar."/>
    <n v="2000"/>
    <n v="140"/>
    <x v="0"/>
    <x v="2"/>
    <s v="US"/>
    <s v="USD"/>
    <n v="1435958786"/>
    <n v="1434144386"/>
  </r>
  <r>
    <n v="1992"/>
    <s v="The Wonderful World of Princes &amp; Princesses"/>
    <s v="A complete revamp of all the Disney Princes &amp; Princesses!"/>
    <n v="1500"/>
    <n v="2"/>
    <x v="0"/>
    <x v="2"/>
    <s v="US"/>
    <s v="USD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"/>
    <s v="GBP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2"/>
    <s v="US"/>
    <s v="USD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"/>
    <s v="CAD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2"/>
    <s v="US"/>
    <s v="USD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2"/>
    <s v="US"/>
    <s v="USD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x v="0"/>
    <x v="2"/>
    <s v="US"/>
    <s v="USD"/>
    <n v="1406861438"/>
    <n v="1402973438"/>
  </r>
  <r>
    <n v="1999"/>
    <s v="Planet Venus"/>
    <s v="This is a portrait photo project aiming to inspire women to explore themselves and live their passion"/>
    <n v="31000"/>
    <n v="236"/>
    <x v="0"/>
    <x v="2"/>
    <s v="GB"/>
    <s v="GBP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"/>
    <s v="CAD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x v="1"/>
    <x v="0"/>
    <s v="DE"/>
    <s v="EUR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"/>
    <s v="USD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"/>
    <s v="USD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"/>
    <s v="USD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"/>
    <s v="USD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"/>
    <s v="USD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"/>
    <s v="USD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"/>
    <s v="USD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0"/>
    <s v="DE"/>
    <s v="EUR"/>
    <n v="1479890743"/>
    <n v="1476776743"/>
  </r>
  <r>
    <n v="2010"/>
    <s v="Weighitz: Weigh Smarter"/>
    <s v="Weighitz are miniature smart scales designed to weigh anything in the home."/>
    <n v="30000"/>
    <n v="96015.9"/>
    <x v="1"/>
    <x v="0"/>
    <s v="US"/>
    <s v="USD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0"/>
    <s v="AT"/>
    <s v="EUR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"/>
    <s v="USD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"/>
    <s v="USD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"/>
    <s v="USD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"/>
    <s v="USD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x v="1"/>
    <x v="0"/>
    <s v="US"/>
    <s v="USD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"/>
    <s v="USD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IE"/>
    <s v="EUR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"/>
    <s v="USD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"/>
    <s v="USD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"/>
    <s v="USD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"/>
    <s v="USD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"/>
    <s v="USD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"/>
    <s v="USD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0"/>
    <s v="DE"/>
    <s v="EUR"/>
    <n v="1433996746"/>
    <n v="1431404746"/>
  </r>
  <r>
    <n v="2026"/>
    <s v="MIDI Sprout - Biodata Sonification Device"/>
    <s v="MIDI Sprout enables plants to play synthesizers in real time."/>
    <n v="25000"/>
    <n v="33370.769999999997"/>
    <x v="1"/>
    <x v="0"/>
    <s v="US"/>
    <s v="USD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"/>
    <s v="USD"/>
    <n v="1427740319"/>
    <n v="1423855919"/>
  </r>
  <r>
    <n v="2028"/>
    <s v="Building the Open Source Bussard Fusion Reactor "/>
    <s v="Building an open source Bussard fusion reactor, aka the Polywell."/>
    <n v="3000"/>
    <n v="3785"/>
    <x v="1"/>
    <x v="0"/>
    <s v="US"/>
    <s v="USD"/>
    <n v="1268690100"/>
    <n v="1265493806"/>
  </r>
  <r>
    <n v="2029"/>
    <s v="Lumin8 Pro"/>
    <s v="Lumin8 Pro is a fun and easy to use light controller that makes light dance to your favorite music."/>
    <n v="2500"/>
    <n v="9030"/>
    <x v="1"/>
    <x v="0"/>
    <s v="US"/>
    <s v="USD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"/>
    <s v="GBP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x v="1"/>
    <x v="0"/>
    <s v="NL"/>
    <s v="EUR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"/>
    <s v="USD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"/>
    <s v="USD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"/>
    <s v="USD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"/>
    <s v="USD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"/>
    <s v="USD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"/>
    <s v="USD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x v="1"/>
    <x v="0"/>
    <s v="GB"/>
    <s v="GBP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"/>
    <s v="USD"/>
    <n v="1480568340"/>
    <n v="1477996325"/>
  </r>
  <r>
    <n v="2040"/>
    <s v="Programmable Capacitor"/>
    <s v="4.29 Billion+ Capacitor Combinations._x000a_No Coding Required."/>
    <n v="3000"/>
    <n v="7445.14"/>
    <x v="1"/>
    <x v="0"/>
    <s v="US"/>
    <s v="USD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"/>
    <s v="USD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"/>
    <s v="USD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"/>
    <s v="USD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"/>
    <s v="USD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"/>
    <s v="USD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"/>
    <s v="USD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AU"/>
    <s v="AUD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"/>
    <s v="USD"/>
    <n v="1369323491"/>
    <n v="1366731491"/>
  </r>
  <r>
    <n v="2049"/>
    <s v="LOCK8 - the World's First Smart Bike Lock"/>
    <s v="Keyless. Alarm secured. GPS tracking."/>
    <n v="50000"/>
    <n v="60095.35"/>
    <x v="0"/>
    <x v="0"/>
    <s v="GB"/>
    <s v="GBP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"/>
    <s v="USD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"/>
    <s v="USD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"/>
    <s v="USD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"/>
    <s v="USD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"/>
    <s v="GBP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"/>
    <s v="USD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"/>
    <s v="USD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"/>
    <s v="GBP"/>
    <n v="1456487532"/>
    <n v="1453895532"/>
  </r>
  <r>
    <n v="2058"/>
    <s v="Raspberry Pi Debug Clip"/>
    <s v="Making using the serial terminal on the Raspberry Pi as easy as Pi!"/>
    <n v="2560"/>
    <n v="4308"/>
    <x v="0"/>
    <x v="0"/>
    <s v="GB"/>
    <s v="GBP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"/>
    <s v="USD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"/>
    <s v="USD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"/>
    <s v="USD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s v="DK"/>
    <s v="DKK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x v="0"/>
    <x v="0"/>
    <s v="DE"/>
    <s v="EUR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"/>
    <s v="USD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"/>
    <s v="GBP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"/>
    <s v="USD"/>
    <n v="1408818683"/>
    <n v="1406226683"/>
  </r>
  <r>
    <n v="2067"/>
    <s v="Luminite (LED lighting)"/>
    <s v="The next generation of premium quality LED lighting. Extreme power efficiency in a small package."/>
    <n v="495"/>
    <n v="628"/>
    <x v="0"/>
    <x v="0"/>
    <s v="GB"/>
    <s v="GBP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"/>
    <s v="USD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"/>
    <s v="USD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s v="DE"/>
    <s v="EUR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"/>
    <s v="USD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"/>
    <s v="USD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"/>
    <s v="USD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x v="0"/>
    <x v="0"/>
    <s v="US"/>
    <s v="USD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"/>
    <s v="USD"/>
    <n v="1374769288"/>
    <n v="1372177288"/>
  </r>
  <r>
    <n v="2076"/>
    <s v="Earin - The Worlds Smallest Wireless Earbuds"/>
    <s v="Wireless earbuds filled with sound, yet so small they are almost invisible!"/>
    <n v="179000"/>
    <n v="972594.99"/>
    <x v="0"/>
    <x v="0"/>
    <s v="GB"/>
    <s v="GBP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"/>
    <s v="USD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0"/>
    <s v="ES"/>
    <s v="EUR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"/>
    <s v="GBP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"/>
    <s v="USD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"/>
    <s v="USD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"/>
    <s v="USD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"/>
    <s v="USD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"/>
    <s v="USD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"/>
    <s v="USD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"/>
    <s v="USD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"/>
    <s v="USD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"/>
    <s v="USD"/>
    <n v="1284177540"/>
    <n v="1281028152"/>
  </r>
  <r>
    <n v="2089"/>
    <s v="Little Moses EP"/>
    <s v="Little Moses is trying to record their first EP, and we can't do it without your help!"/>
    <n v="2500"/>
    <n v="3010.01"/>
    <x v="0"/>
    <x v="0"/>
    <s v="US"/>
    <s v="USD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"/>
    <s v="USD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"/>
    <s v="USD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"/>
    <s v="USD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"/>
    <s v="USD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"/>
    <s v="USD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"/>
    <s v="USD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"/>
    <s v="USD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"/>
    <s v="USD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"/>
    <s v="USD"/>
    <n v="1331174635"/>
    <n v="1328582635"/>
  </r>
  <r>
    <n v="2099"/>
    <s v="Roosevelt Died."/>
    <s v="Our tour van died, we need help!"/>
    <n v="3000"/>
    <n v="3971"/>
    <x v="0"/>
    <x v="0"/>
    <s v="US"/>
    <s v="USD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"/>
    <s v="USD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"/>
    <s v="USD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"/>
    <s v="USD"/>
    <n v="1304628648"/>
    <n v="1302036648"/>
  </r>
  <r>
    <n v="2103"/>
    <s v="Matthew Moon's New Album"/>
    <s v="Indie rocker, Matthew Moon, has something to share with you..."/>
    <n v="7777"/>
    <n v="11364"/>
    <x v="0"/>
    <x v="0"/>
    <s v="US"/>
    <s v="USD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"/>
    <s v="USD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"/>
    <s v="USD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"/>
    <s v="USD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"/>
    <s v="USD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"/>
    <s v="USD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"/>
    <s v="USD"/>
    <n v="1436115617"/>
    <n v="1433523617"/>
  </r>
  <r>
    <n v="2110"/>
    <s v="&quot;Vision&quot; - New Album - Brent Brown"/>
    <s v="Brent Brown's breakout new album! Requires help from the record label... You!"/>
    <n v="2000"/>
    <n v="2007"/>
    <x v="0"/>
    <x v="0"/>
    <s v="US"/>
    <s v="USD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"/>
    <s v="USD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"/>
    <s v="USD"/>
    <n v="1366064193"/>
    <n v="1364854593"/>
  </r>
  <r>
    <n v="2113"/>
    <s v="Summer Underground // Honeycomb LP"/>
    <s v="Help us fund our second full-length album Honeycomb!"/>
    <n v="7000"/>
    <n v="7340"/>
    <x v="0"/>
    <x v="0"/>
    <s v="US"/>
    <s v="USD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"/>
    <s v="USD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"/>
    <s v="USD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"/>
    <s v="USD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"/>
    <s v="USD"/>
    <n v="1445921940"/>
    <n v="1444699549"/>
  </r>
  <r>
    <n v="2118"/>
    <s v="PORCHES. vs. THE U.S.A."/>
    <s v="PORCHES.  and Documentarians tour from New York to San Francisco and back."/>
    <n v="1000"/>
    <n v="1346.11"/>
    <x v="0"/>
    <x v="0"/>
    <s v="US"/>
    <s v="USD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x v="0"/>
    <x v="0"/>
    <s v="US"/>
    <s v="USD"/>
    <n v="1345086445"/>
    <n v="1342494445"/>
  </r>
  <r>
    <n v="2120"/>
    <s v="Hearty Har Full Length Album"/>
    <s v="&lt;3_x000a_Coming in from outer space. Help Hearty Har record their 1st album!!"/>
    <n v="8000"/>
    <n v="8070.43"/>
    <x v="0"/>
    <x v="0"/>
    <s v="US"/>
    <s v="USD"/>
    <n v="1388617736"/>
    <n v="1384384136"/>
  </r>
  <r>
    <n v="2121"/>
    <s v="Legend of Decay"/>
    <s v="Join us on an epic journey to discover a millennia old secret which will change the world forever."/>
    <n v="50000"/>
    <n v="284"/>
    <x v="0"/>
    <x v="2"/>
    <s v="CH"/>
    <s v="CHF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x v="0"/>
    <x v="2"/>
    <s v="MX"/>
    <s v="MXN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2"/>
    <s v="US"/>
    <s v="USD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x v="0"/>
    <x v="2"/>
    <s v="US"/>
    <s v="USD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2"/>
    <s v="US"/>
    <s v="USD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x v="0"/>
    <x v="2"/>
    <s v="US"/>
    <s v="USD"/>
    <n v="1418080887"/>
    <n v="1415488887"/>
  </r>
  <r>
    <n v="2127"/>
    <s v="Three Monkeys - Part 1: Into the Abyss"/>
    <s v="Three Monkeys is an audio adventure game for PC."/>
    <n v="28000"/>
    <n v="8076"/>
    <x v="0"/>
    <x v="2"/>
    <s v="GB"/>
    <s v="GBP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"/>
    <s v="CAD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x v="0"/>
    <x v="2"/>
    <s v="US"/>
    <s v="USD"/>
    <n v="1457570100"/>
    <n v="1454978100"/>
  </r>
  <r>
    <n v="2130"/>
    <s v="Wondrous Adventures: A Kid's Game"/>
    <s v="You are the hero tasked to save your home from the villainous Sanword."/>
    <n v="42000"/>
    <n v="85"/>
    <x v="0"/>
    <x v="2"/>
    <s v="US"/>
    <s v="USD"/>
    <n v="1408154663"/>
    <n v="1405130663"/>
  </r>
  <r>
    <n v="2131"/>
    <s v="Scout's Honor"/>
    <s v="From frightened girl to empowered woman, Scout's Honor is a tale about facing your fears and overcoming odds."/>
    <n v="500"/>
    <n v="25"/>
    <x v="0"/>
    <x v="2"/>
    <s v="US"/>
    <s v="USD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2"/>
    <s v="US"/>
    <s v="USD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2"/>
    <s v="US"/>
    <s v="USD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x v="0"/>
    <x v="2"/>
    <s v="US"/>
    <s v="USD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x v="0"/>
    <x v="2"/>
    <s v="US"/>
    <s v="USD"/>
    <n v="1349392033"/>
    <n v="1346800033"/>
  </r>
  <r>
    <n v="2136"/>
    <s v="Dark Paradise"/>
    <s v="A dark and twisted game with physiological madness and corruption as a man becomes the ultimate bio weapon."/>
    <n v="80000"/>
    <n v="47.69"/>
    <x v="0"/>
    <x v="2"/>
    <s v="US"/>
    <s v="USD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"/>
    <s v="CAD"/>
    <n v="1417804229"/>
    <n v="1415212229"/>
  </r>
  <r>
    <n v="2138"/>
    <s v="Tales Of Tameria - Dawning Light"/>
    <s v="A game with a mixture of a few genres from RPG, Simulation and to adventure elements."/>
    <n v="1000"/>
    <n v="128"/>
    <x v="0"/>
    <x v="2"/>
    <s v="GB"/>
    <s v="GBP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x v="0"/>
    <x v="2"/>
    <s v="US"/>
    <s v="USD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2"/>
    <s v="US"/>
    <s v="USD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x v="0"/>
    <x v="2"/>
    <s v="US"/>
    <s v="USD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DE"/>
    <s v="EUR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2"/>
    <s v="US"/>
    <s v="USD"/>
    <n v="1279738800"/>
    <n v="1275599812"/>
  </r>
  <r>
    <n v="2144"/>
    <s v="Project Starborn"/>
    <s v="A thousand community-built sandbox games (and more!) with a fully-customizable game engine."/>
    <n v="35500"/>
    <n v="607"/>
    <x v="0"/>
    <x v="2"/>
    <s v="US"/>
    <s v="USD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2"/>
    <s v="US"/>
    <s v="USD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x v="0"/>
    <x v="2"/>
    <s v="US"/>
    <s v="USD"/>
    <n v="1455207510"/>
    <n v="1453997910"/>
  </r>
  <r>
    <n v="2147"/>
    <s v="Johnny Rocketfingers 3"/>
    <s v="A Point and Click Adventure on Steroids."/>
    <n v="390000"/>
    <n v="2716"/>
    <x v="0"/>
    <x v="2"/>
    <s v="US"/>
    <s v="USD"/>
    <n v="1416125148"/>
    <n v="1413356748"/>
  </r>
  <r>
    <n v="2148"/>
    <s v="ZomBlock's"/>
    <s v="zomblock's is a online zombie survival game where you can craft new weapons,find food and water to keep yourself alive."/>
    <n v="100"/>
    <n v="2"/>
    <x v="0"/>
    <x v="2"/>
    <s v="GB"/>
    <s v="GBP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2"/>
    <s v="US"/>
    <s v="USD"/>
    <n v="1280534400"/>
    <n v="1277512556"/>
  </r>
  <r>
    <n v="2150"/>
    <s v="The Unknown Door"/>
    <s v="A pixel styled open world detective game."/>
    <n v="50000"/>
    <n v="405"/>
    <x v="0"/>
    <x v="2"/>
    <s v="NO"/>
    <s v="NOK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x v="0"/>
    <x v="2"/>
    <s v="US"/>
    <s v="USD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x v="0"/>
    <x v="2"/>
    <s v="US"/>
    <s v="USD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x v="0"/>
    <x v="2"/>
    <s v="US"/>
    <s v="USD"/>
    <n v="1420876740"/>
    <n v="1417470718"/>
  </r>
  <r>
    <n v="2154"/>
    <s v="Demigods - Rise of the Children - Part 1 (Design)"/>
    <s v="A Real Time Strategy game based on Greek mythology in a fictional world."/>
    <n v="250"/>
    <n v="2"/>
    <x v="0"/>
    <x v="2"/>
    <s v="US"/>
    <s v="USD"/>
    <n v="1390921827"/>
    <n v="1389193827"/>
  </r>
  <r>
    <n v="2155"/>
    <s v="VoxelMaze"/>
    <s v="A Level Editor, Turned up to eleven. Infinite creativity in one package, solo or with up to 16 of your friends."/>
    <n v="5000"/>
    <n v="115"/>
    <x v="0"/>
    <x v="2"/>
    <s v="GB"/>
    <s v="GBP"/>
    <n v="1459443385"/>
    <n v="1456854985"/>
  </r>
  <r>
    <n v="2156"/>
    <s v="Beyond Black Space"/>
    <s v="Captain and manage your ship along with your crew in this deep space adventure! (PC/Linux/Mac)"/>
    <n v="56000"/>
    <n v="1493"/>
    <x v="0"/>
    <x v="2"/>
    <s v="US"/>
    <s v="USD"/>
    <n v="1379363406"/>
    <n v="1375475406"/>
  </r>
  <r>
    <n v="2157"/>
    <s v="Nin"/>
    <s v="Gamers and 90's fans unite in this small tale of epic proportions!"/>
    <n v="75000"/>
    <n v="21144"/>
    <x v="0"/>
    <x v="2"/>
    <s v="US"/>
    <s v="USD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x v="0"/>
    <x v="2"/>
    <s v="US"/>
    <s v="USD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2"/>
    <s v="US"/>
    <s v="USD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x v="0"/>
    <x v="2"/>
    <s v="US"/>
    <s v="USD"/>
    <n v="1337447105"/>
    <n v="1334855105"/>
  </r>
  <r>
    <n v="2161"/>
    <s v="CallMeGhost DEBUT ALBUM preorder!"/>
    <s v="We're trying to fund hard copies of our debut album!"/>
    <n v="400"/>
    <n v="463"/>
    <x v="0"/>
    <x v="0"/>
    <s v="US"/>
    <s v="USD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"/>
    <s v="USD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"/>
    <s v="USD"/>
    <n v="1433735400"/>
    <n v="1429306520"/>
  </r>
  <r>
    <n v="2164"/>
    <s v="Rosaline debut record"/>
    <s v="South Florida roots country/rock outfit's long awaited debut record"/>
    <n v="5500"/>
    <n v="5645"/>
    <x v="0"/>
    <x v="0"/>
    <s v="US"/>
    <s v="USD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FR"/>
    <s v="EUR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"/>
    <s v="USD"/>
    <n v="1417813618"/>
    <n v="1413922018"/>
  </r>
  <r>
    <n v="2167"/>
    <s v="Planes and Planets needs to get their EP finished!!"/>
    <s v="We need YOUR HELP to take one more step to this make release sound amazing!"/>
    <n v="150"/>
    <n v="180"/>
    <x v="0"/>
    <x v="0"/>
    <s v="US"/>
    <s v="USD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"/>
    <s v="USD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"/>
    <s v="USD"/>
    <n v="1488473351"/>
    <n v="1488214151"/>
  </r>
  <r>
    <n v="2170"/>
    <s v="STETSON'S NEW EP"/>
    <s v="We are a hard rock band from Northern California trying to raise $350 for our next EP. Be a part of our journey!"/>
    <n v="350"/>
    <n v="633"/>
    <x v="0"/>
    <x v="0"/>
    <s v="US"/>
    <s v="USD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x v="0"/>
    <x v="0"/>
    <s v="US"/>
    <s v="USD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"/>
    <s v="USD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"/>
    <s v="USD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"/>
    <s v="GBP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"/>
    <s v="USD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"/>
    <s v="USD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"/>
    <s v="USD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"/>
    <s v="USD"/>
    <n v="1484752597"/>
    <n v="1482160597"/>
  </r>
  <r>
    <n v="2179"/>
    <s v="Woodhouse EP"/>
    <s v="Woodhouse is making an EP!  If you are a fan of whiskey and loud guitars, contribute to the cause!"/>
    <n v="1000"/>
    <n v="1614"/>
    <x v="0"/>
    <x v="0"/>
    <s v="US"/>
    <s v="USD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x v="0"/>
    <x v="0"/>
    <s v="US"/>
    <s v="USD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"/>
    <s v="USD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CA"/>
    <s v="CAD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"/>
    <s v="USD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"/>
    <s v="USD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"/>
    <s v="GBP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x v="0"/>
    <x v="0"/>
    <s v="US"/>
    <s v="USD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"/>
    <s v="USD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AU"/>
    <s v="AUD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"/>
    <s v="GBP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"/>
    <s v="USD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"/>
    <s v="GBP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"/>
    <s v="GBP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"/>
    <s v="USD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"/>
    <s v="USD"/>
    <n v="1459012290"/>
    <n v="1456423890"/>
  </r>
  <r>
    <n v="2195"/>
    <s v="Purgatoria: City of Angels"/>
    <s v="A gritty, noir tabletop RPG with a fast-paced combo-based battle system."/>
    <n v="4600"/>
    <n v="5535"/>
    <x v="0"/>
    <x v="0"/>
    <s v="US"/>
    <s v="USD"/>
    <n v="1439317900"/>
    <n v="1436725900"/>
  </r>
  <r>
    <n v="2196"/>
    <s v="LACORSA Grand Prix Game (relaunch)"/>
    <s v="Race your friends in style with this classic Grand Prix game."/>
    <n v="14000"/>
    <n v="15937"/>
    <x v="0"/>
    <x v="0"/>
    <s v="US"/>
    <s v="USD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"/>
    <s v="USD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"/>
    <s v="USD"/>
    <n v="1447507200"/>
    <n v="1444911600"/>
  </r>
  <r>
    <n v="2199"/>
    <s v="Decadolo. Flip it!"/>
    <s v="A new strategic board game designed to flip out your opponent."/>
    <n v="9000"/>
    <n v="13228"/>
    <x v="1"/>
    <x v="0"/>
    <s v="IE"/>
    <s v="EUR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"/>
    <s v="GBP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"/>
    <s v="GBP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"/>
    <s v="USD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"/>
    <s v="CAD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"/>
    <s v="USD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"/>
    <s v="USD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"/>
    <s v="USD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x v="0"/>
    <x v="0"/>
    <s v="US"/>
    <s v="USD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"/>
    <s v="USD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"/>
    <s v="GBP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"/>
    <s v="USD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"/>
    <s v="USD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"/>
    <s v="USD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"/>
    <s v="USD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"/>
    <s v="USD"/>
    <n v="1391713248"/>
    <n v="1389121248"/>
  </r>
  <r>
    <n v="2215"/>
    <s v="&quot;Something to See, Not to Say&quot; - Anemometer's First EP Album"/>
    <s v="Ambient Electro Grind-fest!"/>
    <n v="550"/>
    <n v="860"/>
    <x v="0"/>
    <x v="0"/>
    <s v="US"/>
    <s v="USD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"/>
    <s v="USD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"/>
    <s v="USD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"/>
    <s v="USD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x v="0"/>
    <x v="0"/>
    <s v="US"/>
    <s v="USD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"/>
    <s v="USD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"/>
    <s v="USD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"/>
    <s v="USD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CA"/>
    <s v="CAD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"/>
    <s v="USD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"/>
    <s v="GBP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"/>
    <s v="USD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"/>
    <s v="GBP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DE"/>
    <s v="EUR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"/>
    <s v="USD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"/>
    <s v="USD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x v="0"/>
    <x v="0"/>
    <s v="US"/>
    <s v="USD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"/>
    <s v="USD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"/>
    <s v="GBP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"/>
    <s v="USD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"/>
    <s v="CAD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"/>
    <s v="USD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"/>
    <s v="USD"/>
    <n v="1415779140"/>
    <n v="1412294683"/>
  </r>
  <r>
    <n v="2238"/>
    <s v="28mm Fantasy Miniature range Feral Orcs!"/>
    <s v="28mm Fantasy Miniature Range in leadfree white metal: Orcs, wolves and more."/>
    <n v="4000"/>
    <n v="5496"/>
    <x v="0"/>
    <x v="0"/>
    <s v="DE"/>
    <s v="EUR"/>
    <n v="1489157716"/>
    <n v="1486565716"/>
  </r>
  <r>
    <n v="2239"/>
    <s v="Pro Tabletop Gaming Audio Collection"/>
    <s v="Next stretch goal unlocks at $33,000 and/or 500 backers unlocks 2 bonus stretch goals."/>
    <n v="25000"/>
    <n v="32006.67"/>
    <x v="0"/>
    <x v="0"/>
    <s v="US"/>
    <s v="USD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"/>
    <s v="USD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"/>
    <s v="GBP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x v="0"/>
    <x v="0"/>
    <s v="US"/>
    <s v="USD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"/>
    <s v="USD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"/>
    <s v="USD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"/>
    <s v="USD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"/>
    <s v="GBP"/>
    <n v="1441393210"/>
    <n v="1438801210"/>
  </r>
  <r>
    <n v="2247"/>
    <s v="Foragers"/>
    <s v="Take on the role of an ancient forager in this fun strategy game from the designer of Biblios."/>
    <n v="18500"/>
    <n v="19324"/>
    <x v="0"/>
    <x v="0"/>
    <s v="US"/>
    <s v="USD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"/>
    <s v="GBP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x v="0"/>
    <x v="0"/>
    <s v="US"/>
    <s v="USD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"/>
    <s v="USD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"/>
    <s v="USD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s v="ES"/>
    <s v="EUR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"/>
    <s v="USD"/>
    <n v="1447862947"/>
    <n v="1445267347"/>
  </r>
  <r>
    <n v="2254"/>
    <s v="Green Couch Games Limited: FrogFlip!"/>
    <s v="A dexterity microgame by father/daughter team, Jason and Claire Kotarski. Make 100 project."/>
    <n v="500"/>
    <n v="2299"/>
    <x v="0"/>
    <x v="0"/>
    <s v="US"/>
    <s v="USD"/>
    <n v="1485271968"/>
    <n v="1484667168"/>
  </r>
  <r>
    <n v="2255"/>
    <s v="Jumbo Jets - Jet Set Expansion Set #2"/>
    <s v="This is the second set of 5 expansions for our route-building game, Jet Set!"/>
    <n v="3950"/>
    <n v="11323"/>
    <x v="0"/>
    <x v="0"/>
    <s v="US"/>
    <s v="USD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x v="0"/>
    <x v="0"/>
    <s v="GB"/>
    <s v="GBP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"/>
    <s v="GBP"/>
    <n v="1466377200"/>
    <n v="1463351329"/>
  </r>
  <r>
    <n v="2258"/>
    <s v="A Sundered World"/>
    <s v="A Dungeon World campaign setting that takes place after the end of the worlds."/>
    <n v="2200"/>
    <n v="3223"/>
    <x v="0"/>
    <x v="0"/>
    <s v="US"/>
    <s v="USD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"/>
    <s v="GBP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"/>
    <s v="USD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s v="AU"/>
    <s v="AUD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x v="0"/>
    <x v="0"/>
    <s v="US"/>
    <s v="USD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"/>
    <s v="SEK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"/>
    <s v="USD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"/>
    <s v="GBP"/>
    <n v="1479846507"/>
    <n v="1479241707"/>
  </r>
  <r>
    <n v="2266"/>
    <s v="GOAT LORDS."/>
    <s v="Want to be LORD OF THE GOATS? Start building your herd using thievery, magic, bombs and mostly goats."/>
    <n v="1500"/>
    <n v="4804"/>
    <x v="0"/>
    <x v="0"/>
    <s v="US"/>
    <s v="USD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"/>
    <s v="USD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"/>
    <s v="USD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"/>
    <s v="USD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"/>
    <s v="USD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"/>
    <s v="USD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x v="0"/>
    <x v="0"/>
    <s v="US"/>
    <s v="USD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CA"/>
    <s v="CAD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"/>
    <s v="USD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"/>
    <s v="GBP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"/>
    <s v="USD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"/>
    <s v="USD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x v="0"/>
    <x v="0"/>
    <s v="IT"/>
    <s v="EUR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"/>
    <s v="USD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"/>
    <s v="USD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"/>
    <s v="USD"/>
    <n v="1311576600"/>
    <n v="1306219897"/>
  </r>
  <r>
    <n v="2282"/>
    <s v="Sage King's Debut Album"/>
    <s v="Sage King is recording his debut album and wants YOU to be a part of the creation process"/>
    <n v="750"/>
    <n v="1390"/>
    <x v="0"/>
    <x v="0"/>
    <s v="US"/>
    <s v="USD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"/>
    <s v="USD"/>
    <n v="1336528804"/>
    <n v="1331348404"/>
  </r>
  <r>
    <n v="2284"/>
    <s v="Make a record, write a song, take the Vinyl Skyway. "/>
    <s v="The Vinyl Skyway reunite to make a third album. "/>
    <n v="6000"/>
    <n v="6373.27"/>
    <x v="0"/>
    <x v="0"/>
    <s v="US"/>
    <s v="USD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"/>
    <s v="USD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"/>
    <s v="USD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"/>
    <s v="USD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"/>
    <s v="USD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"/>
    <s v="USD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"/>
    <s v="USD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"/>
    <s v="USD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"/>
    <s v="USD"/>
    <n v="1334767476"/>
    <n v="1332175476"/>
  </r>
  <r>
    <n v="2293"/>
    <s v="&quot;Hurt N' Wrong&quot; New Album Fundraiser!"/>
    <s v="Donate here to be a part of the upcoming album. Every little bit helps!"/>
    <n v="850"/>
    <n v="920"/>
    <x v="0"/>
    <x v="0"/>
    <s v="US"/>
    <s v="USD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"/>
    <s v="USD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"/>
    <s v="USD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"/>
    <s v="USD"/>
    <n v="1330018426"/>
    <n v="1326994426"/>
  </r>
  <r>
    <n v="2297"/>
    <s v="Company Company: Debut EP"/>
    <s v="New Jersey Alternative Rock band COCO needs YOUR help self-releasing debut EP!"/>
    <n v="1000"/>
    <n v="1006"/>
    <x v="0"/>
    <x v="0"/>
    <s v="US"/>
    <s v="USD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x v="0"/>
    <x v="0"/>
    <s v="US"/>
    <s v="USD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"/>
    <s v="USD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"/>
    <s v="USD"/>
    <n v="1340904416"/>
    <n v="1339694816"/>
  </r>
  <r>
    <n v="2301"/>
    <s v="Time Crash"/>
    <s v="We are America's first trock band, and we're ready to bring you our first album!"/>
    <n v="5000"/>
    <n v="6680.22"/>
    <x v="1"/>
    <x v="0"/>
    <s v="US"/>
    <s v="USD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"/>
    <s v="USD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"/>
    <s v="USD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"/>
    <s v="USD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"/>
    <s v="USD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"/>
    <s v="USD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"/>
    <s v="USD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"/>
    <s v="USD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"/>
    <s v="USD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"/>
    <s v="USD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x v="1"/>
    <x v="0"/>
    <s v="US"/>
    <s v="USD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x v="1"/>
    <x v="0"/>
    <s v="US"/>
    <s v="USD"/>
    <n v="1397862000"/>
    <n v="1395155478"/>
  </r>
  <r>
    <n v="2313"/>
    <s v="A SUNNY DAY IN GLASGOW"/>
    <s v="A Sunny Day in Glasgow are recording a new album and we need your help!"/>
    <n v="5000"/>
    <n v="8792.02"/>
    <x v="1"/>
    <x v="0"/>
    <s v="US"/>
    <s v="USD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"/>
    <s v="USD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"/>
    <s v="USD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"/>
    <s v="USD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"/>
    <s v="USD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"/>
    <s v="USD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"/>
    <s v="USD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"/>
    <s v="USD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x v="0"/>
    <x v="3"/>
    <s v="AT"/>
    <s v="EUR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3"/>
    <s v="US"/>
    <s v="USD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x v="0"/>
    <x v="3"/>
    <s v="US"/>
    <s v="USD"/>
    <n v="1490033247"/>
    <n v="1489428447"/>
  </r>
  <r>
    <n v="2324"/>
    <s v="Pies not Lies"/>
    <s v="A city centre shop selling great locally made food with room to chat and learn about eachother."/>
    <n v="7500"/>
    <n v="1555"/>
    <x v="0"/>
    <x v="3"/>
    <s v="GB"/>
    <s v="GBP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3"/>
    <s v="US"/>
    <s v="USD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3"/>
    <s v="US"/>
    <s v="USD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x v="1"/>
    <x v="0"/>
    <s v="US"/>
    <s v="USD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"/>
    <s v="USD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"/>
    <s v="USD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"/>
    <s v="USD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x v="1"/>
    <x v="0"/>
    <s v="US"/>
    <s v="USD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"/>
    <s v="USD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"/>
    <s v="USD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"/>
    <s v="USD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"/>
    <s v="USD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"/>
    <s v="USD"/>
    <n v="1394316695"/>
    <n v="1390860695"/>
  </r>
  <r>
    <n v="2337"/>
    <s v="The Hudson Standard Bitters and Shrubs"/>
    <s v="We make small batch, locally sourced bitters and shrubs for cocktails and cooking."/>
    <n v="12000"/>
    <n v="13279"/>
    <x v="1"/>
    <x v="0"/>
    <s v="US"/>
    <s v="USD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"/>
    <s v="USD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"/>
    <s v="USD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"/>
    <s v="USD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x v="0"/>
    <x v="1"/>
    <s v="US"/>
    <s v="USD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"/>
    <s v="USD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"/>
    <s v="USD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"/>
    <s v="CAD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"/>
    <s v="USD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"/>
    <s v="USD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"/>
    <s v="USD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"/>
    <s v="USD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"/>
    <s v="SEK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"/>
    <s v="IE"/>
    <s v="EUR"/>
    <n v="1483474370"/>
    <n v="1480882370"/>
  </r>
  <r>
    <n v="2351"/>
    <s v="NZ Auction site.  No listing or success fees. Only $2 p/m"/>
    <s v="Donate $30 or more and receive a free selfie stick."/>
    <n v="18900"/>
    <n v="108"/>
    <x v="0"/>
    <x v="1"/>
    <s v="NZ"/>
    <s v="NZD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"/>
    <s v="USD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"/>
    <s v="USD"/>
    <n v="1429632822"/>
    <n v="1428596022"/>
  </r>
  <r>
    <n v="2354"/>
    <s v="Dissertation (Canceled)"/>
    <s v="Almost done with doctorate degree but need funding of $35,000 to complete research of project."/>
    <n v="35000"/>
    <n v="25"/>
    <x v="0"/>
    <x v="1"/>
    <s v="US"/>
    <s v="USD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s v="AU"/>
    <s v="AUD"/>
    <n v="1430604136"/>
    <n v="1428012136"/>
  </r>
  <r>
    <n v="2356"/>
    <s v="HardstyleUnited.com (Canceled)"/>
    <s v="HardstyleUnited.com The Global Hardstyle community. Your Hardstyle community."/>
    <n v="10000"/>
    <n v="0"/>
    <x v="0"/>
    <x v="1"/>
    <s v="NL"/>
    <s v="EUR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"/>
    <s v="GBP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"/>
    <s v="GBP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"/>
    <s v="USD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"/>
    <s v="CAD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"/>
    <s v="CAD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x v="0"/>
    <x v="1"/>
    <s v="US"/>
    <s v="USD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"/>
    <s v="USD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"/>
    <s v="USD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"/>
    <s v="IT"/>
    <s v="EUR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"/>
    <s v="GBP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"/>
    <s v="USD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"/>
    <s v="USD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"/>
    <s v="USD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"/>
    <s v="USD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"/>
    <s v="USD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s v="AU"/>
    <s v="AUD"/>
    <n v="1429839571"/>
    <n v="1427247571"/>
  </r>
  <r>
    <n v="2373"/>
    <s v="Cykelauktion.com (Canceled)"/>
    <s v="We want to create a safe marketplace for buying and selling bicycles."/>
    <n v="850000"/>
    <n v="50"/>
    <x v="0"/>
    <x v="1"/>
    <s v="SE"/>
    <s v="SEK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"/>
    <s v="USD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"/>
    <s v="USD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"/>
    <s v="USD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"/>
    <s v="CAD"/>
    <n v="1480110783"/>
    <n v="1477515183"/>
  </r>
  <r>
    <n v="2378"/>
    <s v="KEEPUP INC (Canceled)"/>
    <s v="KEEPUP allows you to extend your social circle by introducing you to new people via your friends."/>
    <n v="110000"/>
    <n v="0"/>
    <x v="0"/>
    <x v="1"/>
    <s v="US"/>
    <s v="USD"/>
    <n v="1440548330"/>
    <n v="1438042730"/>
  </r>
  <r>
    <n v="2379"/>
    <s v="SelectCooks.com (Canceled)"/>
    <s v="Selectcooks.com is a community marketplace for people to list, find and hire chefs."/>
    <n v="30000"/>
    <n v="0"/>
    <x v="0"/>
    <x v="1"/>
    <s v="US"/>
    <s v="USD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"/>
    <s v="USD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x v="0"/>
    <x v="1"/>
    <s v="US"/>
    <s v="USD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"/>
    <s v="USD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"/>
    <s v="NZ"/>
    <s v="NZD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"/>
    <s v="USD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"/>
    <s v="USD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"/>
    <s v="CAD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"/>
    <s v="USD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"/>
    <s v="USD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"/>
    <s v="FR"/>
    <s v="EUR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"/>
    <s v="AU"/>
    <s v="AUD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x v="0"/>
    <x v="1"/>
    <s v="US"/>
    <s v="USD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"/>
    <s v="USD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"/>
    <s v="USD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"/>
    <s v="IE"/>
    <s v="EUR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x v="0"/>
    <x v="1"/>
    <s v="US"/>
    <s v="USD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"/>
    <s v="CH"/>
    <s v="CHF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"/>
    <s v="USD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"/>
    <s v="USD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"/>
    <s v="SEK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"/>
    <s v="AU"/>
    <s v="AUD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2"/>
    <s v="US"/>
    <s v="USD"/>
    <n v="1457207096"/>
    <n v="1452023096"/>
  </r>
  <r>
    <n v="2402"/>
    <s v="Cupcake Truck Unite"/>
    <s v="Small town, delicious treats, and a mobile truck"/>
    <n v="12000"/>
    <n v="52"/>
    <x v="0"/>
    <x v="2"/>
    <s v="US"/>
    <s v="USD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"/>
    <s v="GBP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x v="0"/>
    <x v="2"/>
    <s v="US"/>
    <s v="USD"/>
    <n v="1451782607"/>
    <n v="1449190607"/>
  </r>
  <r>
    <n v="2405"/>
    <s v="JoyShtick Food Truck"/>
    <s v="We are the first gaming-themed food truck, bringing gourmet pub fare to the Jacksonville area."/>
    <n v="5000"/>
    <n v="1126"/>
    <x v="0"/>
    <x v="2"/>
    <s v="US"/>
    <s v="USD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2"/>
    <s v="US"/>
    <s v="USD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2"/>
    <s v="US"/>
    <s v="USD"/>
    <n v="1428732000"/>
    <n v="1426772928"/>
  </r>
  <r>
    <n v="2408"/>
    <s v="Sabroso On Wheels"/>
    <s v="A US Army Vet trying to get a Peruvian food truck going! Really good Peruvian food now mobile!"/>
    <n v="15000"/>
    <n v="30"/>
    <x v="0"/>
    <x v="2"/>
    <s v="US"/>
    <s v="USD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x v="0"/>
    <x v="2"/>
    <s v="US"/>
    <s v="USD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"/>
    <s v="AUD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x v="0"/>
    <x v="2"/>
    <s v="US"/>
    <s v="USD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2"/>
    <s v="FR"/>
    <s v="EUR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x v="0"/>
    <x v="2"/>
    <s v="US"/>
    <s v="USD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2"/>
    <s v="US"/>
    <s v="USD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x v="0"/>
    <x v="2"/>
    <s v="US"/>
    <s v="USD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2"/>
    <s v="US"/>
    <s v="USD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2"/>
    <s v="US"/>
    <s v="USD"/>
    <n v="1407705187"/>
    <n v="1405113187"/>
  </r>
  <r>
    <n v="2418"/>
    <s v="Mexican food truck"/>
    <s v="I want to start my food truck business."/>
    <n v="25000"/>
    <n v="5"/>
    <x v="0"/>
    <x v="2"/>
    <s v="US"/>
    <s v="USD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2"/>
    <s v="US"/>
    <s v="USD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2"/>
    <s v="US"/>
    <s v="USD"/>
    <n v="1415583695"/>
    <n v="1410396095"/>
  </r>
  <r>
    <n v="2421"/>
    <s v="hot dog cart"/>
    <s v="help me start Merrill's first hot dog cart in this empty lot"/>
    <n v="6000"/>
    <n v="1"/>
    <x v="0"/>
    <x v="2"/>
    <s v="US"/>
    <s v="USD"/>
    <n v="1424536196"/>
    <n v="1421944196"/>
  </r>
  <r>
    <n v="2422"/>
    <s v="Help starting a family owned food truck"/>
    <s v="Family owned business serving BBQ and seafood to the public"/>
    <n v="500"/>
    <n v="1"/>
    <x v="0"/>
    <x v="2"/>
    <s v="US"/>
    <s v="USD"/>
    <n v="1426091036"/>
    <n v="1423502636"/>
  </r>
  <r>
    <n v="2423"/>
    <s v="FBTR BBQ"/>
    <s v="FBTR is a Texas-style, North Carolina based, homemade BBQ company looking to bring good meat to the masses."/>
    <n v="60000"/>
    <n v="8"/>
    <x v="0"/>
    <x v="2"/>
    <s v="US"/>
    <s v="USD"/>
    <n v="1420044890"/>
    <n v="1417452890"/>
  </r>
  <r>
    <n v="2424"/>
    <s v="Lily and Memphs"/>
    <s v="Great and creative food from the heart in the form of a sweet food truck!"/>
    <n v="25000"/>
    <n v="310"/>
    <x v="0"/>
    <x v="2"/>
    <s v="US"/>
    <s v="USD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2"/>
    <s v="US"/>
    <s v="USD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x v="0"/>
    <x v="2"/>
    <s v="US"/>
    <s v="USD"/>
    <n v="1439006692"/>
    <n v="1433822692"/>
  </r>
  <r>
    <n v="2427"/>
    <s v="Wraps in a snap. Fast lunch with a gourmet punch!"/>
    <s v="Fast and simple lunches for those on the go.  All (lunch) deals $10 or less."/>
    <n v="50000"/>
    <n v="1"/>
    <x v="0"/>
    <x v="2"/>
    <s v="US"/>
    <s v="USD"/>
    <n v="1458715133"/>
    <n v="1455262733"/>
  </r>
  <r>
    <n v="2428"/>
    <s v="Premium Burgers"/>
    <s v="From Moo 2 You! We want to offer premium burgers to a taco flooded environment."/>
    <n v="35000"/>
    <n v="1"/>
    <x v="0"/>
    <x v="2"/>
    <s v="US"/>
    <s v="USD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2"/>
    <s v="NO"/>
    <s v="NOK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2"/>
    <s v="US"/>
    <s v="USD"/>
    <n v="1455246504"/>
    <n v="1452654504"/>
  </r>
  <r>
    <n v="2431"/>
    <s v="Murphy's good eatin'"/>
    <s v="Go to Colorado and run a food truck with homemade food of all kinds."/>
    <n v="100000"/>
    <n v="2"/>
    <x v="0"/>
    <x v="2"/>
    <s v="US"/>
    <s v="USD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x v="0"/>
    <x v="2"/>
    <s v="US"/>
    <s v="USD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2"/>
    <s v="US"/>
    <s v="USD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2"/>
    <s v="US"/>
    <s v="USD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2"/>
    <s v="SE"/>
    <s v="SEK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"/>
    <s v="CAD"/>
    <n v="1454078770"/>
    <n v="1448894770"/>
  </r>
  <r>
    <n v="2437"/>
    <s v="Cuppa Gumbos"/>
    <s v="Homemade Gumbo, Stews and Curry to be served hot and fresh everyday at any festival or concert we can attend."/>
    <n v="8000"/>
    <n v="0"/>
    <x v="0"/>
    <x v="2"/>
    <s v="US"/>
    <s v="USD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x v="0"/>
    <x v="2"/>
    <s v="US"/>
    <s v="USD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2"/>
    <s v="US"/>
    <s v="USD"/>
    <n v="1445197129"/>
    <n v="1442605129"/>
  </r>
  <r>
    <n v="2440"/>
    <s v="The first green Food Truck in Phnom Penh"/>
    <s v="Starting a entire clean energy food truck and set a new standard for Cambodia"/>
    <n v="5000"/>
    <n v="10"/>
    <x v="0"/>
    <x v="2"/>
    <s v="BE"/>
    <s v="EUR"/>
    <n v="1455399313"/>
    <n v="1452807313"/>
  </r>
  <r>
    <n v="2441"/>
    <s v="Bring Alchemy Pops to the People!"/>
    <s v="YOU can help Alchemy Pops POP up on a street near you!"/>
    <n v="7500"/>
    <n v="8091"/>
    <x v="0"/>
    <x v="0"/>
    <s v="US"/>
    <s v="USD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"/>
    <s v="USD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"/>
    <s v="USD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"/>
    <s v="USD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"/>
    <s v="USD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"/>
    <s v="USD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"/>
    <s v="USD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"/>
    <s v="USD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"/>
    <s v="USD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"/>
    <s v="USD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"/>
    <s v="USD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"/>
    <s v="USD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"/>
    <s v="USD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"/>
    <s v="USD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"/>
    <s v="USD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"/>
    <s v="USD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"/>
    <s v="USD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"/>
    <s v="USD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"/>
    <s v="USD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"/>
    <s v="USD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"/>
    <s v="USD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"/>
    <s v="USD"/>
    <n v="1342672096"/>
    <n v="1340944096"/>
  </r>
  <r>
    <n v="2463"/>
    <s v="Emma Ate the Lion &quot;Songs Two Count Too&quot;"/>
    <s v="Emma Ate The Lion's debut full length album"/>
    <n v="2000"/>
    <n v="2325"/>
    <x v="0"/>
    <x v="0"/>
    <s v="US"/>
    <s v="USD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x v="0"/>
    <x v="0"/>
    <s v="CA"/>
    <s v="CAD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x v="0"/>
    <x v="0"/>
    <s v="US"/>
    <s v="USD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"/>
    <s v="USD"/>
    <n v="1368066453"/>
    <n v="1365474453"/>
  </r>
  <r>
    <n v="2467"/>
    <s v="Nature Boy Explorer EP"/>
    <s v="We've finished our first EP and we're taking it on the road in three weeks! Help us fund manufacturing?"/>
    <n v="1000"/>
    <n v="1185"/>
    <x v="0"/>
    <x v="0"/>
    <s v="US"/>
    <s v="USD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"/>
    <s v="USD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"/>
    <s v="USD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"/>
    <s v="USD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"/>
    <s v="USD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"/>
    <s v="USD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"/>
    <s v="USD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"/>
    <s v="USD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"/>
    <s v="USD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x v="0"/>
    <x v="0"/>
    <s v="US"/>
    <s v="USD"/>
    <n v="1415004770"/>
    <n v="1412149970"/>
  </r>
  <r>
    <n v="2477"/>
    <s v="Debut Album"/>
    <s v="Releasing my first album in August, and I need your help in order to get it done!"/>
    <n v="750"/>
    <n v="1285"/>
    <x v="0"/>
    <x v="0"/>
    <s v="US"/>
    <s v="USD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"/>
    <s v="USD"/>
    <n v="1358117313"/>
    <n v="1355525313"/>
  </r>
  <r>
    <n v="2479"/>
    <s v="FUEL FAKE NATIVES"/>
    <s v="Fake Natives is headed on tour this summer. Help them fill their tank with fossil fuels."/>
    <n v="300"/>
    <n v="400.33"/>
    <x v="0"/>
    <x v="0"/>
    <s v="US"/>
    <s v="USD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"/>
    <s v="USD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"/>
    <s v="USD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"/>
    <s v="USD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"/>
    <s v="USD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"/>
    <s v="USD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"/>
    <s v="USD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"/>
    <s v="USD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"/>
    <s v="USD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"/>
    <s v="USD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"/>
    <s v="USD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"/>
    <s v="USD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"/>
    <s v="USD"/>
    <n v="1295142660"/>
    <n v="1293739714"/>
  </r>
  <r>
    <n v="2492"/>
    <s v="SUPER NICE EP 2012"/>
    <s v="We're a band from Hawaii trying to produce our first EP and we need help!"/>
    <n v="600"/>
    <n v="750"/>
    <x v="0"/>
    <x v="0"/>
    <s v="US"/>
    <s v="USD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"/>
    <s v="USD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"/>
    <s v="USD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"/>
    <s v="USD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"/>
    <s v="USD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"/>
    <s v="USD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"/>
    <s v="USD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"/>
    <s v="USD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"/>
    <s v="USD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"/>
    <s v="CAD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x v="0"/>
    <x v="2"/>
    <s v="US"/>
    <s v="USD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x v="0"/>
    <x v="2"/>
    <s v="US"/>
    <s v="USD"/>
    <n v="1465333560"/>
    <n v="1462743308"/>
  </r>
  <r>
    <n v="2504"/>
    <s v="Halal Restaurant and Internet Cafe"/>
    <s v="Halal Restaurant and Internet Cafe 20 percent of profits will go to building masjids."/>
    <n v="35000"/>
    <n v="0"/>
    <x v="0"/>
    <x v="2"/>
    <s v="US"/>
    <s v="USD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x v="0"/>
    <x v="2"/>
    <s v="US"/>
    <s v="USD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"/>
    <s v="GBP"/>
    <n v="1443906000"/>
    <n v="1441955269"/>
  </r>
  <r>
    <n v="2507"/>
    <s v="Help Cafe Talavera get a New Kitchen!"/>
    <s v="Unique dishes for a unique city!."/>
    <n v="42850"/>
    <n v="0"/>
    <x v="0"/>
    <x v="2"/>
    <s v="US"/>
    <s v="USD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2"/>
    <s v="US"/>
    <s v="USD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"/>
    <s v="GBP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2"/>
    <s v="US"/>
    <s v="USD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x v="0"/>
    <x v="2"/>
    <s v="GB"/>
    <s v="GBP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x v="0"/>
    <x v="2"/>
    <s v="US"/>
    <s v="USD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DE"/>
    <s v="EUR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x v="0"/>
    <x v="2"/>
    <s v="US"/>
    <s v="USD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2"/>
    <s v="US"/>
    <s v="USD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x v="0"/>
    <x v="2"/>
    <s v="US"/>
    <s v="USD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"/>
    <s v="CAD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2"/>
    <s v="US"/>
    <s v="USD"/>
    <n v="1415899228"/>
    <n v="1413303628"/>
  </r>
  <r>
    <n v="2519"/>
    <s v="Kelli's Kitchen"/>
    <s v="Better than your mom's, better than Cracker Barrel, only at Kelli's Kitchen (all from scratch)."/>
    <n v="150000"/>
    <n v="65"/>
    <x v="0"/>
    <x v="2"/>
    <s v="US"/>
    <s v="USD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2"/>
    <s v="US"/>
    <s v="USD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"/>
    <s v="USD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"/>
    <s v="USD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"/>
    <s v="USD"/>
    <n v="1416270292"/>
    <n v="1413674692"/>
  </r>
  <r>
    <n v="2524"/>
    <s v="Les Bostonades' First CD"/>
    <s v="We're bringing some of our favorite music from the past 10 years to disc for the first time ever."/>
    <n v="7500"/>
    <n v="7620"/>
    <x v="0"/>
    <x v="0"/>
    <s v="US"/>
    <s v="USD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"/>
    <s v="USD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"/>
    <s v="USD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"/>
    <s v="USD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"/>
    <s v="GBP"/>
    <n v="1440068400"/>
    <n v="1438459303"/>
  </r>
  <r>
    <n v="2529"/>
    <s v="UrbanArias is DC's Contemporary Opera Company"/>
    <s v="Opera. Short. New."/>
    <n v="6000"/>
    <n v="6257"/>
    <x v="0"/>
    <x v="0"/>
    <s v="US"/>
    <s v="USD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"/>
    <s v="USD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"/>
    <s v="USD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"/>
    <s v="USD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"/>
    <s v="USD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"/>
    <s v="USD"/>
    <n v="1262325600"/>
    <n v="1257871712"/>
  </r>
  <r>
    <n v="2535"/>
    <s v="Mark Hayes Requiem Recording"/>
    <s v="Mark Hayes: Requiem Recording"/>
    <n v="20000"/>
    <n v="20755"/>
    <x v="0"/>
    <x v="0"/>
    <s v="US"/>
    <s v="USD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"/>
    <s v="USD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"/>
    <s v="USD"/>
    <n v="1312212855"/>
    <n v="1307028855"/>
  </r>
  <r>
    <n v="2538"/>
    <s v="Me, Myself and Albinoni"/>
    <s v="I will record 2 of Tomaso Albinoni's concertos for 2 oboes playing both parts myself."/>
    <n v="18000"/>
    <n v="20343.169999999998"/>
    <x v="0"/>
    <x v="0"/>
    <s v="US"/>
    <s v="USD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"/>
    <s v="USD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"/>
    <s v="USD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"/>
    <s v="GBP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"/>
    <s v="USD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"/>
    <s v="USD"/>
    <n v="1293937200"/>
    <n v="1291257298"/>
  </r>
  <r>
    <n v="2544"/>
    <s v="Singing City Children's Choir"/>
    <s v="Bringing choral music and performance opportunities to under-served youth in West Philadelphia"/>
    <n v="5000"/>
    <n v="5041"/>
    <x v="0"/>
    <x v="0"/>
    <s v="US"/>
    <s v="USD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"/>
    <s v="USD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"/>
    <s v="USD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"/>
    <s v="USD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FR"/>
    <s v="EUR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"/>
    <s v="GBP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"/>
    <s v="USD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"/>
    <s v="USD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"/>
    <s v="USD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"/>
    <s v="USD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"/>
    <s v="USD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"/>
    <s v="USD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"/>
    <s v="USD"/>
    <n v="1356392857"/>
    <n v="1352504857"/>
  </r>
  <r>
    <n v="2557"/>
    <s v="European Tour"/>
    <s v="Raising money for our concert tour of Switzerland and Germany in June/July 2014"/>
    <n v="900"/>
    <n v="1066"/>
    <x v="0"/>
    <x v="0"/>
    <s v="GB"/>
    <s v="GBP"/>
    <n v="1400176386"/>
    <n v="1397584386"/>
  </r>
  <r>
    <n v="2558"/>
    <s v="Hopkins Sinfonia 2015 Season"/>
    <s v="The Hopkins Sinfonia is looking for your support to run our 2015 Season made up of five concerts."/>
    <n v="1250"/>
    <n v="1361"/>
    <x v="0"/>
    <x v="0"/>
    <s v="AU"/>
    <s v="AUD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"/>
    <s v="USD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"/>
    <s v="GBP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"/>
    <s v="CAD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"/>
    <s v="DE"/>
    <s v="EUR"/>
    <n v="1476189339"/>
    <n v="1471005339"/>
  </r>
  <r>
    <n v="2563"/>
    <s v="Phoenix Pearl Boba Tea Truck (Canceled)"/>
    <s v="Michigan based bubble tea and specialty ice cream food truck"/>
    <n v="20000"/>
    <n v="0"/>
    <x v="0"/>
    <x v="1"/>
    <s v="US"/>
    <s v="USD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"/>
    <s v="CAD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"/>
    <s v="USD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"/>
    <s v="USD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"/>
    <s v="USD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"/>
    <s v="GBP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"/>
    <s v="USD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"/>
    <s v="USD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x v="0"/>
    <x v="1"/>
    <s v="AU"/>
    <s v="AUD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x v="0"/>
    <x v="1"/>
    <s v="US"/>
    <s v="USD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"/>
    <s v="USD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"/>
    <s v="USD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"/>
    <s v="USD"/>
    <n v="1421030194"/>
    <n v="1418438194"/>
  </r>
  <r>
    <n v="2576"/>
    <s v="2 Go Fast Food (Canceled)"/>
    <s v="A New Twist with an American and Philippine fast food Mobile Trailer."/>
    <n v="10000"/>
    <n v="0"/>
    <x v="0"/>
    <x v="1"/>
    <s v="US"/>
    <s v="USD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"/>
    <s v="USD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"/>
    <s v="USD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"/>
    <s v="USD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"/>
    <s v="USD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x v="0"/>
    <x v="2"/>
    <s v="US"/>
    <s v="USD"/>
    <n v="1447689898"/>
    <n v="1445094298"/>
  </r>
  <r>
    <n v="2582"/>
    <s v="Drunken Wings"/>
    <s v="The place where chicken meets liquor for the first time!"/>
    <n v="90000"/>
    <n v="1"/>
    <x v="0"/>
    <x v="2"/>
    <s v="US"/>
    <s v="USD"/>
    <n v="1477784634"/>
    <n v="1475192634"/>
  </r>
  <r>
    <n v="2583"/>
    <s v="Crazy Daisy Food Truck"/>
    <s v="Crazy Daisy will become the newest member of the food truck distributors in Kansas City, Missouri."/>
    <n v="1000"/>
    <n v="5"/>
    <x v="0"/>
    <x v="2"/>
    <s v="US"/>
    <s v="USD"/>
    <n v="1426526880"/>
    <n v="1421346480"/>
  </r>
  <r>
    <n v="2584"/>
    <s v="Culinary Arts Food Truck Style"/>
    <s v="Bringing quality food to the masses using local premium ingredients, but at a food truck price!"/>
    <n v="10000"/>
    <n v="0"/>
    <x v="0"/>
    <x v="2"/>
    <s v="US"/>
    <s v="USD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2"/>
    <s v="US"/>
    <s v="USD"/>
    <n v="1404601632"/>
    <n v="1402009632"/>
  </r>
  <r>
    <n v="2586"/>
    <s v="Inspire Healthy Eating"/>
    <s v="I would like to bring fresh salad and food to the streets of London at a reasonable price."/>
    <n v="3000"/>
    <n v="5"/>
    <x v="0"/>
    <x v="2"/>
    <s v="GB"/>
    <s v="GBP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2"/>
    <s v="US"/>
    <s v="USD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2"/>
    <s v="US"/>
    <s v="USD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2"/>
    <s v="DK"/>
    <s v="DKK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"/>
    <s v="AUD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x v="0"/>
    <x v="2"/>
    <s v="US"/>
    <s v="USD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x v="0"/>
    <x v="2"/>
    <s v="US"/>
    <s v="USD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2"/>
    <s v="US"/>
    <s v="USD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2"/>
    <s v="US"/>
    <s v="USD"/>
    <n v="1407453228"/>
    <n v="1404861228"/>
  </r>
  <r>
    <n v="2595"/>
    <s v="Food Truck for Little Fox Bakery"/>
    <s v="Looking to put the best baked goods in Bowling Green on wheels"/>
    <n v="15000"/>
    <n v="1825"/>
    <x v="0"/>
    <x v="2"/>
    <s v="US"/>
    <s v="USD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"/>
    <s v="CAD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"/>
    <s v="GBP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x v="0"/>
    <x v="2"/>
    <s v="US"/>
    <s v="USD"/>
    <n v="1443039001"/>
    <n v="1440447001"/>
  </r>
  <r>
    <n v="2599"/>
    <s v="Empty Ramekins Catering Group"/>
    <s v="The Empty Ramekins Catering Group is looking for your help to start up in Miami Florida!!!!"/>
    <n v="9041"/>
    <n v="90"/>
    <x v="0"/>
    <x v="2"/>
    <s v="US"/>
    <s v="USD"/>
    <n v="1407089147"/>
    <n v="1403201147"/>
  </r>
  <r>
    <n v="2600"/>
    <s v="Help Buttz Return From the Ashes"/>
    <s v="On Sunday November 8, 2015 our food truck burned to the ground. Please help us get rebuilt."/>
    <n v="50000"/>
    <n v="3466"/>
    <x v="0"/>
    <x v="2"/>
    <s v="US"/>
    <s v="USD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"/>
    <s v="USD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"/>
    <s v="USD"/>
    <n v="1415827200"/>
    <n v="1412358968"/>
  </r>
  <r>
    <n v="2603"/>
    <s v="Manned Mock Mars Mission"/>
    <s v="I will be building a mock space station and simulate living on Mars for two weeks."/>
    <n v="1750"/>
    <n v="1776"/>
    <x v="1"/>
    <x v="0"/>
    <s v="US"/>
    <s v="USD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"/>
    <s v="USD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"/>
    <s v="USD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"/>
    <s v="USD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"/>
    <s v="USD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"/>
    <s v="USD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"/>
    <s v="USD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x v="1"/>
    <x v="0"/>
    <s v="US"/>
    <s v="USD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0"/>
    <s v="DE"/>
    <s v="EUR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"/>
    <s v="USD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"/>
    <s v="USD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"/>
    <s v="USD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"/>
    <s v="GBP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"/>
    <s v="USD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"/>
    <s v="USD"/>
    <n v="1413838751"/>
    <n v="1411246751"/>
  </r>
  <r>
    <n v="2618"/>
    <s v="SPACE ART FEATURING ASTRONAUTS #WeBelieveInAstronauts"/>
    <s v="LTD ED COLLECTIBLE SPACE ART FEAT. ASTRONAUTS"/>
    <n v="15000"/>
    <n v="15808"/>
    <x v="1"/>
    <x v="0"/>
    <s v="US"/>
    <s v="USD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"/>
    <s v="USD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0"/>
    <s v="AU"/>
    <s v="AUD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"/>
    <s v="USD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s v="IT"/>
    <s v="EUR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"/>
    <s v="USD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"/>
    <s v="USD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s v="DE"/>
    <s v="EUR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"/>
    <s v="USD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"/>
    <s v="USD"/>
    <n v="1448571261"/>
    <n v="1445975661"/>
  </r>
  <r>
    <n v="2628"/>
    <s v="Pie In Space!"/>
    <s v="A high school freshman is sending pie into space and you can be a part of it.  GO SCIENCE!!!"/>
    <n v="839"/>
    <n v="926"/>
    <x v="0"/>
    <x v="0"/>
    <s v="US"/>
    <s v="USD"/>
    <n v="1417389067"/>
    <n v="1415661067"/>
  </r>
  <r>
    <n v="2629"/>
    <s v="Project Dragonfly - Sail to the Stars"/>
    <s v="The first international contest to let students shape the future of interstellar travel."/>
    <n v="5000"/>
    <n v="6387"/>
    <x v="0"/>
    <x v="0"/>
    <s v="GB"/>
    <s v="GBP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s v="AU"/>
    <s v="AUD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"/>
    <s v="USD"/>
    <n v="1440907427"/>
    <n v="1438488227"/>
  </r>
  <r>
    <n v="2632"/>
    <s v="University Rocket Science"/>
    <s v="Students from 3 universities are designing a dual stage rocket to test experimental rocket technology."/>
    <n v="1070"/>
    <n v="1466"/>
    <x v="0"/>
    <x v="0"/>
    <s v="US"/>
    <s v="USD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x v="0"/>
    <x v="0"/>
    <s v="US"/>
    <s v="USD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"/>
    <s v="USD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"/>
    <s v="CAD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"/>
    <s v="USD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x v="0"/>
    <x v="0"/>
    <s v="US"/>
    <s v="USD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"/>
    <s v="USD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"/>
    <s v="GBP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"/>
    <s v="USD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x v="0"/>
    <x v="2"/>
    <s v="US"/>
    <s v="USD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DE"/>
    <s v="EUR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"/>
    <s v="USD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"/>
    <s v="USD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s v="AU"/>
    <s v="AUD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"/>
    <s v="USD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"/>
    <s v="CAD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"/>
    <s v="USD"/>
    <n v="1457543360"/>
    <n v="1454951360"/>
  </r>
  <r>
    <n v="2649"/>
    <s v="The Mission - Please Check Back Soon (Canceled)"/>
    <s v="They have launched a Kickstarter."/>
    <n v="125000"/>
    <n v="124"/>
    <x v="0"/>
    <x v="1"/>
    <s v="US"/>
    <s v="USD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"/>
    <s v="USD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"/>
    <s v="USD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"/>
    <s v="AU"/>
    <s v="AUD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"/>
    <s v="USD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"/>
    <s v="USD"/>
    <n v="1429622726"/>
    <n v="1424442326"/>
  </r>
  <r>
    <n v="2655"/>
    <s v="Balloons (Canceled)"/>
    <s v="Thank you for your support!"/>
    <n v="15000"/>
    <n v="3155"/>
    <x v="0"/>
    <x v="1"/>
    <s v="US"/>
    <s v="USD"/>
    <n v="1455048000"/>
    <n v="1452631647"/>
  </r>
  <r>
    <n v="2656"/>
    <s v="MoonWatcher: A 24/7 Live Video of the Moon for Everyone (Canceled)"/>
    <s v="MoonWatcher will be bringing the Moon closer to all of us."/>
    <n v="150000"/>
    <n v="17155"/>
    <x v="0"/>
    <x v="1"/>
    <s v="US"/>
    <s v="USD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"/>
    <s v="USD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"/>
    <s v="USD"/>
    <n v="1469913194"/>
    <n v="1467321194"/>
  </r>
  <r>
    <n v="2659"/>
    <s v="test (Canceled)"/>
    <s v="test"/>
    <n v="49000"/>
    <n v="1333"/>
    <x v="0"/>
    <x v="1"/>
    <s v="US"/>
    <s v="USD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"/>
    <s v="USD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"/>
    <s v="USD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"/>
    <s v="USD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CA"/>
    <s v="CAD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"/>
    <s v="USD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"/>
    <s v="USD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"/>
    <s v="USD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"/>
    <s v="USD"/>
    <n v="1455142416"/>
    <n v="1452550416"/>
  </r>
  <r>
    <n v="2668"/>
    <s v="UOttawa Makermobile"/>
    <s v="Creativity on the go! |_x000a_CrÃ©ativitÃ© en mouvement !"/>
    <n v="1000"/>
    <n v="1707"/>
    <x v="0"/>
    <x v="0"/>
    <s v="CA"/>
    <s v="CAD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"/>
    <s v="USD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"/>
    <s v="AUD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"/>
    <s v="USD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"/>
    <s v="USD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"/>
    <s v="USD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"/>
    <s v="USD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"/>
    <s v="USD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"/>
    <s v="CAD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2"/>
    <s v="US"/>
    <s v="USD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S"/>
    <s v="EUR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x v="0"/>
    <x v="2"/>
    <s v="US"/>
    <s v="USD"/>
    <n v="1425081694"/>
    <n v="1422489694"/>
  </r>
  <r>
    <n v="2680"/>
    <s v="iHeart Pillow"/>
    <s v="iHeartPillow, Connecting loved ones"/>
    <n v="32000"/>
    <n v="276"/>
    <x v="0"/>
    <x v="2"/>
    <s v="ES"/>
    <s v="EUR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x v="0"/>
    <x v="2"/>
    <s v="US"/>
    <s v="USD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x v="0"/>
    <x v="2"/>
    <s v="US"/>
    <s v="USD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2"/>
    <s v="US"/>
    <s v="USD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x v="0"/>
    <x v="2"/>
    <s v="US"/>
    <s v="USD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x v="0"/>
    <x v="2"/>
    <s v="US"/>
    <s v="USD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2"/>
    <s v="US"/>
    <s v="USD"/>
    <n v="1412119423"/>
    <n v="1410391423"/>
  </r>
  <r>
    <n v="2687"/>
    <s v="Munch Wagon"/>
    <s v="Your American Pizzas, Wings, Stuffed Gouda Burger, Sweet &amp; Russet Potato Fries served on a food Truck!!"/>
    <n v="15000"/>
    <n v="0"/>
    <x v="0"/>
    <x v="2"/>
    <s v="US"/>
    <s v="USD"/>
    <n v="1435591318"/>
    <n v="1432999318"/>
  </r>
  <r>
    <n v="2688"/>
    <s v="Mac N Cheez Food Truck"/>
    <s v="The amazing gourmet Mac N Cheez Food Truck Campaigne!"/>
    <n v="50000"/>
    <n v="74"/>
    <x v="0"/>
    <x v="2"/>
    <s v="US"/>
    <s v="USD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2"/>
    <s v="US"/>
    <s v="USD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2"/>
    <s v="US"/>
    <s v="USD"/>
    <n v="1433298676"/>
    <n v="1429410676"/>
  </r>
  <r>
    <n v="2691"/>
    <s v="Cook"/>
    <s v="A Great New local Food Truck serving up ethnic fusion inspired eats in Ottawa."/>
    <n v="65000"/>
    <n v="35"/>
    <x v="0"/>
    <x v="2"/>
    <s v="CA"/>
    <s v="CAD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2"/>
    <s v="US"/>
    <s v="USD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x v="0"/>
    <x v="2"/>
    <s v="US"/>
    <s v="USD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2"/>
    <s v="US"/>
    <s v="USD"/>
    <n v="1411701739"/>
    <n v="1409109739"/>
  </r>
  <r>
    <n v="2695"/>
    <s v="Fat daddy mac food truck"/>
    <s v="I am creating food magic on the go! Amazing food isn't just for sitdown restaraunts anymore!"/>
    <n v="15000"/>
    <n v="71"/>
    <x v="0"/>
    <x v="2"/>
    <s v="US"/>
    <s v="USD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2"/>
    <s v="US"/>
    <s v="USD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2"/>
    <s v="US"/>
    <s v="USD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2"/>
    <s v="US"/>
    <s v="USD"/>
    <n v="1403904808"/>
    <n v="1401312808"/>
  </r>
  <r>
    <n v="2699"/>
    <s v="my bakery truck"/>
    <s v="Hi, I want make my first bakery. Food truck was great, but I not have a car licence. So, help me to be my dream!"/>
    <n v="2"/>
    <n v="0"/>
    <x v="0"/>
    <x v="2"/>
    <s v="CA"/>
    <s v="CAD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x v="0"/>
    <x v="2"/>
    <s v="US"/>
    <s v="USD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s v="IE"/>
    <s v="EUR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3"/>
    <s v="US"/>
    <s v="USD"/>
    <n v="1491416077"/>
    <n v="1488827677"/>
  </r>
  <r>
    <n v="2703"/>
    <s v="Bisagra Teatro: Foro Multidisciplinario"/>
    <s v="Â¡Tu nuevo espacio cultural multidisciplinario en el centro de Pachuca, Hidalgo"/>
    <n v="40000"/>
    <n v="41500"/>
    <x v="0"/>
    <x v="3"/>
    <s v="MX"/>
    <s v="MXN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x v="0"/>
    <x v="3"/>
    <s v="US"/>
    <s v="USD"/>
    <n v="1491421314"/>
    <n v="1487709714"/>
  </r>
  <r>
    <n v="2705"/>
    <s v="Fischer Theatre Marquee"/>
    <s v="Help light the lights at the historic Fischer Theatre in Danville, IL."/>
    <n v="16500"/>
    <n v="1739"/>
    <x v="0"/>
    <x v="3"/>
    <s v="US"/>
    <s v="USD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"/>
    <s v="USD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"/>
    <s v="USD"/>
    <n v="1369637940"/>
    <n v="1367088443"/>
  </r>
  <r>
    <n v="2708"/>
    <s v="Angel Comedy Club"/>
    <s v="Angel Comedy Club: A permanent home for Londonâ€™s loveliest comedy night - a community comedy club"/>
    <n v="20000"/>
    <n v="46643.07"/>
    <x v="1"/>
    <x v="0"/>
    <s v="GB"/>
    <s v="GBP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"/>
    <s v="USD"/>
    <n v="1475553540"/>
    <n v="1472528141"/>
  </r>
  <r>
    <n v="2710"/>
    <s v="House of Yes"/>
    <s v="Building Brooklyn's own creative venue for circus, theater and events of all types."/>
    <n v="60000"/>
    <n v="92340.21"/>
    <x v="1"/>
    <x v="0"/>
    <s v="US"/>
    <s v="USD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x v="1"/>
    <x v="0"/>
    <s v="GB"/>
    <s v="GBP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"/>
    <s v="USD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"/>
    <s v="USD"/>
    <n v="1450971684"/>
    <n v="1447515684"/>
  </r>
  <r>
    <n v="2714"/>
    <s v="The Crane Theater"/>
    <s v="The Crane will be the new home for independent theater in Northeast Minneapolis"/>
    <n v="25000"/>
    <n v="29089"/>
    <x v="1"/>
    <x v="0"/>
    <s v="US"/>
    <s v="USD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"/>
    <s v="USD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0"/>
    <s v="DE"/>
    <s v="EUR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"/>
    <s v="USD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"/>
    <s v="USD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"/>
    <s v="USD"/>
    <n v="1460936694"/>
    <n v="1455756294"/>
  </r>
  <r>
    <n v="2720"/>
    <s v="The Comedy Project"/>
    <s v="An improv, sketch and experimental comedy and cocktail venue in downtown Grand Rapids, Michigan"/>
    <n v="25000"/>
    <n v="29531"/>
    <x v="0"/>
    <x v="0"/>
    <s v="US"/>
    <s v="USD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"/>
    <s v="GBP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"/>
    <s v="USD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"/>
    <s v="USD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"/>
    <s v="GBP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x v="0"/>
    <x v="0"/>
    <s v="CA"/>
    <s v="CAD"/>
    <n v="1488390735"/>
    <n v="1484070735"/>
  </r>
  <r>
    <n v="2726"/>
    <s v="Krimston TWO - Dual SIM case for iPhone"/>
    <s v="Krimston TWO: iPhone Dual SIM Case"/>
    <n v="100000"/>
    <n v="105745"/>
    <x v="0"/>
    <x v="0"/>
    <s v="US"/>
    <s v="USD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"/>
    <s v="USD"/>
    <n v="1438964063"/>
    <n v="1436804063"/>
  </r>
  <r>
    <n v="2728"/>
    <s v="Multi-Function SSD Shield for the Raspberry Pi 2"/>
    <s v="SSD, WiFi, RTC w/Battery and high power USB all in one shield."/>
    <n v="15000"/>
    <n v="30274"/>
    <x v="0"/>
    <x v="0"/>
    <s v="US"/>
    <s v="USD"/>
    <n v="1451485434"/>
    <n v="1448461434"/>
  </r>
  <r>
    <n v="2729"/>
    <s v="McChi Luggage: It's a Luggage, USB Charger and a Table Top"/>
    <s v="A luggage that is more than a luggage! It is what you want it to be."/>
    <n v="7500"/>
    <n v="7833"/>
    <x v="0"/>
    <x v="0"/>
    <s v="US"/>
    <s v="USD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"/>
    <s v="USD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"/>
    <s v="USD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"/>
    <s v="USD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"/>
    <s v="USD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"/>
    <s v="USD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"/>
    <s v="GBP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CA"/>
    <s v="CAD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"/>
    <s v="USD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"/>
    <s v="USD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"/>
    <s v="GBP"/>
    <n v="1399324717"/>
    <n v="1395436717"/>
  </r>
  <r>
    <n v="2740"/>
    <s v="Vertical Garden Prototype"/>
    <s v="I am interested in testing the plant yields of this vertical garden as well as some other applications"/>
    <n v="300"/>
    <n v="310"/>
    <x v="0"/>
    <x v="0"/>
    <s v="US"/>
    <s v="USD"/>
    <n v="1426117552"/>
    <n v="1423529152"/>
  </r>
  <r>
    <n v="2741"/>
    <s v="Mrs. Brown and Her Lost Puppy."/>
    <s v="Help me publish my 1st children's book as an aspiring author!"/>
    <n v="8000"/>
    <n v="35"/>
    <x v="0"/>
    <x v="2"/>
    <s v="US"/>
    <s v="USD"/>
    <n v="1413770820"/>
    <n v="1412005602"/>
  </r>
  <r>
    <n v="2742"/>
    <s v="What a Zoo!"/>
    <s v="The pachyderms at the Denver Zoo are moving. Follow along on the convoluted journey to their new home."/>
    <n v="2500"/>
    <n v="731"/>
    <x v="0"/>
    <x v="2"/>
    <s v="US"/>
    <s v="USD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x v="0"/>
    <x v="2"/>
    <s v="US"/>
    <s v="USD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2"/>
    <s v="US"/>
    <s v="USD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2"/>
    <s v="US"/>
    <s v="USD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2"/>
    <s v="US"/>
    <s v="USD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2"/>
    <s v="US"/>
    <s v="USD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x v="0"/>
    <x v="2"/>
    <s v="US"/>
    <s v="USD"/>
    <n v="1472835802"/>
    <n v="1470243802"/>
  </r>
  <r>
    <n v="2749"/>
    <s v="A Tree is a Tree, no matter what you see.  CHILDREN'S BOOK"/>
    <s v="Self-publishing my children's book."/>
    <n v="10000"/>
    <n v="110"/>
    <x v="0"/>
    <x v="2"/>
    <s v="US"/>
    <s v="USD"/>
    <n v="1428171037"/>
    <n v="1425582637"/>
  </r>
  <r>
    <n v="2750"/>
    <s v="My Child, My Blessing"/>
    <s v="This is a journal where parents daily write something positive about their child.  Places for pictures, too."/>
    <n v="1999"/>
    <n v="0"/>
    <x v="0"/>
    <x v="2"/>
    <s v="US"/>
    <s v="USD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2"/>
    <s v="US"/>
    <s v="USD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2"/>
    <s v="US"/>
    <s v="USD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x v="0"/>
    <x v="2"/>
    <s v="US"/>
    <s v="USD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x v="0"/>
    <x v="2"/>
    <s v="US"/>
    <s v="USD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x v="0"/>
    <x v="2"/>
    <s v="IE"/>
    <s v="EUR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x v="0"/>
    <x v="2"/>
    <s v="US"/>
    <s v="USD"/>
    <n v="1389476201"/>
    <n v="1386884201"/>
  </r>
  <r>
    <n v="2757"/>
    <s v="C is for Crooked"/>
    <s v="A children's letter book that Lampoons Hillary Clinton"/>
    <n v="1500"/>
    <n v="10"/>
    <x v="0"/>
    <x v="2"/>
    <s v="US"/>
    <s v="USD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"/>
    <s v="AUD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"/>
    <s v="AUD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"/>
    <s v="GBP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x v="0"/>
    <x v="2"/>
    <s v="US"/>
    <s v="USD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2"/>
    <s v="US"/>
    <s v="USD"/>
    <n v="1332114795"/>
    <n v="1326934395"/>
  </r>
  <r>
    <n v="2763"/>
    <s v="My Christmas Star"/>
    <s v="How Santa finds childrens homes without getting lost by following certain stars."/>
    <n v="39400"/>
    <n v="90"/>
    <x v="0"/>
    <x v="2"/>
    <s v="US"/>
    <s v="USD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x v="0"/>
    <x v="2"/>
    <s v="US"/>
    <s v="USD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x v="0"/>
    <x v="2"/>
    <s v="US"/>
    <s v="USD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x v="0"/>
    <x v="2"/>
    <s v="US"/>
    <s v="USD"/>
    <n v="1313078518"/>
    <n v="1310486518"/>
  </r>
  <r>
    <n v="2767"/>
    <s v="the Giant Turnip"/>
    <s v="An animated bedtime story with Dedka, Babka and the rest of the family working together on a BIG problem"/>
    <n v="4000"/>
    <n v="34"/>
    <x v="0"/>
    <x v="2"/>
    <s v="CA"/>
    <s v="CAD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2"/>
    <s v="US"/>
    <s v="USD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"/>
    <s v="GBP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2"/>
    <s v="US"/>
    <s v="USD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2"/>
    <s v="US"/>
    <s v="USD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2"/>
    <s v="US"/>
    <s v="USD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x v="0"/>
    <x v="2"/>
    <s v="CA"/>
    <s v="CAD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2"/>
    <s v="US"/>
    <s v="USD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2"/>
    <s v="US"/>
    <s v="USD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2"/>
    <s v="US"/>
    <s v="USD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2"/>
    <s v="US"/>
    <s v="USD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2"/>
    <s v="US"/>
    <s v="USD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2"/>
    <s v="US"/>
    <s v="USD"/>
    <n v="1448204621"/>
    <n v="1445609021"/>
  </r>
  <r>
    <n v="2780"/>
    <s v="Travel with baby"/>
    <s v="Turn the World with my kids, and then write a book with the advice for traveling with baby"/>
    <n v="100000"/>
    <n v="0"/>
    <x v="0"/>
    <x v="2"/>
    <s v="IT"/>
    <s v="EUR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"/>
    <s v="USD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"/>
    <s v="USD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"/>
    <s v="GBP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"/>
    <s v="USD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x v="0"/>
    <x v="0"/>
    <s v="US"/>
    <s v="USD"/>
    <n v="1470430800"/>
    <n v="1467865967"/>
  </r>
  <r>
    <n v="2786"/>
    <s v="Fierce"/>
    <s v="A heart-melting farce about sex, art and the lovelorn lay-abouts of London-town."/>
    <n v="2500"/>
    <n v="2946"/>
    <x v="0"/>
    <x v="0"/>
    <s v="GB"/>
    <s v="GBP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"/>
    <s v="USD"/>
    <n v="1405658752"/>
    <n v="1403066752"/>
  </r>
  <r>
    <n v="2788"/>
    <s v="ACT Underground Theatre, TLDC"/>
    <s v="MOVING FORWARD! WE HAVE REACHED GOAL BUT HAVE MORE TIME!! PLEASE CONSIDER PLEDGING."/>
    <n v="2000"/>
    <n v="2050"/>
    <x v="0"/>
    <x v="0"/>
    <s v="US"/>
    <s v="USD"/>
    <n v="1469811043"/>
    <n v="1467219043"/>
  </r>
  <r>
    <n v="2789"/>
    <s v="The Adventurers Club"/>
    <s v="BNT's Biggest Adventure So Far: Our 2015 full length production!"/>
    <n v="3000"/>
    <n v="3035"/>
    <x v="0"/>
    <x v="0"/>
    <s v="US"/>
    <s v="USD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"/>
    <s v="USD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"/>
    <s v="USD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"/>
    <s v="USD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"/>
    <s v="AUD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"/>
    <s v="GBP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"/>
    <s v="USD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x v="0"/>
    <x v="0"/>
    <s v="GB"/>
    <s v="GBP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"/>
    <s v="GBP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"/>
    <s v="GBP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"/>
    <s v="GBP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"/>
    <s v="GBP"/>
    <n v="1420377366"/>
    <n v="1415193366"/>
  </r>
  <r>
    <n v="2801"/>
    <s v="A Dream Play"/>
    <s v="Arise Theatre Company's production of August Strindberg's expressionist masterpiece 'A Dream Play'."/>
    <n v="500"/>
    <n v="666"/>
    <x v="0"/>
    <x v="0"/>
    <s v="AU"/>
    <s v="AUD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"/>
    <s v="GBP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"/>
    <s v="USD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"/>
    <s v="GBP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"/>
    <s v="GBP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"/>
    <s v="GBP"/>
    <n v="1438772400"/>
    <n v="1435645490"/>
  </r>
  <r>
    <n v="2807"/>
    <s v="The Commission Theatre Co."/>
    <s v="Bringing Shakespeare back to the Playwrights"/>
    <n v="5000"/>
    <n v="6300"/>
    <x v="0"/>
    <x v="0"/>
    <s v="US"/>
    <s v="USD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"/>
    <s v="USD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"/>
    <s v="USD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"/>
    <s v="USD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x v="0"/>
    <x v="0"/>
    <s v="GB"/>
    <s v="GBP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"/>
    <s v="CAD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"/>
    <s v="USD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"/>
    <s v="GBP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x v="0"/>
    <x v="0"/>
    <s v="CA"/>
    <s v="CAD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"/>
    <s v="GBP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"/>
    <s v="GBP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"/>
    <s v="USD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"/>
    <s v="GBP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"/>
    <s v="GBP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"/>
    <s v="GBP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"/>
    <s v="USD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"/>
    <s v="GBP"/>
    <n v="1427842740"/>
    <n v="1425428206"/>
  </r>
  <r>
    <n v="2824"/>
    <s v="The Rooftop"/>
    <s v="I wrote a One Act play called The Rooftop for a Female Playwright's festival. Every little bit helps!"/>
    <n v="650"/>
    <n v="760"/>
    <x v="0"/>
    <x v="0"/>
    <s v="US"/>
    <s v="USD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"/>
    <s v="GBP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"/>
    <s v="USD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"/>
    <s v="USD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"/>
    <s v="GBP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"/>
    <s v="GBP"/>
    <n v="1464863118"/>
    <n v="1462443918"/>
  </r>
  <r>
    <n v="2830"/>
    <s v="Nakhtik and Avalon"/>
    <s v="Avalon is a new South African Township play and Nakhtik is a  danced political lecture."/>
    <n v="3000"/>
    <n v="3000"/>
    <x v="0"/>
    <x v="0"/>
    <s v="US"/>
    <s v="USD"/>
    <n v="1399867140"/>
    <n v="1398802148"/>
  </r>
  <r>
    <n v="2831"/>
    <s v="Tackett &amp; Pyke put on a Play"/>
    <s v="We each wrote a play and would like to produce them for you for nothing more than art's sake!"/>
    <n v="3000"/>
    <n v="3320"/>
    <x v="0"/>
    <x v="0"/>
    <s v="US"/>
    <s v="USD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"/>
    <s v="GBP"/>
    <n v="1416780000"/>
    <n v="1414342894"/>
  </r>
  <r>
    <n v="2833"/>
    <s v="Star Man Rocket Man"/>
    <s v="A new play about exploring outer space"/>
    <n v="2700"/>
    <n v="2923"/>
    <x v="0"/>
    <x v="0"/>
    <s v="US"/>
    <s v="USD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"/>
    <s v="GBP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"/>
    <s v="GBP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"/>
    <s v="USD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"/>
    <s v="CAD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"/>
    <s v="USD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"/>
    <s v="USD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"/>
    <s v="GBP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"/>
    <s v="GBP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"/>
    <s v="GBP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2"/>
    <s v="US"/>
    <s v="USD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2"/>
    <s v="AT"/>
    <s v="EUR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2"/>
    <s v="US"/>
    <s v="USD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2"/>
    <s v="US"/>
    <s v="USD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x v="0"/>
    <x v="2"/>
    <s v="US"/>
    <s v="USD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2"/>
    <s v="US"/>
    <s v="USD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x v="0"/>
    <x v="2"/>
    <s v="GB"/>
    <s v="GBP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2"/>
    <s v="US"/>
    <s v="USD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2"/>
    <s v="IE"/>
    <s v="EUR"/>
    <n v="1454109420"/>
    <n v="1453334629"/>
  </r>
  <r>
    <n v="2852"/>
    <s v="Freedom Train"/>
    <s v="Just one time back to the past on the Freedom Train will open your eyes and your lives will never ever be the same!"/>
    <n v="5000"/>
    <n v="95"/>
    <x v="0"/>
    <x v="2"/>
    <s v="US"/>
    <s v="USD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"/>
    <s v="CAD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x v="0"/>
    <x v="2"/>
    <s v="GB"/>
    <s v="GBP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x v="0"/>
    <x v="2"/>
    <s v="US"/>
    <s v="USD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x v="0"/>
    <x v="2"/>
    <s v="US"/>
    <s v="USD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x v="0"/>
    <x v="2"/>
    <s v="MX"/>
    <s v="MXN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x v="0"/>
    <x v="2"/>
    <s v="NL"/>
    <s v="EUR"/>
    <n v="1417778880"/>
    <n v="1415711095"/>
  </r>
  <r>
    <n v="2859"/>
    <s v="Grover Theatre Company (GTC)"/>
    <s v="A theatre company that will create works to inspire young people and get everyone involved."/>
    <n v="2000"/>
    <n v="35"/>
    <x v="0"/>
    <x v="2"/>
    <s v="AU"/>
    <s v="AUD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2"/>
    <s v="US"/>
    <s v="USD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x v="0"/>
    <x v="2"/>
    <s v="AU"/>
    <s v="AUD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2"/>
    <s v="US"/>
    <s v="USD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x v="0"/>
    <x v="2"/>
    <s v="US"/>
    <s v="USD"/>
    <n v="1410279123"/>
    <n v="1405095123"/>
  </r>
  <r>
    <n v="2864"/>
    <s v="'Haunting Julia' by Alan Ayckbourn"/>
    <s v="Accessible, original theatre for all!"/>
    <n v="2500"/>
    <n v="40"/>
    <x v="0"/>
    <x v="2"/>
    <s v="GB"/>
    <s v="GBP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x v="0"/>
    <x v="2"/>
    <s v="US"/>
    <s v="USD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2"/>
    <s v="US"/>
    <s v="USD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2"/>
    <s v="US"/>
    <s v="USD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2"/>
    <s v="US"/>
    <s v="USD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2"/>
    <s v="US"/>
    <s v="USD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2"/>
    <s v="US"/>
    <s v="USD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x v="0"/>
    <x v="2"/>
    <s v="US"/>
    <s v="USD"/>
    <n v="1419183813"/>
    <n v="1417455813"/>
  </r>
  <r>
    <n v="2872"/>
    <s v="Loud Arts"/>
    <s v="Local Theatre group in Loudoun County, Virginia. Looking for funds to start producing shows!"/>
    <n v="3000"/>
    <n v="0"/>
    <x v="0"/>
    <x v="2"/>
    <s v="US"/>
    <s v="USD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2"/>
    <s v="US"/>
    <s v="USD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2"/>
    <s v="US"/>
    <s v="USD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x v="0"/>
    <x v="2"/>
    <s v="US"/>
    <s v="USD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2"/>
    <s v="US"/>
    <s v="USD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2"/>
    <s v="US"/>
    <s v="USD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"/>
    <s v="GBP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x v="0"/>
    <x v="2"/>
    <s v="US"/>
    <s v="USD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2"/>
    <s v="US"/>
    <s v="USD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2"/>
    <s v="US"/>
    <s v="USD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2"/>
    <s v="US"/>
    <s v="USD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2"/>
    <s v="US"/>
    <s v="USD"/>
    <n v="1454734740"/>
    <n v="1451684437"/>
  </r>
  <r>
    <n v="2884"/>
    <s v="The Lizard King, a play by Jay Jeff Jones"/>
    <s v="Come explore the dream world of Jim Morrison, rock singer, mystic, poet, shaman."/>
    <n v="45000"/>
    <n v="185"/>
    <x v="0"/>
    <x v="2"/>
    <s v="US"/>
    <s v="USD"/>
    <n v="1417800435"/>
    <n v="1415208435"/>
  </r>
  <r>
    <n v="2885"/>
    <s v="The Wedding"/>
    <s v="An historic and proud work of Polish nationalistic literature performed on stage."/>
    <n v="400"/>
    <n v="130"/>
    <x v="0"/>
    <x v="2"/>
    <s v="US"/>
    <s v="USD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2"/>
    <s v="US"/>
    <s v="USD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2"/>
    <s v="US"/>
    <s v="USD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2"/>
    <s v="US"/>
    <s v="USD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x v="0"/>
    <x v="2"/>
    <s v="US"/>
    <s v="USD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x v="0"/>
    <x v="2"/>
    <s v="US"/>
    <s v="USD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2"/>
    <s v="US"/>
    <s v="USD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x v="0"/>
    <x v="2"/>
    <s v="US"/>
    <s v="USD"/>
    <n v="1409000400"/>
    <n v="1408381704"/>
  </r>
  <r>
    <n v="2893"/>
    <s v="REDISCOVERING KIA THE PLAY"/>
    <s v="Fundraising for REDISCOVERING KIA THE PLAY"/>
    <n v="5000"/>
    <n v="25"/>
    <x v="0"/>
    <x v="2"/>
    <s v="US"/>
    <s v="USD"/>
    <n v="1420768800"/>
    <n v="1415644395"/>
  </r>
  <r>
    <n v="2894"/>
    <s v="How Could You Do This To Me (The Stage Play)"/>
    <s v="This Is A Story About A Woman A Man And A Woman"/>
    <n v="50000"/>
    <n v="0"/>
    <x v="0"/>
    <x v="2"/>
    <s v="US"/>
    <s v="USD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2"/>
    <s v="US"/>
    <s v="USD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2"/>
    <s v="US"/>
    <s v="USD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x v="0"/>
    <x v="2"/>
    <s v="US"/>
    <s v="USD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2"/>
    <s v="US"/>
    <s v="USD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2"/>
    <s v="US"/>
    <s v="USD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2"/>
    <s v="US"/>
    <s v="USD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x v="0"/>
    <x v="2"/>
    <s v="US"/>
    <s v="USD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2"/>
    <s v="US"/>
    <s v="USD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2"/>
    <s v="US"/>
    <s v="USD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"/>
    <s v="GBP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2"/>
    <s v="US"/>
    <s v="USD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2"/>
    <s v="US"/>
    <s v="USD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x v="0"/>
    <x v="2"/>
    <s v="US"/>
    <s v="USD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2"/>
    <s v="US"/>
    <s v="USD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2"/>
    <s v="US"/>
    <s v="USD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x v="0"/>
    <x v="2"/>
    <s v="GB"/>
    <s v="GBP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2"/>
    <s v="US"/>
    <s v="USD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x v="0"/>
    <x v="2"/>
    <s v="US"/>
    <s v="USD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x v="0"/>
    <x v="2"/>
    <s v="US"/>
    <s v="USD"/>
    <n v="1410041339"/>
    <n v="1404857339"/>
  </r>
  <r>
    <n v="2914"/>
    <s v="Hercules the Panto"/>
    <s v="Hercules must complete four challenges in order to meet the father he never knew"/>
    <n v="25000"/>
    <n v="1"/>
    <x v="0"/>
    <x v="2"/>
    <s v="GB"/>
    <s v="GBP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"/>
    <s v="GBP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x v="0"/>
    <x v="2"/>
    <s v="GB"/>
    <s v="GBP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x v="0"/>
    <x v="2"/>
    <s v="US"/>
    <s v="USD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x v="0"/>
    <x v="2"/>
    <s v="US"/>
    <s v="USD"/>
    <n v="1446131207"/>
    <n v="1443712007"/>
  </r>
  <r>
    <n v="2919"/>
    <s v="While the Stars Fall"/>
    <s v="A full staged reading of a new play about a boy who learns how to be happy from the most unexpected person."/>
    <n v="600"/>
    <n v="51"/>
    <x v="0"/>
    <x v="2"/>
    <s v="US"/>
    <s v="USD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"/>
    <s v="CAD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"/>
    <s v="USD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"/>
    <s v="GBP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x v="0"/>
    <x v="0"/>
    <s v="US"/>
    <s v="USD"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"/>
    <s v="USD"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"/>
    <s v="USD"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"/>
    <s v="USD"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"/>
    <s v="USD"/>
    <n v="1405400400"/>
    <n v="1402934629"/>
  </r>
  <r>
    <n v="2928"/>
    <s v="Music Theatre of Idaho Presents &quot;A Year with Frog and Toad"/>
    <s v="This is a touring production for schools in the Treasure Valley!"/>
    <n v="1000"/>
    <n v="1000"/>
    <x v="0"/>
    <x v="0"/>
    <s v="US"/>
    <s v="USD"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"/>
    <s v="USD"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"/>
    <s v="GBP"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s v="CA"/>
    <s v="CAD"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"/>
    <s v="AUD"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"/>
    <s v="USD"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x v="0"/>
    <x v="0"/>
    <s v="CA"/>
    <s v="CAD"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"/>
    <s v="USD"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"/>
    <s v="USD"/>
    <n v="1413176340"/>
    <n v="1412091423"/>
  </r>
  <r>
    <n v="2937"/>
    <s v="UCAS"/>
    <s v="UCAS is a new British musical premiering at the Edinburgh Fringe Festival 2014."/>
    <n v="1500"/>
    <n v="2000"/>
    <x v="0"/>
    <x v="0"/>
    <s v="GB"/>
    <s v="GBP"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"/>
    <s v="USD"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"/>
    <s v="USD"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"/>
    <s v="USD"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x v="0"/>
    <x v="2"/>
    <s v="US"/>
    <s v="USD"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"/>
    <s v="CAD"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2"/>
    <s v="US"/>
    <s v="USD"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x v="0"/>
    <x v="2"/>
    <s v="US"/>
    <s v="USD"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x v="0"/>
    <x v="2"/>
    <s v="US"/>
    <s v="USD"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"/>
    <s v="GBP"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2"/>
    <s v="US"/>
    <s v="USD"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x v="0"/>
    <x v="2"/>
    <s v="US"/>
    <s v="USD"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2"/>
    <s v="US"/>
    <s v="USD"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2"/>
    <s v="US"/>
    <s v="USD"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"/>
    <s v="USD"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"/>
    <s v="USD"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"/>
    <s v="USD"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"/>
    <s v="USD"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x v="0"/>
    <x v="1"/>
    <s v="US"/>
    <s v="USD"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"/>
    <s v="USD"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"/>
    <s v="USD"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x v="0"/>
    <x v="1"/>
    <s v="US"/>
    <s v="USD"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"/>
    <s v="GBP"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"/>
    <s v="USD"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"/>
    <s v="USD"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"/>
    <s v="USD"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"/>
    <s v="USD"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"/>
    <s v="USD"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"/>
    <s v="USD"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"/>
    <s v="USD"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"/>
    <s v="USD"/>
    <n v="1425872692"/>
    <n v="1423284292"/>
  </r>
  <r>
    <n v="2968"/>
    <s v="The Curse of the Babywoman @ FringeNYC"/>
    <s v="The Curse of the Babywoman is real â€” and it is coming to FringeNYC this August."/>
    <n v="3500"/>
    <n v="3710"/>
    <x v="0"/>
    <x v="0"/>
    <s v="US"/>
    <s v="USD"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"/>
    <s v="CAD"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"/>
    <s v="USD"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"/>
    <s v="USD"/>
    <n v="1409500078"/>
    <n v="1406908078"/>
  </r>
  <r>
    <n v="2972"/>
    <s v="A Bad Plan"/>
    <s v="A group of artists. A mythical art piece. A harrowing quest. And some margaritas."/>
    <n v="2000"/>
    <n v="2107"/>
    <x v="0"/>
    <x v="0"/>
    <s v="US"/>
    <s v="USD"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"/>
    <s v="USD"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"/>
    <s v="USD"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"/>
    <s v="USD"/>
    <n v="1417057200"/>
    <n v="1414599886"/>
  </r>
  <r>
    <n v="2976"/>
    <s v="Pizza Delique"/>
    <s v="A play that addresses an important social issue, brought to light by members of the UoM Drama Society."/>
    <n v="70"/>
    <n v="120"/>
    <x v="0"/>
    <x v="0"/>
    <s v="GB"/>
    <s v="GBP"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"/>
    <s v="USD"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"/>
    <s v="USD"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x v="0"/>
    <x v="0"/>
    <s v="US"/>
    <s v="USD"/>
    <n v="1420524000"/>
    <n v="1419104823"/>
  </r>
  <r>
    <n v="2980"/>
    <s v="INDEPENDENCE NYC"/>
    <s v="1 director, 4 actors, and a whole lotta determination. Help us bring this brilliant story to the heart of NYC!"/>
    <n v="3000"/>
    <n v="3275"/>
    <x v="0"/>
    <x v="0"/>
    <s v="US"/>
    <s v="USD"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IE"/>
    <s v="EUR"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x v="1"/>
    <x v="0"/>
    <s v="GB"/>
    <s v="GBP"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"/>
    <s v="USD"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"/>
    <s v="USD"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s v="NZ"/>
    <s v="NZD"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"/>
    <s v="GBP"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"/>
    <s v="USD"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"/>
    <s v="GBP"/>
    <n v="1466412081"/>
    <n v="1463820081"/>
  </r>
  <r>
    <n v="2989"/>
    <s v="Let's Light Up The Gem!"/>
    <s v="Bring the movies back to Bethel, Maine."/>
    <n v="20000"/>
    <n v="35307"/>
    <x v="0"/>
    <x v="0"/>
    <s v="US"/>
    <s v="USD"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"/>
    <s v="USD"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"/>
    <s v="USD"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"/>
    <s v="USD"/>
    <n v="1476037510"/>
    <n v="1473445510"/>
  </r>
  <r>
    <n v="2993"/>
    <s v="TRUE WEST: Think, Dog! Productions"/>
    <s v="Help us build the Kitchen from Hell!"/>
    <n v="1000"/>
    <n v="1003"/>
    <x v="0"/>
    <x v="0"/>
    <s v="US"/>
    <s v="USD"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"/>
    <s v="GBP"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"/>
    <s v="USD"/>
    <n v="1484841471"/>
    <n v="1482249471"/>
  </r>
  <r>
    <n v="2996"/>
    <s v="Sea Tea Improv's Comedy Theater in Hartford, CT"/>
    <s v="A permanent home for comedy in Connecticut in the heart of downtown Hartford."/>
    <n v="35000"/>
    <n v="60180"/>
    <x v="0"/>
    <x v="0"/>
    <s v="US"/>
    <s v="USD"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"/>
    <s v="USD"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"/>
    <s v="USD"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"/>
    <s v="USD"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"/>
    <s v="USD"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"/>
    <s v="USD"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"/>
    <s v="USD"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"/>
    <s v="USD"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"/>
    <s v="USD"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"/>
    <s v="USD"/>
    <n v="1412611905"/>
    <n v="1410019905"/>
  </r>
  <r>
    <n v="3006"/>
    <s v="ONTARIO STREET THEATRE in Port Hope."/>
    <s v="We're an affordable theatre and rental space that can be molded into anything by anyone."/>
    <n v="8000"/>
    <n v="8620"/>
    <x v="0"/>
    <x v="0"/>
    <s v="CA"/>
    <s v="CAD"/>
    <n v="1418580591"/>
    <n v="1415988591"/>
  </r>
  <r>
    <n v="3007"/>
    <s v="Bethlem"/>
    <s v="Consuite for 2015 CoreCon.  An adventure into insanity."/>
    <n v="600"/>
    <n v="1080"/>
    <x v="0"/>
    <x v="0"/>
    <s v="US"/>
    <s v="USD"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"/>
    <s v="USD"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"/>
    <s v="USD"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"/>
    <s v="USD"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S"/>
    <s v="EUR"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"/>
    <s v="USD"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"/>
    <s v="USD"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"/>
    <s v="USD"/>
    <n v="1415163600"/>
    <n v="1412737080"/>
  </r>
  <r>
    <n v="3015"/>
    <s v="A Sign for 34 West"/>
    <s v="We're turning an old yogurt shop into a live theater in downtown Charleston.   Please help us hang our sign!"/>
    <n v="3400"/>
    <n v="3508"/>
    <x v="0"/>
    <x v="0"/>
    <s v="US"/>
    <s v="USD"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"/>
    <s v="USD"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"/>
    <s v="USD"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FR"/>
    <s v="EUR"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"/>
    <s v="USD"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"/>
    <s v="USD"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"/>
    <s v="USD"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"/>
    <s v="USD"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"/>
    <s v="GBP"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"/>
    <s v="USD"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"/>
    <s v="GBP"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"/>
    <s v="GBP"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"/>
    <s v="USD"/>
    <n v="1426866851"/>
    <n v="1424278451"/>
  </r>
  <r>
    <n v="3028"/>
    <s v="A Home for Vegas Theatre Hub"/>
    <s v="We have a space! Help us fill it with a stage, chairs, gear and audiences' laughter!"/>
    <n v="5000"/>
    <n v="8401"/>
    <x v="0"/>
    <x v="0"/>
    <s v="US"/>
    <s v="USD"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"/>
    <s v="USD"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"/>
    <s v="USD"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"/>
    <s v="USD"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"/>
    <s v="USD"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"/>
    <s v="USD"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"/>
    <s v="USD"/>
    <n v="1477972740"/>
    <n v="1475326255"/>
  </r>
  <r>
    <n v="3035"/>
    <s v="The Coalition Theater"/>
    <s v="Help create a permanent home for live comedy shows and classes in Downtown RVA."/>
    <n v="25000"/>
    <n v="27196.71"/>
    <x v="0"/>
    <x v="0"/>
    <s v="US"/>
    <s v="USD"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"/>
    <s v="USD"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"/>
    <s v="USD"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"/>
    <s v="USD"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"/>
    <s v="USD"/>
    <n v="1388303940"/>
    <n v="1386011038"/>
  </r>
  <r>
    <n v="3040"/>
    <s v="Jayhawk Makeover"/>
    <s v="48 hours of deck screws, dry wall, hard hats and needed renovation to help the Jayhawk rise from the ashes."/>
    <n v="3000"/>
    <n v="3225"/>
    <x v="0"/>
    <x v="0"/>
    <s v="US"/>
    <s v="USD"/>
    <n v="1435359600"/>
    <n v="1434999621"/>
  </r>
  <r>
    <n v="3041"/>
    <s v="Lend a Hand in Our Home"/>
    <s v="Privet! Hello! Bon Jour! We are the Arlekin Players Theatre and we need a home."/>
    <n v="8300"/>
    <n v="9170"/>
    <x v="0"/>
    <x v="0"/>
    <s v="US"/>
    <s v="USD"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"/>
    <s v="GBP"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"/>
    <s v="CAD"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"/>
    <s v="USD"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"/>
    <s v="USD"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"/>
    <s v="USD"/>
    <n v="1410324720"/>
    <n v="1407784586"/>
  </r>
  <r>
    <n v="3047"/>
    <s v="Acting V Senior Showcase"/>
    <s v="Hi! We're the Graduating Seniors Acting V Seniors at Temple University! Welcome to our Kick starter Page!"/>
    <n v="500"/>
    <n v="745"/>
    <x v="0"/>
    <x v="0"/>
    <s v="US"/>
    <s v="USD"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"/>
    <s v="USD"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"/>
    <s v="USD"/>
    <n v="1434241255"/>
    <n v="1431649255"/>
  </r>
  <r>
    <n v="3050"/>
    <s v="The Black Pearl Consuite at CoreCon VIII: On Ancient Seas"/>
    <s v="Help fund The Black Pearl Consuite at CoreCon VIII: On Ancient Seas!"/>
    <n v="600"/>
    <n v="636"/>
    <x v="0"/>
    <x v="0"/>
    <s v="US"/>
    <s v="USD"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"/>
    <s v="GBP"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x v="0"/>
    <x v="2"/>
    <s v="US"/>
    <s v="USD"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x v="0"/>
    <x v="2"/>
    <s v="US"/>
    <s v="USD"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2"/>
    <s v="US"/>
    <s v="USD"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x v="0"/>
    <x v="2"/>
    <s v="US"/>
    <s v="USD"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x v="0"/>
    <x v="2"/>
    <s v="US"/>
    <s v="USD"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"/>
    <s v="GBP"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2"/>
    <s v="IT"/>
    <s v="EUR"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2"/>
    <s v="US"/>
    <s v="USD"/>
    <n v="1407536846"/>
    <n v="1404944846"/>
  </r>
  <r>
    <n v="3060"/>
    <s v="Save the Roxy Theatre in Bremerton WA"/>
    <s v="Save the historic Roxy theatre in Bremerton WA from being repurposed as office space."/>
    <n v="220000"/>
    <n v="335"/>
    <x v="0"/>
    <x v="2"/>
    <s v="US"/>
    <s v="USD"/>
    <n v="1443422134"/>
    <n v="1440830134"/>
  </r>
  <r>
    <n v="3061"/>
    <s v="Help Save Parkway Cinemas!"/>
    <s v="Save a historic Local theater."/>
    <n v="1000000"/>
    <n v="0"/>
    <x v="0"/>
    <x v="2"/>
    <s v="US"/>
    <s v="USD"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2"/>
    <s v="US"/>
    <s v="USD"/>
    <n v="1443636000"/>
    <n v="1441111892"/>
  </r>
  <r>
    <n v="3063"/>
    <s v="Spec Haus"/>
    <s v="Members of the local Miami music scene are putting together a venue/creative space in Kendall!"/>
    <n v="3000"/>
    <n v="587"/>
    <x v="0"/>
    <x v="2"/>
    <s v="US"/>
    <s v="USD"/>
    <n v="1477174138"/>
    <n v="1474150138"/>
  </r>
  <r>
    <n v="3064"/>
    <s v="Kickstart the Crossroads Community"/>
    <s v="An epicenter for connection, creation and expression of the community."/>
    <n v="75000"/>
    <n v="8471"/>
    <x v="0"/>
    <x v="2"/>
    <s v="US"/>
    <s v="USD"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x v="0"/>
    <x v="2"/>
    <s v="US"/>
    <s v="USD"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"/>
    <s v="AUD"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2"/>
    <s v="NZ"/>
    <s v="NZD"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2"/>
    <s v="US"/>
    <s v="USD"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2"/>
    <s v="US"/>
    <s v="USD"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"/>
    <s v="GBP"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x v="0"/>
    <x v="2"/>
    <s v="US"/>
    <s v="USD"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2"/>
    <s v="US"/>
    <s v="USD"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2"/>
    <s v="US"/>
    <s v="USD"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2"/>
    <s v="FR"/>
    <s v="EUR"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x v="0"/>
    <x v="2"/>
    <s v="US"/>
    <s v="USD"/>
    <n v="1471573640"/>
    <n v="1467253640"/>
  </r>
  <r>
    <n v="3076"/>
    <s v="10,000 Hours"/>
    <s v="Helping female comedians get in their 10,000 Hours of practice!"/>
    <n v="10000"/>
    <n v="1506"/>
    <x v="0"/>
    <x v="2"/>
    <s v="US"/>
    <s v="USD"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"/>
    <s v="CAD"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2"/>
    <s v="US"/>
    <s v="USD"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2"/>
    <s v="US"/>
    <s v="USD"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2"/>
    <s v="US"/>
    <s v="USD"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2"/>
    <s v="US"/>
    <s v="USD"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2"/>
    <s v="US"/>
    <s v="USD"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2"/>
    <s v="US"/>
    <s v="USD"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2"/>
    <s v="US"/>
    <s v="USD"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2"/>
    <s v="US"/>
    <s v="USD"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2"/>
    <s v="IT"/>
    <s v="EUR"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2"/>
    <s v="US"/>
    <s v="USD"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2"/>
    <s v="US"/>
    <s v="USD"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2"/>
    <s v="US"/>
    <s v="USD"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x v="0"/>
    <x v="2"/>
    <s v="US"/>
    <s v="USD"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x v="0"/>
    <x v="2"/>
    <s v="US"/>
    <s v="USD"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2"/>
    <s v="US"/>
    <s v="USD"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"/>
    <s v="CAD"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x v="0"/>
    <x v="2"/>
    <s v="US"/>
    <s v="USD"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x v="0"/>
    <x v="2"/>
    <s v="US"/>
    <s v="USD"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2"/>
    <s v="US"/>
    <s v="USD"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"/>
    <s v="GBP"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x v="0"/>
    <x v="2"/>
    <s v="US"/>
    <s v="USD"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2"/>
    <s v="US"/>
    <s v="USD"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2"/>
    <s v="US"/>
    <s v="USD"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2"/>
    <s v="FR"/>
    <s v="EUR"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"/>
    <s v="GBP"/>
    <n v="1471939818"/>
    <n v="1467619818"/>
  </r>
  <r>
    <n v="3103"/>
    <s v="Professional Venue for local artists!!"/>
    <s v="Creating a place for local artists to perform, at substantially less cost for them"/>
    <n v="4100"/>
    <n v="11"/>
    <x v="0"/>
    <x v="2"/>
    <s v="US"/>
    <s v="USD"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"/>
    <s v="AUD"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x v="0"/>
    <x v="2"/>
    <s v="US"/>
    <s v="USD"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"/>
    <s v="GBP"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x v="0"/>
    <x v="2"/>
    <s v="US"/>
    <s v="USD"/>
    <n v="1431372751"/>
    <n v="1430767951"/>
  </r>
  <r>
    <n v="3108"/>
    <s v="Funding a home for our Children's Theater"/>
    <s v="We need a permanent home for the theater!"/>
    <n v="50000"/>
    <n v="26"/>
    <x v="0"/>
    <x v="2"/>
    <s v="US"/>
    <s v="USD"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2"/>
    <s v="US"/>
    <s v="USD"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x v="0"/>
    <x v="2"/>
    <s v="US"/>
    <s v="USD"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x v="0"/>
    <x v="2"/>
    <s v="US"/>
    <s v="USD"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x v="0"/>
    <x v="2"/>
    <s v="US"/>
    <s v="USD"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2"/>
    <s v="US"/>
    <s v="USD"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2"/>
    <s v="US"/>
    <s v="USD"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x v="0"/>
    <x v="2"/>
    <s v="SE"/>
    <s v="SEK"/>
    <n v="1465123427"/>
    <n v="1462531427"/>
  </r>
  <r>
    <n v="3116"/>
    <s v="CoreCon Asylum"/>
    <s v="Creating a consuite for CoreCon. A focus on the insanity of asylums and early medical practices from history."/>
    <n v="750"/>
    <n v="430"/>
    <x v="0"/>
    <x v="2"/>
    <s v="US"/>
    <s v="USD"/>
    <n v="1427890925"/>
    <n v="1426681325"/>
  </r>
  <r>
    <n v="3117"/>
    <s v="Cowes and The Sea"/>
    <s v="Performing Arts workshops, for young people aged 5 -16, exploring how the sea has shaped Cowes as a settlement."/>
    <n v="1000"/>
    <n v="1"/>
    <x v="0"/>
    <x v="2"/>
    <s v="GB"/>
    <s v="GBP"/>
    <n v="1464354720"/>
    <n v="1463648360"/>
  </r>
  <r>
    <n v="3118"/>
    <s v="Garden Eden, theatre, meeting, culture, music, art"/>
    <s v="a magical place for all kind of people, like a fairytaile in all colours"/>
    <n v="500000"/>
    <n v="1550"/>
    <x v="0"/>
    <x v="2"/>
    <s v="SE"/>
    <s v="SEK"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2"/>
    <s v="US"/>
    <s v="USD"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x v="0"/>
    <x v="2"/>
    <s v="NL"/>
    <s v="EUR"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x v="0"/>
    <x v="1"/>
    <s v="CA"/>
    <s v="CAD"/>
    <n v="1411748335"/>
    <n v="1406564335"/>
  </r>
  <r>
    <n v="3122"/>
    <s v="be back soon (Canceled)"/>
    <s v="cancelled until further notice"/>
    <n v="199"/>
    <n v="116"/>
    <x v="0"/>
    <x v="1"/>
    <s v="US"/>
    <s v="USD"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"/>
    <s v="USD"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"/>
    <s v="USD"/>
    <n v="1422902601"/>
    <n v="1417718601"/>
  </r>
  <r>
    <n v="3125"/>
    <s v="N/A (Canceled)"/>
    <s v="N/A"/>
    <n v="1500000"/>
    <n v="0"/>
    <x v="0"/>
    <x v="1"/>
    <s v="US"/>
    <s v="USD"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"/>
    <s v="USD"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"/>
    <s v="USD"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3"/>
    <s v="US"/>
    <s v="USD"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3"/>
    <s v="US"/>
    <s v="USD"/>
    <n v="1492542819"/>
    <n v="1489090419"/>
  </r>
  <r>
    <n v="3130"/>
    <s v="MEDEA | A New Vision"/>
    <s v="A shockingly relevant modern take on a 2,000-year-old tragedy that confronts current gender politics."/>
    <n v="10000"/>
    <n v="375"/>
    <x v="0"/>
    <x v="3"/>
    <s v="US"/>
    <s v="USD"/>
    <n v="1492145940"/>
    <n v="1489504916"/>
  </r>
  <r>
    <n v="3131"/>
    <s v="SNAKE EYES"/>
    <s v="A Staged Reading of &quot;Snake Eyes,&quot; a new play by Alex Rafala"/>
    <n v="4100"/>
    <n v="645"/>
    <x v="0"/>
    <x v="3"/>
    <s v="US"/>
    <s v="USD"/>
    <n v="1491656045"/>
    <n v="1489067645"/>
  </r>
  <r>
    <n v="3132"/>
    <s v="A Bite of a Snake Play"/>
    <s v="Smells Like Money, Drips Like Honey, Taste Like Mocha, Better Run AWAY"/>
    <n v="30000"/>
    <n v="10"/>
    <x v="0"/>
    <x v="3"/>
    <s v="US"/>
    <s v="USD"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"/>
    <s v="GBP"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"/>
    <s v="GBP"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3"/>
    <s v="US"/>
    <s v="USD"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x v="0"/>
    <x v="3"/>
    <s v="GB"/>
    <s v="GBP"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x v="0"/>
    <x v="3"/>
    <s v="US"/>
    <s v="USD"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"/>
    <s v="GBP"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3"/>
    <s v="MX"/>
    <s v="MXN"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3"/>
    <s v="FR"/>
    <s v="EUR"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3"/>
    <s v="NL"/>
    <s v="EUR"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"/>
    <s v="GBP"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"/>
    <s v="GBP"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3"/>
    <s v="US"/>
    <s v="USD"/>
    <n v="1489903200"/>
    <n v="1488459307"/>
  </r>
  <r>
    <n v="3145"/>
    <s v="Arlington's 1st Dinner Theatre"/>
    <s v="Dominion Theatre Company is the first community dinner theatre  to be established in Arlington TX."/>
    <n v="25000"/>
    <n v="0"/>
    <x v="0"/>
    <x v="3"/>
    <s v="US"/>
    <s v="USD"/>
    <n v="1490659134"/>
    <n v="1485478734"/>
  </r>
  <r>
    <n v="3146"/>
    <s v="SoÃ±Ã© una ciudad amurallada"/>
    <s v="Somos... Podemos... Amamos... Nuestra muralla, nuestra utopÃ­a. Que el amor sea el lÃ­mite"/>
    <n v="50000"/>
    <n v="5250"/>
    <x v="0"/>
    <x v="3"/>
    <s v="MX"/>
    <s v="MXN"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"/>
    <s v="USD"/>
    <n v="1415319355"/>
    <n v="1411859755"/>
  </r>
  <r>
    <n v="3148"/>
    <s v="The Aurora Project: A Sci-Fi Epic by Bella Poynton"/>
    <s v="Help fund The Aurora Project, an immersive science fiction epic."/>
    <n v="1800"/>
    <n v="2361"/>
    <x v="1"/>
    <x v="0"/>
    <s v="US"/>
    <s v="USD"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"/>
    <s v="USD"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"/>
    <s v="USD"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"/>
    <s v="USD"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x v="1"/>
    <x v="0"/>
    <s v="GB"/>
    <s v="GBP"/>
    <n v="1383425367"/>
    <n v="1380833367"/>
  </r>
  <r>
    <n v="3153"/>
    <s v="Terminator the Second"/>
    <s v="A stage production of Terminator 2: Judgment Day, composed entirely of the words of William Shakespeare"/>
    <n v="3000"/>
    <n v="10067.5"/>
    <x v="1"/>
    <x v="0"/>
    <s v="US"/>
    <s v="USD"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"/>
    <s v="USD"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0"/>
    <s v="GB"/>
    <s v="GBP"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"/>
    <s v="USD"/>
    <n v="1338591144"/>
    <n v="1335567144"/>
  </r>
  <r>
    <n v="3157"/>
    <s v="Summer FourPlay"/>
    <s v="Four Directors.  Four One Acts.  Four Genres.  For You."/>
    <n v="4000"/>
    <n v="4040"/>
    <x v="1"/>
    <x v="0"/>
    <s v="US"/>
    <s v="USD"/>
    <n v="1405746000"/>
    <n v="1404932105"/>
  </r>
  <r>
    <n v="3158"/>
    <s v="Nursery Crimes"/>
    <s v="A 40s crime-noir play using nursery rhyme characters."/>
    <n v="5000"/>
    <n v="5700"/>
    <x v="1"/>
    <x v="0"/>
    <s v="US"/>
    <s v="USD"/>
    <n v="1374523752"/>
    <n v="1371931752"/>
  </r>
  <r>
    <n v="3159"/>
    <s v="Waxwing: A New Play"/>
    <s v="WAXWING is an exciting new world premiere of mythic (perhaps even apocalyptic!) proportions."/>
    <n v="1500"/>
    <n v="2002.22"/>
    <x v="1"/>
    <x v="0"/>
    <s v="US"/>
    <s v="USD"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x v="1"/>
    <x v="0"/>
    <s v="US"/>
    <s v="USD"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x v="1"/>
    <x v="0"/>
    <s v="GB"/>
    <s v="GBP"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"/>
    <s v="USD"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"/>
    <s v="USD"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"/>
    <s v="USD"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"/>
    <s v="USD"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"/>
    <s v="USD"/>
    <n v="1416988740"/>
    <n v="1414514153"/>
  </r>
  <r>
    <n v="3167"/>
    <s v="Destiny is Judd Nelson: a new play at FringeNYC"/>
    <s v="What is destiny? Explore it with us this August at FringeNYC."/>
    <n v="3000"/>
    <n v="3485"/>
    <x v="1"/>
    <x v="0"/>
    <s v="US"/>
    <s v="USD"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x v="1"/>
    <x v="0"/>
    <s v="US"/>
    <s v="USD"/>
    <n v="1402696800"/>
    <n v="1399948353"/>
  </r>
  <r>
    <n v="3169"/>
    <s v="The Window"/>
    <s v="We're bringing The Window to the Cherry Lane Theater in January 2014."/>
    <n v="8000"/>
    <n v="8241"/>
    <x v="1"/>
    <x v="0"/>
    <s v="US"/>
    <s v="USD"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x v="1"/>
    <x v="0"/>
    <s v="US"/>
    <s v="USD"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"/>
    <s v="GBP"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"/>
    <s v="USD"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"/>
    <s v="USD"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"/>
    <s v="USD"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"/>
    <s v="USD"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"/>
    <s v="USD"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"/>
    <s v="USD"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0"/>
    <s v="GB"/>
    <s v="GBP"/>
    <n v="1405521075"/>
    <n v="1402929075"/>
  </r>
  <r>
    <n v="3179"/>
    <s v="I Do Wonder"/>
    <s v="A Sci-fi play in several vignettes that will narrate an alternate history in the mid-20th century."/>
    <n v="4200"/>
    <n v="4794.82"/>
    <x v="1"/>
    <x v="0"/>
    <s v="US"/>
    <s v="USD"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GB"/>
    <s v="GBP"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x v="1"/>
    <x v="0"/>
    <s v="GB"/>
    <s v="GBP"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"/>
    <s v="USD"/>
    <n v="1328029200"/>
    <n v="1323211621"/>
  </r>
  <r>
    <n v="3183"/>
    <s v="The Seagull on The River"/>
    <s v="Anton Chekhov's The Seagull. An outdoor Amphitheater in Manhattan. Trees. A River. Daybreak."/>
    <n v="2500"/>
    <n v="2725"/>
    <x v="1"/>
    <x v="0"/>
    <s v="US"/>
    <s v="USD"/>
    <n v="1377284669"/>
    <n v="1375729469"/>
  </r>
  <r>
    <n v="3184"/>
    <s v="Equus at Frenetic Theatre"/>
    <s v="Equus is the story of a psychiatrist treating a teenaged boy who blinds six horses with a metal spike."/>
    <n v="4300"/>
    <n v="4610"/>
    <x v="1"/>
    <x v="0"/>
    <s v="US"/>
    <s v="USD"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0"/>
    <s v="GB"/>
    <s v="GBP"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x v="1"/>
    <x v="0"/>
    <s v="GB"/>
    <s v="GBP"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"/>
    <s v="USD"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"/>
    <s v="GBP"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2"/>
    <s v="SE"/>
    <s v="SEK"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"/>
    <s v="CAD"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x v="0"/>
    <x v="2"/>
    <s v="US"/>
    <s v="USD"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"/>
    <s v="GBP"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"/>
    <s v="GBP"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2"/>
    <s v="US"/>
    <s v="USD"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x v="0"/>
    <x v="2"/>
    <s v="US"/>
    <s v="USD"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x v="0"/>
    <x v="2"/>
    <s v="US"/>
    <s v="USD"/>
    <n v="1438437600"/>
    <n v="1433254875"/>
  </r>
  <r>
    <n v="3197"/>
    <s v="Mirror, mirror on the wall"/>
    <s v="This years most important stage project for young artists in our region. www.ungespor.no"/>
    <n v="10000"/>
    <n v="1145"/>
    <x v="0"/>
    <x v="2"/>
    <s v="NO"/>
    <s v="NOK"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2"/>
    <s v="DK"/>
    <s v="DKK"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2"/>
    <s v="US"/>
    <s v="USD"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x v="0"/>
    <x v="2"/>
    <s v="US"/>
    <s v="USD"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"/>
    <s v="GBP"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2"/>
    <s v="US"/>
    <s v="USD"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2"/>
    <s v="US"/>
    <s v="USD"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2"/>
    <s v="US"/>
    <s v="USD"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"/>
    <s v="GBP"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2"/>
    <s v="US"/>
    <s v="USD"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2"/>
    <s v="US"/>
    <s v="USD"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"/>
    <s v="USD"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"/>
    <s v="USD"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"/>
    <s v="USD"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"/>
    <s v="USD"/>
    <n v="1408068000"/>
    <n v="1405346680"/>
  </r>
  <r>
    <n v="3212"/>
    <s v="Campo Maldito"/>
    <s v="Help us bring our production of Campo Maldito to New York AND San Francisco!"/>
    <n v="4000"/>
    <n v="5050"/>
    <x v="1"/>
    <x v="0"/>
    <s v="US"/>
    <s v="USD"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0"/>
    <s v="GB"/>
    <s v="GBP"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"/>
    <s v="GBP"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"/>
    <s v="USD"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x v="1"/>
    <x v="0"/>
    <s v="GB"/>
    <s v="GBP"/>
    <n v="1436625000"/>
    <n v="1433934371"/>
  </r>
  <r>
    <n v="3217"/>
    <s v="Wake Up Call @ IRT Theater"/>
    <s v="Wake Up Call is a comedic play about a group of hotel employees working on Christmas Eve."/>
    <n v="4500"/>
    <n v="5221"/>
    <x v="1"/>
    <x v="0"/>
    <s v="US"/>
    <s v="USD"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"/>
    <s v="GBP"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x v="1"/>
    <x v="0"/>
    <s v="US"/>
    <s v="USD"/>
    <n v="1427063747"/>
    <n v="1424043347"/>
  </r>
  <r>
    <n v="3220"/>
    <s v="Burners"/>
    <s v="A sci-fi thriller for the stage opening March 10 in Los Angeles."/>
    <n v="15000"/>
    <n v="15126"/>
    <x v="1"/>
    <x v="0"/>
    <s v="US"/>
    <s v="USD"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"/>
    <s v="GBP"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"/>
    <s v="USD"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"/>
    <s v="USD"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"/>
    <s v="USD"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"/>
    <s v="USD"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"/>
    <s v="GBP"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"/>
    <s v="GBP"/>
    <n v="1484687436"/>
    <n v="1482095436"/>
  </r>
  <r>
    <n v="3228"/>
    <s v="Hear Me Roar: A Season of Powerful Women"/>
    <s v="A Season of Powerful Women. A Season of Defiance."/>
    <n v="7000"/>
    <n v="7164"/>
    <x v="1"/>
    <x v="0"/>
    <s v="US"/>
    <s v="USD"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"/>
    <s v="USD"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"/>
    <s v="USD"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"/>
    <s v="USD"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"/>
    <s v="USD"/>
    <n v="1462334340"/>
    <n v="1459711917"/>
  </r>
  <r>
    <n v="3233"/>
    <s v="64 Squares"/>
    <s v="64 Squares is an autobiographical one-man exploration of the internal chess game played to reconcile relationships."/>
    <n v="5000"/>
    <n v="5940"/>
    <x v="0"/>
    <x v="0"/>
    <s v="US"/>
    <s v="USD"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"/>
    <s v="GBP"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"/>
    <s v="USD"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"/>
    <s v="USD"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x v="1"/>
    <x v="0"/>
    <s v="US"/>
    <s v="USD"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"/>
    <s v="GBP"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"/>
    <s v="GBP"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"/>
    <s v="GBP"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"/>
    <s v="USD"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x v="1"/>
    <x v="0"/>
    <s v="US"/>
    <s v="USD"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"/>
    <s v="USD"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"/>
    <s v="GBP"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"/>
    <s v="USD"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x v="1"/>
    <x v="0"/>
    <s v="US"/>
    <s v="USD"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"/>
    <s v="GBP"/>
    <n v="1436696712"/>
    <n v="1434104712"/>
  </r>
  <r>
    <n v="3248"/>
    <s v="Honest Accomplice Theatre 2015-16 Season"/>
    <s v="Honest Accomplice Theatre produces theatre for social change."/>
    <n v="12000"/>
    <n v="12095"/>
    <x v="1"/>
    <x v="0"/>
    <s v="US"/>
    <s v="USD"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"/>
    <s v="USD"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"/>
    <s v="USD"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"/>
    <s v="USD"/>
    <n v="1434907966"/>
    <n v="1432315966"/>
  </r>
  <r>
    <n v="3252"/>
    <s v="Modern Love"/>
    <s v="How do we navigate the boundaries between friendship, sexual intimacy and obsessive desire?"/>
    <n v="2250"/>
    <n v="2876"/>
    <x v="1"/>
    <x v="0"/>
    <s v="GB"/>
    <s v="GBP"/>
    <n v="1473247240"/>
    <n v="1470655240"/>
  </r>
  <r>
    <n v="3253"/>
    <s v="EMPATHITRAX, a new play by Ana Nogueira"/>
    <s v="Can you ever truly feel what someone else is feeling?_x000a_Do you want to?"/>
    <n v="20000"/>
    <n v="20365"/>
    <x v="1"/>
    <x v="0"/>
    <s v="US"/>
    <s v="USD"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"/>
    <s v="GBP"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x v="1"/>
    <x v="0"/>
    <s v="GB"/>
    <s v="GBP"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"/>
    <s v="USD"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"/>
    <s v="GBP"/>
    <n v="1487769952"/>
    <n v="1485177952"/>
  </r>
  <r>
    <n v="3258"/>
    <s v="Bluebirds by Joe Brondo"/>
    <s v="A guy named Walt steals a book and plans to sell it to get his life on track... until his wife finds out."/>
    <n v="7000"/>
    <n v="7365"/>
    <x v="1"/>
    <x v="0"/>
    <s v="US"/>
    <s v="USD"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"/>
    <s v="USD"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"/>
    <s v="USD"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"/>
    <s v="USD"/>
    <n v="1437067476"/>
    <n v="1434475476"/>
  </r>
  <r>
    <n v="3262"/>
    <s v="Prison Boxing: A New Play by Leah Joki"/>
    <s v="A one-woman theatrical exploration of the prison system and its inhabitants."/>
    <n v="12200"/>
    <n v="12571"/>
    <x v="1"/>
    <x v="0"/>
    <s v="US"/>
    <s v="USD"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x v="1"/>
    <x v="0"/>
    <s v="US"/>
    <s v="USD"/>
    <n v="1446238800"/>
    <n v="1444220588"/>
  </r>
  <r>
    <n v="3264"/>
    <s v="Kapow-i GoGo at The PIT"/>
    <s v="The three part comedic saga of Kapow-i GoGo, who saves the world.  Again.  And again."/>
    <n v="2500"/>
    <n v="2575"/>
    <x v="1"/>
    <x v="0"/>
    <s v="US"/>
    <s v="USD"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IE"/>
    <s v="EUR"/>
    <n v="1449162000"/>
    <n v="1446570315"/>
  </r>
  <r>
    <n v="3266"/>
    <s v="Macbeth"/>
    <s v="An original version of Shakespeare's masterpiece that emphasizes family and explores the destruction of blood ties"/>
    <n v="6000"/>
    <n v="7877"/>
    <x v="1"/>
    <x v="0"/>
    <s v="US"/>
    <s v="USD"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"/>
    <s v="USD"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"/>
    <s v="USD"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0"/>
    <s v="GB"/>
    <s v="GBP"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"/>
    <s v="GBP"/>
    <n v="1436705265"/>
    <n v="1434113265"/>
  </r>
  <r>
    <n v="3271"/>
    <s v="Saxon Court at Southwark Playhouse"/>
    <s v="A razor sharp satire to darken your Christmas."/>
    <n v="1500"/>
    <n v="1950"/>
    <x v="1"/>
    <x v="0"/>
    <s v="GB"/>
    <s v="GBP"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"/>
    <s v="USD"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"/>
    <s v="USD"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"/>
    <s v="USD"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"/>
    <s v="USD"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x v="1"/>
    <x v="0"/>
    <s v="CA"/>
    <s v="CAD"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0"/>
    <s v="GB"/>
    <s v="GBP"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"/>
    <s v="GBP"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"/>
    <s v="USD"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"/>
    <s v="USD"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"/>
    <s v="USD"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"/>
    <s v="USD"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"/>
    <s v="GBP"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"/>
    <s v="USD"/>
    <n v="1454047140"/>
    <n v="1452546853"/>
  </r>
  <r>
    <n v="3285"/>
    <s v="By Morning"/>
    <s v="A new play by Matthew Gasda"/>
    <n v="4999"/>
    <n v="5604"/>
    <x v="0"/>
    <x v="0"/>
    <s v="US"/>
    <s v="USD"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"/>
    <s v="USD"/>
    <n v="1471291782"/>
    <n v="1468699782"/>
  </r>
  <r>
    <n v="3287"/>
    <s v="Three Things: Stories About Life"/>
    <s v="An inspirational one-man play about crisis, community, and the search for wholeness."/>
    <n v="2500"/>
    <n v="2500"/>
    <x v="0"/>
    <x v="0"/>
    <s v="CA"/>
    <s v="CAD"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"/>
    <s v="GBP"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"/>
    <s v="GBP"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"/>
    <s v="GBP"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"/>
    <s v="USD"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"/>
    <s v="GBP"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s v="NZ"/>
    <s v="NZD"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"/>
    <s v="GBP"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"/>
    <s v="GBP"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"/>
    <s v="GBP"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x v="0"/>
    <x v="0"/>
    <s v="GB"/>
    <s v="GBP"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"/>
    <s v="USD"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"/>
    <s v="USD"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x v="0"/>
    <x v="0"/>
    <s v="US"/>
    <s v="USD"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"/>
    <s v="USD"/>
    <n v="1470034740"/>
    <n v="1466185176"/>
  </r>
  <r>
    <n v="3302"/>
    <s v="El muro de BorÃ­s KiÃ©n"/>
    <s v="FilosofÃ­a de los anÃ³nimos"/>
    <n v="8400"/>
    <n v="8685"/>
    <x v="0"/>
    <x v="0"/>
    <s v="ES"/>
    <s v="EUR"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"/>
    <s v="USD"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"/>
    <s v="USD"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"/>
    <s v="USD"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"/>
    <s v="USD"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"/>
    <s v="USD"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"/>
    <s v="USD"/>
    <n v="1460581365"/>
    <n v="1458766965"/>
  </r>
  <r>
    <n v="3309"/>
    <s v="Collision Course"/>
    <s v="Two unlikely friends, a garage, tinned beans &amp; the end of the world."/>
    <n v="350"/>
    <n v="558"/>
    <x v="0"/>
    <x v="0"/>
    <s v="GB"/>
    <s v="GBP"/>
    <n v="1476632178"/>
    <n v="1473953778"/>
  </r>
  <r>
    <n v="3310"/>
    <s v="The Island Boys: A New Play"/>
    <s v="A new play about coming coming home, recovery, and trying to find God in the process."/>
    <n v="6500"/>
    <n v="6505"/>
    <x v="0"/>
    <x v="0"/>
    <s v="US"/>
    <s v="USD"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"/>
    <s v="USD"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x v="0"/>
    <x v="0"/>
    <s v="US"/>
    <s v="USD"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x v="0"/>
    <x v="0"/>
    <s v="US"/>
    <s v="USD"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"/>
    <s v="GBP"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"/>
    <s v="GBP"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"/>
    <s v="USD"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x v="0"/>
    <x v="0"/>
    <s v="US"/>
    <s v="USD"/>
    <n v="1465347424"/>
    <n v="1462755424"/>
  </r>
  <r>
    <n v="3318"/>
    <s v="ROOMIES - Atlantic Canada Tour 2016-17"/>
    <s v="Help us strengthen and inspire disability arts in Atlantic Canada"/>
    <n v="2000"/>
    <n v="2512"/>
    <x v="0"/>
    <x v="0"/>
    <s v="CA"/>
    <s v="CAD"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"/>
    <s v="GBP"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"/>
    <s v="USD"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"/>
    <s v="USD"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"/>
    <s v="USD"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"/>
    <s v="GBP"/>
    <n v="1474793208"/>
    <n v="1472201208"/>
  </r>
  <r>
    <n v="3324"/>
    <s v="At Swim, Two Boys"/>
    <s v="The play tells the story of Jim and Doyler and their friendship on the brink of Irish independence."/>
    <n v="1500"/>
    <n v="1525"/>
    <x v="0"/>
    <x v="0"/>
    <s v="IE"/>
    <s v="EUR"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"/>
    <s v="GBP"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"/>
    <s v="USD"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"/>
    <s v="GBP"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"/>
    <s v="USD"/>
    <n v="1404522000"/>
    <n v="1404308883"/>
  </r>
  <r>
    <n v="3329"/>
    <s v="Jestia and Raedon"/>
    <s v="Jestia and Raedon is a brand new romantic comedy play going to the Edinburgh Fringe Festival this summer."/>
    <n v="1000"/>
    <n v="1168"/>
    <x v="0"/>
    <x v="0"/>
    <s v="GB"/>
    <s v="GBP"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"/>
    <s v="GBP"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"/>
    <s v="USD"/>
    <n v="1444149886"/>
    <n v="1441125886"/>
  </r>
  <r>
    <n v="3332"/>
    <s v="Cortez"/>
    <s v="Two marine biologists are at odds during an important expedition. When a stranded shark refuses to die, things get weird."/>
    <n v="6000"/>
    <n v="6000"/>
    <x v="0"/>
    <x v="0"/>
    <s v="US"/>
    <s v="USD"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"/>
    <s v="USD"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"/>
    <s v="USD"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"/>
    <s v="GBP"/>
    <n v="1407106800"/>
    <n v="1404749446"/>
  </r>
  <r>
    <n v="3336"/>
    <s v="WILDE TALES"/>
    <s v="A theatrical adaptation of Oscar Wilde's short stories, presented by Suitcase Civilians at The Space, April 5-10 2016."/>
    <n v="250"/>
    <n v="250"/>
    <x v="0"/>
    <x v="0"/>
    <s v="GB"/>
    <s v="GBP"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"/>
    <s v="GBP"/>
    <n v="1412974800"/>
    <n v="1411109167"/>
  </r>
  <r>
    <n v="3338"/>
    <s v="The Last Days of Judas Iscariot"/>
    <s v="Join Estelle Parsons in support of Theater That Looks and Sounds Like America"/>
    <n v="15000"/>
    <n v="15327"/>
    <x v="0"/>
    <x v="0"/>
    <s v="US"/>
    <s v="USD"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"/>
    <s v="USD"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"/>
    <s v="USD"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"/>
    <s v="GBP"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x v="0"/>
    <x v="0"/>
    <s v="US"/>
    <s v="USD"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"/>
    <s v="GBP"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"/>
    <s v="USD"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"/>
    <s v="USD"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"/>
    <s v="USD"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"/>
    <s v="GBP"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"/>
    <s v="USD"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"/>
    <s v="USD"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LU"/>
    <s v="EUR"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"/>
    <s v="GBP"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"/>
    <s v="GBP"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"/>
    <s v="GBP"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x v="0"/>
    <x v="0"/>
    <s v="US"/>
    <s v="USD"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"/>
    <s v="GBP"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"/>
    <s v="GBP"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"/>
    <s v="GBP"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"/>
    <s v="USD"/>
    <n v="1416385679"/>
    <n v="1413790079"/>
  </r>
  <r>
    <n v="3359"/>
    <s v="BEIRUT, LADY OF LEBANON"/>
    <s v="A Theatrical Production Celebrating the Lebanese Culture and the Human Spirit in Time of War."/>
    <n v="4000"/>
    <n v="4250"/>
    <x v="0"/>
    <x v="0"/>
    <s v="US"/>
    <s v="USD"/>
    <n v="1487985734"/>
    <n v="1484097734"/>
  </r>
  <r>
    <n v="3360"/>
    <s v="Pretty Butch"/>
    <s v="World Premiere, an M1 Singapore Fringe Festival 2017 commission."/>
    <n v="9000"/>
    <n v="9124"/>
    <x v="0"/>
    <x v="0"/>
    <s v="SG"/>
    <s v="SGD"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"/>
    <s v="USD"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"/>
    <s v="USD"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"/>
    <s v="USD"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"/>
    <s v="GBP"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"/>
    <s v="USD"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"/>
    <s v="USD"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"/>
    <s v="GBP"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"/>
    <s v="USD"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s v="IE"/>
    <s v="EUR"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x v="0"/>
    <x v="0"/>
    <s v="US"/>
    <s v="USD"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x v="0"/>
    <x v="0"/>
    <s v="US"/>
    <s v="USD"/>
    <n v="1449089965"/>
    <n v="1446670765"/>
  </r>
  <r>
    <n v="3372"/>
    <s v="All the Best, Jack"/>
    <s v="This play tells the story of the toxicity of sensationalism shown through one man's struggle with notoriety."/>
    <n v="1000"/>
    <n v="1035"/>
    <x v="0"/>
    <x v="0"/>
    <s v="US"/>
    <s v="USD"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"/>
    <s v="GBP"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"/>
    <s v="CAD"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"/>
    <s v="GBP"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"/>
    <s v="USD"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"/>
    <s v="GBP"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"/>
    <s v="GBP"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"/>
    <s v="GBP"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"/>
    <s v="USD"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"/>
    <s v="USD"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"/>
    <s v="GBP"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"/>
    <s v="USD"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"/>
    <s v="USD"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"/>
    <s v="USD"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"/>
    <s v="USD"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"/>
    <s v="USD"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"/>
    <s v="GBP"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"/>
    <s v="USD"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"/>
    <s v="USD"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"/>
    <s v="USD"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"/>
    <s v="GBP"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x v="0"/>
    <x v="0"/>
    <s v="US"/>
    <s v="USD"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"/>
    <s v="GBP"/>
    <n v="1406470645"/>
    <n v="1403878645"/>
  </r>
  <r>
    <n v="3395"/>
    <s v="MIRAMAR"/>
    <s v="Miramar is a a darkly funny play exploring what it is we call â€˜homeâ€™."/>
    <n v="500"/>
    <n v="920"/>
    <x v="0"/>
    <x v="0"/>
    <s v="GB"/>
    <s v="GBP"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"/>
    <s v="USD"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x v="0"/>
    <x v="0"/>
    <s v="GB"/>
    <s v="GBP"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"/>
    <s v="USD"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"/>
    <s v="GBP"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"/>
    <s v="USD"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"/>
    <s v="GBP"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"/>
    <s v="USD"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"/>
    <s v="GBP"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"/>
    <s v="USD"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"/>
    <s v="GBP"/>
    <n v="1456876740"/>
    <n v="1455063886"/>
  </r>
  <r>
    <n v="3406"/>
    <s v="Voices of Swords"/>
    <s v="A funny and moving new play about two families dealing with aging parents in very different ways!"/>
    <n v="10000"/>
    <n v="10031"/>
    <x v="0"/>
    <x v="0"/>
    <s v="US"/>
    <s v="USD"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"/>
    <s v="GBP"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"/>
    <s v="USD"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x v="0"/>
    <x v="0"/>
    <s v="GB"/>
    <s v="GBP"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"/>
    <s v="USD"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"/>
    <s v="USD"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"/>
    <s v="GBP"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"/>
    <s v="USD"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"/>
    <s v="USD"/>
    <n v="1480579140"/>
    <n v="1478030325"/>
  </r>
  <r>
    <n v="3415"/>
    <s v="Balm in Gilead at Columbia"/>
    <s v="We are raising funds to allow for enhanced scenic, costume, and lighting design. Every dollar helps!"/>
    <n v="200"/>
    <n v="200"/>
    <x v="0"/>
    <x v="0"/>
    <s v="US"/>
    <s v="USD"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"/>
    <s v="GBP"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"/>
    <s v="USD"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"/>
    <s v="USD"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s v="IE"/>
    <s v="EUR"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x v="0"/>
    <x v="0"/>
    <s v="GB"/>
    <s v="GBP"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"/>
    <s v="USD"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"/>
    <s v="GBP"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x v="0"/>
    <x v="0"/>
    <s v="US"/>
    <s v="USD"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"/>
    <s v="USD"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"/>
    <s v="USD"/>
    <n v="1412434136"/>
    <n v="1409669336"/>
  </r>
  <r>
    <n v="3426"/>
    <s v="Holocene"/>
    <s v="Part ghost story, part cautionary tale, Holocene is a play about the end of our world, and the beginning of another."/>
    <n v="3750"/>
    <n v="4055"/>
    <x v="0"/>
    <x v="0"/>
    <s v="US"/>
    <s v="USD"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x v="0"/>
    <x v="0"/>
    <s v="GB"/>
    <s v="GBP"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"/>
    <s v="GBP"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"/>
    <s v="GBP"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"/>
    <s v="GBP"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"/>
    <s v="USD"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x v="0"/>
    <x v="0"/>
    <s v="US"/>
    <s v="USD"/>
    <n v="1454709600"/>
    <n v="1452520614"/>
  </r>
  <r>
    <n v="3433"/>
    <s v="The Dybbuk"/>
    <s v="death&amp;pretzels presents their first Chicago based project:_x000a_The Dybbuk by S. Ansky"/>
    <n v="9500"/>
    <n v="9525"/>
    <x v="0"/>
    <x v="0"/>
    <s v="US"/>
    <s v="USD"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"/>
    <s v="USD"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"/>
    <s v="USD"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"/>
    <s v="USD"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"/>
    <s v="USD"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"/>
    <s v="GBP"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x v="0"/>
    <x v="0"/>
    <s v="US"/>
    <s v="USD"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"/>
    <s v="USD"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"/>
    <s v="USD"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"/>
    <s v="USD"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"/>
    <s v="USD"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s v="AU"/>
    <s v="AUD"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"/>
    <s v="GBP"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"/>
    <s v="GBP"/>
    <n v="1423138800"/>
    <n v="1421092725"/>
  </r>
  <r>
    <n v="3447"/>
    <s v="The Vagabond Halfback"/>
    <s v="&quot;He was a poet, a vagrant, a philosopher, a lady's man and a hard drinker&quot;"/>
    <n v="1000"/>
    <n v="1078"/>
    <x v="0"/>
    <x v="0"/>
    <s v="US"/>
    <s v="USD"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"/>
    <s v="USD"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"/>
    <s v="USD"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"/>
    <s v="GBP"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"/>
    <s v="USD"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"/>
    <s v="USD"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"/>
    <s v="GBP"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"/>
    <s v="GBP"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"/>
    <s v="USD"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"/>
    <s v="USD"/>
    <n v="1406876340"/>
    <n v="1404190567"/>
  </r>
  <r>
    <n v="3457"/>
    <s v="The Impossible Adventures Of Supernova Jones"/>
    <s v="Robots, Space Battles, Mystery, and Intrigue. Nothing is Impossible..."/>
    <n v="2000"/>
    <n v="2804"/>
    <x v="0"/>
    <x v="0"/>
    <s v="US"/>
    <s v="USD"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"/>
    <s v="USD"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"/>
    <s v="GBP"/>
    <n v="1463743860"/>
    <n v="1461151860"/>
  </r>
  <r>
    <n v="3460"/>
    <s v="Pushers"/>
    <s v="'Pushers' is an exciting new play and the first project for brand new theatre company, Ain't Got No Home Productions."/>
    <n v="500"/>
    <n v="950"/>
    <x v="0"/>
    <x v="0"/>
    <s v="GB"/>
    <s v="GBP"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"/>
    <s v="USD"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"/>
    <s v="USD"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s v="CA"/>
    <s v="CAD"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"/>
    <s v="USD"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"/>
    <s v="GBP"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"/>
    <s v="USD"/>
    <n v="1461108450"/>
    <n v="1455928050"/>
  </r>
  <r>
    <n v="3467"/>
    <s v="Venus in Fur, Los Angeles."/>
    <s v="Venus in Fur, By David Ives."/>
    <n v="3000"/>
    <n v="3030"/>
    <x v="0"/>
    <x v="0"/>
    <s v="US"/>
    <s v="USD"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"/>
    <s v="USD"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"/>
    <s v="USD"/>
    <n v="1461857045"/>
    <n v="1459265045"/>
  </r>
  <r>
    <n v="3470"/>
    <s v="She Kills Monsters"/>
    <s v="The New Artist's Circle is a theatre company dedicated to bringing the arts to young people."/>
    <n v="250"/>
    <n v="375"/>
    <x v="0"/>
    <x v="0"/>
    <s v="US"/>
    <s v="USD"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"/>
    <s v="GBP"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"/>
    <s v="USD"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"/>
    <s v="USD"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"/>
    <s v="GBP"/>
    <n v="1469016131"/>
    <n v="1466424131"/>
  </r>
  <r>
    <n v="3475"/>
    <s v="Score"/>
    <s v="Score is a musical play inspired by true stories of parents who have recovered from addiction and regained their children."/>
    <n v="300"/>
    <n v="340"/>
    <x v="0"/>
    <x v="0"/>
    <s v="GB"/>
    <s v="GBP"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"/>
    <s v="USD"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"/>
    <s v="USD"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"/>
    <s v="USD"/>
    <n v="1426539600"/>
    <n v="1424296822"/>
  </r>
  <r>
    <n v="3479"/>
    <s v="Civil Rogues"/>
    <s v="A new comedy about what happened to a band of foolhardy actors when the Puritans closed the theatres in the 1640s."/>
    <n v="1500"/>
    <n v="1918"/>
    <x v="0"/>
    <x v="0"/>
    <s v="GB"/>
    <s v="GBP"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"/>
    <s v="USD"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x v="0"/>
    <x v="0"/>
    <s v="AU"/>
    <s v="AUD"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"/>
    <s v="GBP"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x v="0"/>
    <x v="0"/>
    <s v="US"/>
    <s v="USD"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"/>
    <s v="USD"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"/>
    <s v="USD"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"/>
    <s v="USD"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"/>
    <s v="GBP"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"/>
    <s v="USD"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"/>
    <s v="GBP"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"/>
    <s v="USD"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"/>
    <s v="USD"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"/>
    <s v="USD"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"/>
    <s v="USD"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"/>
    <s v="USD"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s v="CA"/>
    <s v="CAD"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"/>
    <s v="USD"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"/>
    <s v="USD"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s v="CA"/>
    <s v="CAD"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"/>
    <s v="USD"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"/>
    <s v="USD"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"/>
    <s v="GBP"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"/>
    <s v="USD"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x v="0"/>
    <x v="0"/>
    <s v="GB"/>
    <s v="GBP"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"/>
    <s v="USD"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"/>
    <s v="USD"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"/>
    <s v="USD"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"/>
    <s v="USD"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"/>
    <s v="GBP"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"/>
    <s v="USD"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"/>
    <s v="USD"/>
    <n v="1404312846"/>
    <n v="1402584846"/>
  </r>
  <r>
    <n v="3511"/>
    <s v="Silent Planet"/>
    <s v="The world premiere of the first full-length play by Eve Leigh, at the intimate Finborough Theatre in London."/>
    <n v="1500"/>
    <n v="1518"/>
    <x v="0"/>
    <x v="0"/>
    <s v="GB"/>
    <s v="GBP"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"/>
    <s v="GBP"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"/>
    <s v="USD"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"/>
    <s v="USD"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"/>
    <s v="USD"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"/>
    <s v="USD"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"/>
    <s v="GBP"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"/>
    <s v="USD"/>
    <n v="1412259660"/>
    <n v="1410461299"/>
  </r>
  <r>
    <n v="3519"/>
    <s v="Bookstory"/>
    <s v="Bookstory is a tiny puppet musical with some very big ideas that tells the story of the story in the digital age"/>
    <n v="2000"/>
    <n v="2027"/>
    <x v="0"/>
    <x v="0"/>
    <s v="GB"/>
    <s v="GBP"/>
    <n v="1425478950"/>
    <n v="1422886950"/>
  </r>
  <r>
    <n v="3520"/>
    <s v="Protocols"/>
    <s v="Help us to bring &quot;Protocols&quot; at the 2015 Camden Fringe. The most controversial play of the year."/>
    <n v="2000"/>
    <n v="2015"/>
    <x v="0"/>
    <x v="0"/>
    <s v="GB"/>
    <s v="GBP"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"/>
    <s v="USD"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"/>
    <s v="GBP"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x v="0"/>
    <x v="0"/>
    <s v="GB"/>
    <s v="GBP"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"/>
    <s v="USD"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"/>
    <s v="USD"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"/>
    <s v="USD"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"/>
    <s v="USD"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"/>
    <s v="GBP"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"/>
    <s v="USD"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"/>
    <s v="GBP"/>
    <n v="1460318400"/>
    <n v="1457881057"/>
  </r>
  <r>
    <n v="3531"/>
    <s v="The Reinvention of Lily Johnson"/>
    <s v="A political comedy for a crazy election year"/>
    <n v="1000"/>
    <n v="1280"/>
    <x v="0"/>
    <x v="0"/>
    <s v="US"/>
    <s v="USD"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"/>
    <s v="USD"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"/>
    <s v="USD"/>
    <n v="1447269367"/>
    <n v="1444673767"/>
  </r>
  <r>
    <n v="3534"/>
    <s v="Night of Ashes"/>
    <s v="A Theatrical Prequel to Hell's Rebels, the current Pathfinder Adventure Path from Paizo Publishing"/>
    <n v="5000"/>
    <n v="7810"/>
    <x v="0"/>
    <x v="0"/>
    <s v="US"/>
    <s v="USD"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x v="0"/>
    <x v="0"/>
    <s v="GB"/>
    <s v="GBP"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"/>
    <s v="GBP"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s v="CA"/>
    <s v="CAD"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"/>
    <s v="GBP"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x v="0"/>
    <x v="0"/>
    <s v="US"/>
    <s v="USD"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"/>
    <s v="GBP"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"/>
    <s v="GBP"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x v="0"/>
    <x v="0"/>
    <s v="US"/>
    <s v="USD"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DE"/>
    <s v="EUR"/>
    <n v="1435255659"/>
    <n v="1432663659"/>
  </r>
  <r>
    <n v="3544"/>
    <s v="Gruoch, or Lady Macbeth"/>
    <s v="Death &amp; Pretzels presents the world premiere of Paul Pasulka's Gruoch, or Lady Macbeth"/>
    <n v="2500"/>
    <n v="2500"/>
    <x v="0"/>
    <x v="0"/>
    <s v="US"/>
    <s v="USD"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"/>
    <s v="USD"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"/>
    <s v="USD"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"/>
    <s v="USD"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"/>
    <s v="USD"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x v="0"/>
    <x v="0"/>
    <s v="GB"/>
    <s v="GBP"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"/>
    <s v="GBP"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"/>
    <s v="USD"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"/>
    <s v="GBP"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"/>
    <s v="USD"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"/>
    <s v="USD"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s v="IT"/>
    <s v="EUR"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"/>
    <s v="GBP"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"/>
    <s v="USD"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"/>
    <s v="GBP"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"/>
    <s v="AUD"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"/>
    <s v="CAD"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"/>
    <s v="USD"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"/>
    <s v="GBP"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"/>
    <s v="GBP"/>
    <n v="1470078000"/>
    <n v="1467648456"/>
  </r>
  <r>
    <n v="3564"/>
    <s v="The Pillowman Aberdeen"/>
    <s v="Multi Award-Winng play THE PILLOWMAN coming to the Arts Centre Theatre, Aberdeen"/>
    <n v="1000"/>
    <n v="1005"/>
    <x v="0"/>
    <x v="0"/>
    <s v="GB"/>
    <s v="GBP"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"/>
    <s v="USD"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"/>
    <s v="GBP"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"/>
    <s v="GBP"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"/>
    <s v="USD"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"/>
    <s v="USD"/>
    <n v="1420734696"/>
    <n v="1418142696"/>
  </r>
  <r>
    <n v="3570"/>
    <s v="The Lower Depths"/>
    <s v="Theatre Machine presents an all-new adaptation of Maxim Gorky's classic of Russian theatre, The Lower Depths."/>
    <n v="2000"/>
    <n v="2287"/>
    <x v="0"/>
    <x v="0"/>
    <s v="US"/>
    <s v="USD"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"/>
    <s v="GBP"/>
    <n v="1414701413"/>
    <n v="1412109413"/>
  </r>
  <r>
    <n v="3572"/>
    <s v="Monster"/>
    <s v="A darkly comic one woman show by Abram Rooney as part of The Camden Fringe 2015."/>
    <n v="500"/>
    <n v="500"/>
    <x v="0"/>
    <x v="0"/>
    <s v="GB"/>
    <s v="GBP"/>
    <n v="1434894082"/>
    <n v="1432302082"/>
  </r>
  <r>
    <n v="3573"/>
    <s v="Licensed To Ill"/>
    <s v="London based theatre makers collaborating to create a new show about the history of HipHop."/>
    <n v="3000"/>
    <n v="3084"/>
    <x v="0"/>
    <x v="0"/>
    <s v="GB"/>
    <s v="GBP"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"/>
    <s v="USD"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"/>
    <s v="USD"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"/>
    <s v="USD"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"/>
    <s v="USD"/>
    <n v="1430029680"/>
    <n v="1427741583"/>
  </r>
  <r>
    <n v="3578"/>
    <s v="Home"/>
    <s v="An unsparing, slightly surreal look at the effects of the private rented sector on two young women. Based on real events."/>
    <n v="1500"/>
    <n v="1500.2"/>
    <x v="0"/>
    <x v="0"/>
    <s v="GB"/>
    <s v="GBP"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"/>
    <s v="GBP"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x v="0"/>
    <x v="0"/>
    <s v="US"/>
    <s v="USD"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"/>
    <s v="GBP"/>
    <n v="1406719110"/>
    <n v="1405509510"/>
  </r>
  <r>
    <n v="3582"/>
    <s v="REALLY REALLY"/>
    <s v="A contemporary American play touching on the scorching realities of growing up in the Millennial generation."/>
    <n v="1000"/>
    <n v="2870"/>
    <x v="0"/>
    <x v="0"/>
    <s v="US"/>
    <s v="USD"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"/>
    <s v="USD"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"/>
    <s v="GBP"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"/>
    <s v="USD"/>
    <n v="1419181890"/>
    <n v="1416589890"/>
  </r>
  <r>
    <n v="3586"/>
    <s v="Actors &amp; Musicians who are Blind or Autistic"/>
    <s v="See Theatre In A New Light"/>
    <n v="7500"/>
    <n v="8207"/>
    <x v="0"/>
    <x v="0"/>
    <s v="US"/>
    <s v="USD"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"/>
    <s v="GBP"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x v="0"/>
    <x v="0"/>
    <s v="GB"/>
    <s v="GBP"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"/>
    <s v="USD"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"/>
    <s v="GBP"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"/>
    <s v="USD"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"/>
    <s v="USD"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"/>
    <s v="USD"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"/>
    <s v="USD"/>
    <n v="1472952982"/>
    <n v="1470792982"/>
  </r>
  <r>
    <n v="3595"/>
    <s v="The Flu Season"/>
    <s v="A new theatre company staging Will Eno's The Flu Season in Seattle"/>
    <n v="2600"/>
    <n v="3081"/>
    <x v="0"/>
    <x v="0"/>
    <s v="US"/>
    <s v="USD"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s v="CA"/>
    <s v="CAD"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"/>
    <s v="USD"/>
    <n v="1456984740"/>
    <n v="1455717790"/>
  </r>
  <r>
    <n v="3598"/>
    <s v="Cinderella"/>
    <s v="River City Theatre Company needs your support as we embark on our thirteenth production, CINDERELLA!"/>
    <n v="1000"/>
    <n v="1101"/>
    <x v="0"/>
    <x v="0"/>
    <s v="US"/>
    <s v="USD"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x v="0"/>
    <x v="0"/>
    <s v="US"/>
    <s v="USD"/>
    <n v="1440892800"/>
    <n v="1438715077"/>
  </r>
  <r>
    <n v="3600"/>
    <s v="Pariah"/>
    <s v="The First Play From The Man Who Brought You The Black James Bond!"/>
    <n v="10"/>
    <n v="13"/>
    <x v="0"/>
    <x v="0"/>
    <s v="US"/>
    <s v="USD"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"/>
    <s v="GBP"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"/>
    <s v="USD"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"/>
    <s v="USD"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"/>
    <s v="USD"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"/>
    <s v="GBP"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"/>
    <s v="GBP"/>
    <n v="1471185057"/>
    <n v="1468593057"/>
  </r>
  <r>
    <n v="3607"/>
    <s v="E15 at The Pleasance and CPT"/>
    <s v="'E15' is a verbatim project that looks at the story of the Focus E15 Campaign"/>
    <n v="550"/>
    <n v="580"/>
    <x v="0"/>
    <x v="0"/>
    <s v="GB"/>
    <s v="GBP"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x v="0"/>
    <x v="0"/>
    <s v="GB"/>
    <s v="GBP"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"/>
    <s v="GBP"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"/>
    <s v="GBP"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"/>
    <s v="GBP"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s v="CA"/>
    <s v="CAD"/>
    <n v="1402334811"/>
    <n v="1401470811"/>
  </r>
  <r>
    <n v="3613"/>
    <s v="HIS NAME IS ARTHUR HOLMBERG"/>
    <s v="a woman walks into a bar except she looks like a man and no one's serving drinks. one night only"/>
    <n v="1250"/>
    <n v="1250"/>
    <x v="0"/>
    <x v="0"/>
    <s v="US"/>
    <s v="USD"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"/>
    <s v="USD"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"/>
    <s v="GBP"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"/>
    <s v="GBP"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"/>
    <s v="GBP"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"/>
    <s v="GBP"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"/>
    <s v="USD"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"/>
    <s v="USD"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x v="0"/>
    <x v="0"/>
    <s v="US"/>
    <s v="USD"/>
    <n v="1475269200"/>
    <n v="1473200844"/>
  </r>
  <r>
    <n v="3622"/>
    <s v="Shakespeare's Pericles, Prince of Tyre"/>
    <s v="5 actors. 39 characters. 1 epic adventure. Presented by the Cradle Theatre Company."/>
    <n v="1000"/>
    <n v="1000.99"/>
    <x v="0"/>
    <x v="0"/>
    <s v="US"/>
    <s v="USD"/>
    <n v="1411874580"/>
    <n v="1409030371"/>
  </r>
  <r>
    <n v="3623"/>
    <s v="Since I've Been Here"/>
    <s v="An original play exploring the complications of romantic relationships in all forms."/>
    <n v="2500"/>
    <n v="3000"/>
    <x v="0"/>
    <x v="0"/>
    <s v="US"/>
    <s v="USD"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"/>
    <s v="USD"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"/>
    <s v="GBP"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"/>
    <s v="GBP"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"/>
    <s v="USD"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2"/>
    <s v="US"/>
    <s v="USD"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2"/>
    <s v="US"/>
    <s v="USD"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"/>
    <s v="GBP"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2"/>
    <s v="US"/>
    <s v="USD"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"/>
    <s v="GBP"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x v="0"/>
    <x v="2"/>
    <s v="US"/>
    <s v="USD"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"/>
    <s v="CAD"/>
    <n v="1484366340"/>
    <n v="1480219174"/>
  </r>
  <r>
    <n v="3635"/>
    <s v="Mary's Son"/>
    <s v="Mary's Son is a pop opera about Jesus and the hope he brings to all people."/>
    <n v="3500"/>
    <n v="1276"/>
    <x v="0"/>
    <x v="2"/>
    <s v="US"/>
    <s v="USD"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x v="0"/>
    <x v="2"/>
    <s v="US"/>
    <s v="USD"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2"/>
    <s v="US"/>
    <s v="USD"/>
    <n v="1420130935"/>
    <n v="1417538935"/>
  </r>
  <r>
    <n v="3638"/>
    <s v="Project Hedwig and the Angry Inch"/>
    <s v="A rock and roll journey that explores love, loss, redemption, duality and ascension."/>
    <n v="3300"/>
    <n v="216"/>
    <x v="0"/>
    <x v="2"/>
    <s v="CA"/>
    <s v="CAD"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x v="0"/>
    <x v="2"/>
    <s v="US"/>
    <s v="USD"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2"/>
    <s v="US"/>
    <s v="USD"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2"/>
    <s v="US"/>
    <s v="USD"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DE"/>
    <s v="EUR"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x v="0"/>
    <x v="2"/>
    <s v="US"/>
    <s v="USD"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x v="0"/>
    <x v="2"/>
    <s v="US"/>
    <s v="USD"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x v="0"/>
    <x v="2"/>
    <s v="CA"/>
    <s v="CAD"/>
    <n v="1479773838"/>
    <n v="1477178238"/>
  </r>
  <r>
    <n v="3646"/>
    <s v="Our Sacred Honor"/>
    <s v="Develop demo materials for new, true story of teen Revolutionary War heroes - for hybrid film/live stage musical"/>
    <n v="10000"/>
    <n v="481"/>
    <x v="0"/>
    <x v="2"/>
    <s v="US"/>
    <s v="USD"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"/>
    <s v="GBP"/>
    <n v="1475258327"/>
    <n v="1471370327"/>
  </r>
  <r>
    <n v="3648"/>
    <s v="Moth Theater Lives"/>
    <s v="Help Moth Live! Support Moth and its artist collective to achieve its 2014/15 season."/>
    <n v="40000"/>
    <n v="40153"/>
    <x v="0"/>
    <x v="0"/>
    <s v="US"/>
    <s v="USD"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s v="CA"/>
    <s v="CAD"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"/>
    <s v="GBP"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"/>
    <s v="USD"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s v="CA"/>
    <s v="CAD"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x v="0"/>
    <x v="0"/>
    <s v="GB"/>
    <s v="GBP"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"/>
    <s v="GBP"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"/>
    <s v="USD"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s v="CH"/>
    <s v="CHF"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s v="DK"/>
    <s v="DKK"/>
    <n v="1464817320"/>
    <n v="1462806419"/>
  </r>
  <r>
    <n v="3658"/>
    <s v="Mr. Marmalade"/>
    <s v="Life is hard when your own imaginary friend can't make time for you."/>
    <n v="1500"/>
    <n v="1510"/>
    <x v="0"/>
    <x v="0"/>
    <s v="US"/>
    <s v="USD"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"/>
    <s v="USD"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"/>
    <s v="GBP"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"/>
    <s v="USD"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"/>
    <s v="CAD"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"/>
    <s v="GBP"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"/>
    <s v="USD"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FR"/>
    <s v="EUR"/>
    <n v="1446062040"/>
    <n v="1445109822"/>
  </r>
  <r>
    <n v="3666"/>
    <s v="Israel LÃ³pez @ Ojai Playwrights Conference"/>
    <s v="Artistic Internship @ Ojai Playwrights Conference"/>
    <n v="1200"/>
    <n v="1200"/>
    <x v="0"/>
    <x v="0"/>
    <s v="US"/>
    <s v="USD"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"/>
    <s v="GBP"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"/>
    <s v="USD"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"/>
    <s v="GBP"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"/>
    <s v="GBP"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"/>
    <s v="USD"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"/>
    <s v="GBP"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x v="0"/>
    <x v="0"/>
    <s v="GB"/>
    <s v="GBP"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s v="DE"/>
    <s v="EUR"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"/>
    <s v="GBP"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"/>
    <s v="USD"/>
    <n v="1410550484"/>
    <n v="1408995284"/>
  </r>
  <r>
    <n v="3677"/>
    <s v="Goldfish Memory Productions"/>
    <s v="Goldfish Memory Productions seeks at least $12,000 to begin their first 3 professional projects."/>
    <n v="12000"/>
    <n v="12348.5"/>
    <x v="0"/>
    <x v="0"/>
    <s v="US"/>
    <s v="USD"/>
    <n v="1404359940"/>
    <n v="1402580818"/>
  </r>
  <r>
    <n v="3678"/>
    <s v="Some big Some bang"/>
    <s v="The Ugly Collective takes Some big Some bang to the Underbelly Venues at the Edinburgh Fringe!"/>
    <n v="2000"/>
    <n v="2050"/>
    <x v="0"/>
    <x v="0"/>
    <s v="GB"/>
    <s v="GBP"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"/>
    <s v="USD"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"/>
    <s v="USD"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"/>
    <s v="USD"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"/>
    <s v="USD"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x v="0"/>
    <x v="0"/>
    <s v="US"/>
    <s v="USD"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"/>
    <s v="USD"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"/>
    <s v="USD"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"/>
    <s v="USD"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"/>
    <s v="USD"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"/>
    <s v="GBP"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"/>
    <s v="USD"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x v="0"/>
    <x v="0"/>
    <s v="US"/>
    <s v="USD"/>
    <n v="1417101683"/>
    <n v="1414506083"/>
  </r>
  <r>
    <n v="3691"/>
    <s v="Most Dangerous Man in America (WEB DuBois) by Amiri  Baraka"/>
    <s v="World Premiere of last play written by Amiri Baraka"/>
    <n v="40000"/>
    <n v="51184"/>
    <x v="0"/>
    <x v="0"/>
    <s v="US"/>
    <s v="USD"/>
    <n v="1425272340"/>
    <n v="1421426929"/>
  </r>
  <r>
    <n v="3692"/>
    <s v="An Evening With Durang"/>
    <s v="Help us independently produce two great comedies by Christopher Durang."/>
    <n v="1000"/>
    <n v="1260"/>
    <x v="0"/>
    <x v="0"/>
    <s v="US"/>
    <s v="USD"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"/>
    <s v="GBP"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"/>
    <s v="USD"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"/>
    <s v="USD"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"/>
    <s v="GBP"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"/>
    <s v="GBP"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"/>
    <s v="USD"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"/>
    <s v="USD"/>
    <n v="1413383216"/>
    <n v="1410791216"/>
  </r>
  <r>
    <n v="3700"/>
    <s v="Generations (Senior Project)"/>
    <s v="Help me produce the play I have written for my senior project!"/>
    <n v="500"/>
    <n v="606"/>
    <x v="0"/>
    <x v="0"/>
    <s v="US"/>
    <s v="USD"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"/>
    <s v="GBP"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"/>
    <s v="GBP"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"/>
    <s v="USD"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"/>
    <s v="GBP"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"/>
    <s v="USD"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"/>
    <s v="USD"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"/>
    <s v="USD"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"/>
    <s v="USD"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"/>
    <s v="GBP"/>
    <n v="1403715546"/>
    <n v="1401123546"/>
  </r>
  <r>
    <n v="3710"/>
    <s v="&quot;Loving Alanis&quot; Rocky Mountain Regional Premier"/>
    <s v="A comedy about, life, death, men, women, and the power of a good Kegel."/>
    <n v="1300"/>
    <n v="1835"/>
    <x v="0"/>
    <x v="0"/>
    <s v="US"/>
    <s v="USD"/>
    <n v="1428068988"/>
    <n v="1425908988"/>
  </r>
  <r>
    <n v="3711"/>
    <s v="The Youth Shakespeare Project 2014"/>
    <s v="Two teachers and twenty kids bring one of Shakespeare's plays to life!"/>
    <n v="500"/>
    <n v="570"/>
    <x v="0"/>
    <x v="0"/>
    <s v="US"/>
    <s v="USD"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"/>
    <s v="USD"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"/>
    <s v="USD"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"/>
    <s v="USD"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"/>
    <s v="GBP"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"/>
    <s v="USD"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"/>
    <s v="GBP"/>
    <n v="1431204449"/>
    <n v="1428526049"/>
  </r>
  <r>
    <n v="3718"/>
    <s v="PUNK ROCK"/>
    <s v="William Carlisle has the world at his feet but its weight on his shoulders. He is intelligent, articulate and fucked."/>
    <n v="500"/>
    <n v="1197"/>
    <x v="0"/>
    <x v="0"/>
    <s v="GB"/>
    <s v="GBP"/>
    <n v="1425057075"/>
    <n v="1422465075"/>
  </r>
  <r>
    <n v="3719"/>
    <s v="Corium"/>
    <s v="A new piece of physical theatre about love, regret and longing."/>
    <n v="200"/>
    <n v="420"/>
    <x v="0"/>
    <x v="0"/>
    <s v="GB"/>
    <s v="GBP"/>
    <n v="1434994266"/>
    <n v="1432402266"/>
  </r>
  <r>
    <n v="3720"/>
    <s v="Lakotas and the American Theatre"/>
    <s v="Breaking the American Indian stereotype in the American Theatre."/>
    <n v="3300"/>
    <n v="3449"/>
    <x v="0"/>
    <x v="0"/>
    <s v="US"/>
    <s v="USD"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"/>
    <s v="USD"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s v="CA"/>
    <s v="CAD"/>
    <n v="1455231540"/>
    <n v="1452614847"/>
  </r>
  <r>
    <n v="3723"/>
    <s v="Beauty and the Beast"/>
    <s v="Saltmine Theatre Company present Beauty and the Beast:"/>
    <n v="4500"/>
    <n v="4592"/>
    <x v="0"/>
    <x v="0"/>
    <s v="GB"/>
    <s v="GBP"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"/>
    <s v="GBP"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"/>
    <s v="GBP"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"/>
    <s v="USD"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"/>
    <s v="USD"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x v="0"/>
    <x v="2"/>
    <s v="US"/>
    <s v="USD"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2"/>
    <s v="US"/>
    <s v="USD"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2"/>
    <s v="US"/>
    <s v="USD"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x v="0"/>
    <x v="2"/>
    <s v="US"/>
    <s v="USD"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x v="0"/>
    <x v="2"/>
    <s v="NL"/>
    <s v="EUR"/>
    <n v="1422100800"/>
    <n v="1416932133"/>
  </r>
  <r>
    <n v="3733"/>
    <s v="laughter in the hood"/>
    <s v="want to donate tickets to residents who live in the community that cant afford the 35.00 price of ticket"/>
    <n v="1500"/>
    <n v="0"/>
    <x v="0"/>
    <x v="2"/>
    <s v="US"/>
    <s v="USD"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x v="0"/>
    <x v="2"/>
    <s v="US"/>
    <s v="USD"/>
    <n v="1432589896"/>
    <n v="1427405896"/>
  </r>
  <r>
    <n v="3735"/>
    <s v="Women Beware Women"/>
    <s v="Young Actor's taking on a Jacobean tragedy. Family, betrayal, love, lust, sex and death."/>
    <n v="150"/>
    <n v="20"/>
    <x v="0"/>
    <x v="2"/>
    <s v="GB"/>
    <s v="GBP"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"/>
    <s v="GBP"/>
    <n v="1427133600"/>
    <n v="1423847093"/>
  </r>
  <r>
    <n v="3737"/>
    <s v="Measure For Measure"/>
    <s v="The ASU Theatre and Shakespeare Club presents Measure For Measure directed by Jordyn Ochser."/>
    <n v="700"/>
    <n v="150"/>
    <x v="0"/>
    <x v="2"/>
    <s v="US"/>
    <s v="USD"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x v="0"/>
    <x v="2"/>
    <s v="GB"/>
    <s v="GBP"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"/>
    <s v="GBP"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2"/>
    <s v="US"/>
    <s v="USD"/>
    <n v="1407808438"/>
    <n v="1405217355"/>
  </r>
  <r>
    <n v="3741"/>
    <s v="Open House Theater"/>
    <s v="A small community with a love for theater would like to continue. Help the children of this community continue."/>
    <n v="20000"/>
    <n v="0"/>
    <x v="0"/>
    <x v="2"/>
    <s v="US"/>
    <s v="USD"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2"/>
    <s v="US"/>
    <s v="USD"/>
    <n v="1409980144"/>
    <n v="1407388144"/>
  </r>
  <r>
    <n v="3743"/>
    <s v="Down the Mississippi"/>
    <s v="I'm taking the Adventures of Huckleberry Finn puppet show down the Mississippi River!"/>
    <n v="2200"/>
    <n v="0"/>
    <x v="0"/>
    <x v="2"/>
    <s v="US"/>
    <s v="USD"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x v="0"/>
    <x v="2"/>
    <s v="US"/>
    <s v="USD"/>
    <n v="1404532740"/>
    <n v="1401823952"/>
  </r>
  <r>
    <n v="3745"/>
    <s v="Tyke Theatre Web Show"/>
    <s v="Tyke wants to expand her puppet theater show to weekly online web shows and is looking for backers."/>
    <n v="100"/>
    <n v="10"/>
    <x v="0"/>
    <x v="2"/>
    <s v="US"/>
    <s v="USD"/>
    <n v="1407689102"/>
    <n v="1405097102"/>
  </r>
  <r>
    <n v="3746"/>
    <s v="Stage Play Production - &quot;I Love You to Death&quot;"/>
    <s v="Generational curses CAN be broken...right?"/>
    <n v="8500"/>
    <n v="202"/>
    <x v="0"/>
    <x v="2"/>
    <s v="US"/>
    <s v="USD"/>
    <n v="1475918439"/>
    <n v="1473326439"/>
  </r>
  <r>
    <n v="3747"/>
    <s v="Counting Stars"/>
    <s v="The world premiere of an astonishing new play by acclaimed writer Atiha Sen Gupta."/>
    <n v="2500"/>
    <n v="25"/>
    <x v="0"/>
    <x v="2"/>
    <s v="GB"/>
    <s v="GBP"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"/>
    <s v="USD"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"/>
    <s v="USD"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"/>
    <s v="USD"/>
    <n v="1423555140"/>
    <n v="1421105608"/>
  </r>
  <r>
    <n v="3751"/>
    <s v="GGC Productions 2016"/>
    <s v="I will be performing in TWO productions to kick off the 2016 season. NEED HELP TO FUND THESE GREAT SHOWS!"/>
    <n v="1000"/>
    <n v="1326"/>
    <x v="0"/>
    <x v="0"/>
    <s v="US"/>
    <s v="USD"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"/>
    <s v="GBP"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"/>
    <s v="USD"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"/>
    <s v="USD"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x v="0"/>
    <x v="0"/>
    <s v="GB"/>
    <s v="GBP"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"/>
    <s v="USD"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"/>
    <s v="USD"/>
    <n v="1417465515"/>
    <n v="1415737515"/>
  </r>
  <r>
    <n v="3758"/>
    <s v="Luigi's Ladies"/>
    <s v="LUIGI'S LADIES: an original one-woman musical comedy"/>
    <n v="1500"/>
    <n v="1535"/>
    <x v="0"/>
    <x v="0"/>
    <s v="US"/>
    <s v="USD"/>
    <n v="1400475600"/>
    <n v="1397819938"/>
  </r>
  <r>
    <n v="3759"/>
    <s v="Pared Down Productions"/>
    <s v="A production company specializing in small-scale musicals"/>
    <n v="4000"/>
    <n v="4409.7700000000004"/>
    <x v="0"/>
    <x v="0"/>
    <s v="US"/>
    <s v="USD"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"/>
    <s v="USD"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"/>
    <s v="GBP"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"/>
    <s v="GBP"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x v="0"/>
    <x v="0"/>
    <s v="US"/>
    <s v="USD"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"/>
    <s v="USD"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"/>
    <s v="USD"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"/>
    <s v="USD"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"/>
    <s v="USD"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"/>
    <s v="USD"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"/>
    <s v="USD"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"/>
    <s v="GBP"/>
    <n v="1434234010"/>
    <n v="1431642010"/>
  </r>
  <r>
    <n v="3771"/>
    <s v="COME OUT SWINGIN'!"/>
    <s v="I would like to make a demo recording of six songs from COME OUT SWINGIN'!"/>
    <n v="1000"/>
    <n v="1460"/>
    <x v="0"/>
    <x v="0"/>
    <s v="US"/>
    <s v="USD"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"/>
    <s v="USD"/>
    <n v="1480399200"/>
    <n v="1478616506"/>
  </r>
  <r>
    <n v="3773"/>
    <s v="Dundee: A Hip-Hopera"/>
    <s v="A dramatic hip-hopera, inspired from monologues written by the performers."/>
    <n v="5000"/>
    <n v="5410"/>
    <x v="0"/>
    <x v="0"/>
    <s v="US"/>
    <s v="USD"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"/>
    <s v="CAD"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"/>
    <s v="USD"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"/>
    <s v="USD"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"/>
    <s v="USD"/>
    <n v="1411790400"/>
    <n v="1409884821"/>
  </r>
  <r>
    <n v="3778"/>
    <s v="Give a Puppet a Hand"/>
    <s v="Sponsor an AVENUE Q puppet for The Barn Players April 2015 production."/>
    <n v="2400"/>
    <n v="2521"/>
    <x v="0"/>
    <x v="0"/>
    <s v="US"/>
    <s v="USD"/>
    <n v="1423942780"/>
    <n v="1418758780"/>
  </r>
  <r>
    <n v="3779"/>
    <s v="&quot;The Last Adam&quot; A New Musical, NYC reading"/>
    <s v="A fresh, re-telling of the Jesus story for a new generation."/>
    <n v="15000"/>
    <n v="15597"/>
    <x v="0"/>
    <x v="0"/>
    <s v="US"/>
    <s v="USD"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"/>
    <s v="USD"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"/>
    <s v="USD"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"/>
    <s v="GBP"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"/>
    <s v="USD"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s v="CA"/>
    <s v="CAD"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"/>
    <s v="GBP"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"/>
    <s v="USD"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"/>
    <s v="USD"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2"/>
    <s v="US"/>
    <s v="USD"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"/>
    <s v="GBP"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2"/>
    <s v="US"/>
    <s v="USD"/>
    <n v="1479834023"/>
    <n v="1477238423"/>
  </r>
  <r>
    <n v="3791"/>
    <s v="Spin! at The Cumming Playhouse"/>
    <s v="Spin! is an original musical comedy-drama presented by Blue Palm Productions."/>
    <n v="1500"/>
    <n v="0"/>
    <x v="0"/>
    <x v="2"/>
    <s v="US"/>
    <s v="USD"/>
    <n v="1404664592"/>
    <n v="1399480592"/>
  </r>
  <r>
    <n v="3792"/>
    <s v="BorikÃ©n: The Show"/>
    <s v="A cultural and historic journey through Puerto Rico's music and dance!"/>
    <n v="12500"/>
    <n v="35"/>
    <x v="0"/>
    <x v="2"/>
    <s v="US"/>
    <s v="USD"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2"/>
    <s v="US"/>
    <s v="USD"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"/>
    <s v="GBP"/>
    <n v="1433685354"/>
    <n v="1431093354"/>
  </r>
  <r>
    <n v="3795"/>
    <s v="Duodeca"/>
    <s v="Poppin Productions are currently entering the development stage of their very first production -  &quot;Duodeca&quot;."/>
    <n v="600"/>
    <n v="10"/>
    <x v="0"/>
    <x v="2"/>
    <s v="GB"/>
    <s v="GBP"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2"/>
    <s v="US"/>
    <s v="USD"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2"/>
    <s v="US"/>
    <s v="USD"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2"/>
    <s v="US"/>
    <s v="USD"/>
    <n v="1407691248"/>
    <n v="1405099248"/>
  </r>
  <r>
    <n v="3799"/>
    <s v="A Story Once Told"/>
    <s v="An original musical on it's way to the stage in Minneapolis, MN. Feel free to ask any questions."/>
    <n v="10000"/>
    <n v="402"/>
    <x v="0"/>
    <x v="2"/>
    <s v="US"/>
    <s v="USD"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2"/>
    <s v="US"/>
    <s v="USD"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x v="0"/>
    <x v="2"/>
    <s v="US"/>
    <s v="USD"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x v="0"/>
    <x v="2"/>
    <s v="US"/>
    <s v="USD"/>
    <n v="1445482906"/>
    <n v="1442890906"/>
  </r>
  <r>
    <n v="3803"/>
    <s v="Benjamin Button the Musical Concept Album"/>
    <s v="A fully orchestrated concept album of Benjamin Button the Musical!"/>
    <n v="12000"/>
    <n v="2358"/>
    <x v="0"/>
    <x v="2"/>
    <s v="US"/>
    <s v="USD"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2"/>
    <s v="US"/>
    <s v="USD"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2"/>
    <s v="US"/>
    <s v="USD"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"/>
    <s v="AUD"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2"/>
    <s v="US"/>
    <s v="USD"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"/>
    <s v="GBP"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"/>
    <s v="GBP"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"/>
    <s v="USD"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"/>
    <s v="GBP"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"/>
    <s v="CAD"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"/>
    <s v="USD"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"/>
    <s v="USD"/>
    <n v="1427860740"/>
    <n v="1424727712"/>
  </r>
  <r>
    <n v="3815"/>
    <s v="The Canterbury Shakespeare Festival - first season"/>
    <s v="Come and help us make the Canterbury Shakespeare Festival a reality"/>
    <n v="1000"/>
    <n v="1000.01"/>
    <x v="0"/>
    <x v="0"/>
    <s v="GB"/>
    <s v="GBP"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"/>
    <s v="USD"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"/>
    <s v="USD"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"/>
    <s v="USD"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"/>
    <s v="USD"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x v="0"/>
    <x v="0"/>
    <s v="GB"/>
    <s v="GBP"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"/>
    <s v="USD"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DE"/>
    <s v="EUR"/>
    <n v="1453244340"/>
    <n v="1448136417"/>
  </r>
  <r>
    <n v="3823"/>
    <s v="FEED"/>
    <s v="Feed, a new play by Garrett Markgraf (based on the novel by M.T. Anderson), Directed by Anna Marck at Oakland University."/>
    <n v="2500"/>
    <n v="2650"/>
    <x v="0"/>
    <x v="0"/>
    <s v="US"/>
    <s v="USD"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"/>
    <s v="GBP"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"/>
    <s v="USD"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"/>
    <s v="GBP"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"/>
    <s v="GBP"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"/>
    <s v="USD"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"/>
    <s v="USD"/>
    <n v="1472676371"/>
    <n v="1470948371"/>
  </r>
  <r>
    <n v="3830"/>
    <s v="Run Away"/>
    <s v="The Aeon Theatre company is producing another original play by Parker Hale at the Manhattan Reportory Theatre"/>
    <n v="100"/>
    <n v="225"/>
    <x v="0"/>
    <x v="0"/>
    <s v="US"/>
    <s v="USD"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"/>
    <s v="USD"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"/>
    <s v="USD"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s v="CA"/>
    <s v="CAD"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"/>
    <s v="GBP"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"/>
    <s v="GBP"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"/>
    <s v="USD"/>
    <n v="1470197340"/>
    <n v="1467497652"/>
  </r>
  <r>
    <n v="3837"/>
    <s v="Farcical Elements Presents Boeing-Boeing"/>
    <s v="A high-flying French farce with the thrust of a well-tuned jet engine"/>
    <n v="2000"/>
    <n v="2042"/>
    <x v="0"/>
    <x v="0"/>
    <s v="GB"/>
    <s v="GBP"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"/>
    <s v="SEK"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"/>
    <s v="USD"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x v="0"/>
    <x v="0"/>
    <s v="GB"/>
    <s v="GBP"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"/>
    <s v="USD"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"/>
    <s v="GBP"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"/>
    <s v="USD"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"/>
    <s v="USD"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"/>
    <s v="USD"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x v="1"/>
    <x v="2"/>
    <s v="US"/>
    <s v="USD"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x v="1"/>
    <x v="2"/>
    <s v="US"/>
    <s v="USD"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"/>
    <s v="USD"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s v="DE"/>
    <s v="EUR"/>
    <n v="1434047084"/>
    <n v="1431455084"/>
  </r>
  <r>
    <n v="3850"/>
    <s v="The Vagina Monologues 2015"/>
    <s v="V-Day is a global activist movement to end violence against women and girls."/>
    <n v="1000"/>
    <n v="38"/>
    <x v="1"/>
    <x v="2"/>
    <s v="US"/>
    <s v="USD"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x v="1"/>
    <x v="2"/>
    <s v="GB"/>
    <s v="GBP"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2"/>
    <s v="US"/>
    <s v="USD"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x v="0"/>
    <x v="2"/>
    <s v="US"/>
    <s v="USD"/>
    <n v="1409602178"/>
    <n v="1406578178"/>
  </r>
  <r>
    <n v="3854"/>
    <s v="The Case Of Soghomon Tehlirian"/>
    <s v="A play dedicated to the 100th anniversary of the Armenian Genocide."/>
    <n v="11000"/>
    <n v="1788"/>
    <x v="0"/>
    <x v="2"/>
    <s v="US"/>
    <s v="USD"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2"/>
    <s v="US"/>
    <s v="USD"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2"/>
    <s v="US"/>
    <s v="USD"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2"/>
    <s v="US"/>
    <s v="USD"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"/>
    <s v="GBP"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x v="0"/>
    <x v="2"/>
    <s v="US"/>
    <s v="USD"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2"/>
    <s v="US"/>
    <s v="USD"/>
    <n v="1407858710"/>
    <n v="1405266710"/>
  </r>
  <r>
    <n v="3861"/>
    <s v="READY OR NOT HERE I COME"/>
    <s v="THE COMING OF THE LORD!"/>
    <n v="2000"/>
    <n v="100"/>
    <x v="0"/>
    <x v="2"/>
    <s v="US"/>
    <s v="USD"/>
    <n v="1415828820"/>
    <n v="1412258977"/>
  </r>
  <r>
    <n v="3862"/>
    <s v="The Container Play"/>
    <s v="The hit immersive theatre experience of England comes to Corpus Christi!"/>
    <n v="7500"/>
    <n v="1"/>
    <x v="0"/>
    <x v="2"/>
    <s v="US"/>
    <s v="USD"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x v="0"/>
    <x v="2"/>
    <s v="US"/>
    <s v="USD"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x v="0"/>
    <x v="2"/>
    <s v="US"/>
    <s v="USD"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"/>
    <s v="CAD"/>
    <n v="1409376600"/>
    <n v="1405957098"/>
  </r>
  <r>
    <n v="3866"/>
    <s v="a feminine ending, brought to you by the East End Theatre Co"/>
    <s v="A funny, moving, witty piece about a girl, her oboe, and her dreams."/>
    <n v="2000"/>
    <n v="11"/>
    <x v="0"/>
    <x v="2"/>
    <s v="US"/>
    <s v="USD"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2"/>
    <s v="US"/>
    <s v="USD"/>
    <n v="1466278339"/>
    <n v="1463686339"/>
  </r>
  <r>
    <n v="3868"/>
    <s v="1000 words (Canceled)"/>
    <s v="New collection of music by Scott Evan Davis!"/>
    <n v="5000"/>
    <n v="10"/>
    <x v="0"/>
    <x v="1"/>
    <s v="GB"/>
    <s v="GBP"/>
    <n v="1410191405"/>
    <n v="1408031405"/>
  </r>
  <r>
    <n v="3869"/>
    <s v="The Masturbation Musical (Canceled)"/>
    <s v="A Musical about 3 women who pursue their Pleasure and end up finding themselves."/>
    <n v="13111"/>
    <n v="452"/>
    <x v="0"/>
    <x v="1"/>
    <s v="US"/>
    <s v="USD"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"/>
    <s v="USD"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x v="0"/>
    <x v="1"/>
    <s v="US"/>
    <s v="USD"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"/>
    <s v="USD"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"/>
    <s v="USD"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"/>
    <s v="NZ"/>
    <s v="NZD"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"/>
    <s v="DK"/>
    <s v="DKK"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"/>
    <s v="GBP"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"/>
    <s v="USD"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"/>
    <s v="USD"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"/>
    <s v="GBP"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"/>
    <s v="GBP"/>
    <n v="1406761200"/>
    <n v="1403724820"/>
  </r>
  <r>
    <n v="3881"/>
    <s v="My Real Mother's Name is... (Canceled)"/>
    <s v="A musical journey coming to the Blue Venue at the 2017 Orlando Fringe Festival!"/>
    <n v="500"/>
    <n v="25"/>
    <x v="0"/>
    <x v="1"/>
    <s v="US"/>
    <s v="USD"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"/>
    <s v="AU"/>
    <s v="AUD"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"/>
    <s v="GBP"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"/>
    <s v="USD"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"/>
    <s v="USD"/>
    <n v="1462834191"/>
    <n v="1460242191"/>
  </r>
  <r>
    <n v="3886"/>
    <s v="a (Canceled)"/>
    <n v="1"/>
    <n v="10000"/>
    <n v="0"/>
    <x v="0"/>
    <x v="1"/>
    <s v="AU"/>
    <s v="AUD"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"/>
    <s v="USD"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"/>
    <s v="GBP"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2"/>
    <s v="US"/>
    <s v="USD"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2"/>
    <s v="US"/>
    <s v="USD"/>
    <n v="1439662344"/>
    <n v="1434478344"/>
  </r>
  <r>
    <n v="3891"/>
    <s v="Out of the Box: A Mime Story"/>
    <s v="A comedy about a mime who dreams of becoming a stand up comedian."/>
    <n v="800"/>
    <n v="260"/>
    <x v="0"/>
    <x v="2"/>
    <s v="US"/>
    <s v="USD"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2"/>
    <s v="US"/>
    <s v="USD"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2"/>
    <s v="US"/>
    <s v="USD"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2"/>
    <s v="US"/>
    <s v="USD"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x v="0"/>
    <x v="2"/>
    <s v="US"/>
    <s v="USD"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x v="0"/>
    <x v="2"/>
    <s v="US"/>
    <s v="USD"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2"/>
    <s v="NZ"/>
    <s v="NZD"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"/>
    <s v="GBP"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2"/>
    <s v="US"/>
    <s v="USD"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x v="0"/>
    <x v="2"/>
    <s v="US"/>
    <s v="USD"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2"/>
    <s v="US"/>
    <s v="USD"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"/>
    <s v="GBP"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2"/>
    <s v="US"/>
    <s v="USD"/>
    <n v="1439581080"/>
    <n v="1435709765"/>
  </r>
  <r>
    <n v="3904"/>
    <s v="Black America from Prophets to Pimps"/>
    <s v="A play that will cover 4000 years of black history."/>
    <n v="10000"/>
    <n v="3"/>
    <x v="0"/>
    <x v="2"/>
    <s v="US"/>
    <s v="USD"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"/>
    <s v="GBP"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"/>
    <s v="GBP"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2"/>
    <s v="US"/>
    <s v="USD"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x v="0"/>
    <x v="2"/>
    <s v="US"/>
    <s v="USD"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x v="0"/>
    <x v="2"/>
    <s v="US"/>
    <s v="USD"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2"/>
    <s v="US"/>
    <s v="USD"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x v="0"/>
    <x v="2"/>
    <s v="US"/>
    <s v="USD"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x v="0"/>
    <x v="2"/>
    <s v="US"/>
    <s v="USD"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2"/>
    <s v="US"/>
    <s v="USD"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"/>
    <s v="GBP"/>
    <n v="1431298740"/>
    <n v="1429558756"/>
  </r>
  <r>
    <n v="3915"/>
    <s v="Hardcross"/>
    <s v="Following the enormous success of Hardcross, we are looking for new ways to bring this wonderful play to a wider audience."/>
    <n v="1500"/>
    <n v="5"/>
    <x v="0"/>
    <x v="2"/>
    <s v="GB"/>
    <s v="GBP"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x v="0"/>
    <x v="2"/>
    <s v="DK"/>
    <s v="DKK"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"/>
    <s v="GBP"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"/>
    <s v="GBP"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"/>
    <s v="GBP"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"/>
    <s v="GBP"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"/>
    <s v="GBP"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2"/>
    <s v="US"/>
    <s v="USD"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"/>
    <s v="GBP"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2"/>
    <s v="US"/>
    <s v="USD"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x v="0"/>
    <x v="2"/>
    <s v="US"/>
    <s v="USD"/>
    <n v="1406753639"/>
    <n v="1404161639"/>
  </r>
  <r>
    <n v="3926"/>
    <s v="Caryl Churchill's 'Top Girls' - NSW HSC Text"/>
    <s v="Producing syllabus-relevant theatre targeted to HSC students on the NSW Central Coast"/>
    <n v="5000"/>
    <n v="15"/>
    <x v="0"/>
    <x v="2"/>
    <s v="AU"/>
    <s v="AUD"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"/>
    <s v="GBP"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2"/>
    <s v="US"/>
    <s v="USD"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2"/>
    <s v="US"/>
    <s v="USD"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"/>
    <s v="AUD"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x v="0"/>
    <x v="2"/>
    <s v="US"/>
    <s v="USD"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2"/>
    <s v="US"/>
    <s v="USD"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2"/>
    <s v="US"/>
    <s v="USD"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x v="0"/>
    <x v="2"/>
    <s v="US"/>
    <s v="USD"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"/>
    <s v="GBP"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x v="0"/>
    <x v="2"/>
    <s v="US"/>
    <s v="USD"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2"/>
    <s v="US"/>
    <s v="USD"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2"/>
    <s v="US"/>
    <s v="USD"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"/>
    <s v="AUD"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x v="0"/>
    <x v="2"/>
    <s v="US"/>
    <s v="USD"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2"/>
    <s v="US"/>
    <s v="USD"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x v="0"/>
    <x v="2"/>
    <s v="US"/>
    <s v="USD"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2"/>
    <s v="US"/>
    <s v="USD"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2"/>
    <s v="US"/>
    <s v="USD"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2"/>
    <s v="US"/>
    <s v="USD"/>
    <n v="1431717268"/>
    <n v="1429125268"/>
  </r>
  <r>
    <n v="3946"/>
    <s v="DR. Mecurio's Mythical Marvels &amp; Beastiry"/>
    <s v="Dr. Mecurio's is an original work of fantasy designed and written for the stage."/>
    <n v="6000"/>
    <n v="195"/>
    <x v="0"/>
    <x v="2"/>
    <s v="US"/>
    <s v="USD"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2"/>
    <s v="US"/>
    <s v="USD"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"/>
    <s v="AUD"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"/>
    <s v="AUD"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2"/>
    <s v="US"/>
    <s v="USD"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2"/>
    <s v="IE"/>
    <s v="EUR"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2"/>
    <s v="US"/>
    <s v="USD"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x v="0"/>
    <x v="2"/>
    <s v="US"/>
    <s v="USD"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"/>
    <s v="CAD"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2"/>
    <s v="US"/>
    <s v="USD"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x v="0"/>
    <x v="2"/>
    <s v="US"/>
    <s v="USD"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2"/>
    <s v="US"/>
    <s v="USD"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2"/>
    <s v="US"/>
    <s v="USD"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2"/>
    <s v="US"/>
    <s v="USD"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2"/>
    <s v="US"/>
    <s v="USD"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"/>
    <s v="GBP"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"/>
    <s v="GBP"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"/>
    <s v="CAD"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x v="0"/>
    <x v="2"/>
    <s v="US"/>
    <s v="USD"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2"/>
    <s v="US"/>
    <s v="USD"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2"/>
    <s v="US"/>
    <s v="USD"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2"/>
    <s v="US"/>
    <s v="USD"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2"/>
    <s v="US"/>
    <s v="USD"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2"/>
    <s v="US"/>
    <s v="USD"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2"/>
    <s v="US"/>
    <s v="USD"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2"/>
    <s v="US"/>
    <s v="USD"/>
    <n v="1405947126"/>
    <n v="1403355126"/>
  </r>
  <r>
    <n v="3972"/>
    <s v="Valkyrie Theatre Company"/>
    <s v="We're a horror based theatre company in Oklahoma City beginning our first season of shows."/>
    <n v="1000"/>
    <n v="211"/>
    <x v="0"/>
    <x v="2"/>
    <s v="US"/>
    <s v="USD"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2"/>
    <s v="US"/>
    <s v="USD"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"/>
    <s v="GBP"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x v="0"/>
    <x v="2"/>
    <s v="US"/>
    <s v="USD"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2"/>
    <s v="US"/>
    <s v="USD"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2"/>
    <s v="US"/>
    <s v="USD"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2"/>
    <s v="US"/>
    <s v="USD"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"/>
    <s v="GBP"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2"/>
    <s v="US"/>
    <s v="USD"/>
    <n v="1404570147"/>
    <n v="1401978147"/>
  </r>
  <r>
    <n v="3981"/>
    <s v="BEIRUT, LADY OF LEBANON"/>
    <s v="A Theatrical Production Celebrating the Lebanese Culture and the Human Spirit in Time of War."/>
    <n v="30000"/>
    <n v="1225"/>
    <x v="0"/>
    <x v="2"/>
    <s v="US"/>
    <s v="USD"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"/>
    <s v="GBP"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2"/>
    <s v="US"/>
    <s v="USD"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"/>
    <s v="GBP"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2"/>
    <s v="US"/>
    <s v="USD"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"/>
    <s v="GBP"/>
    <n v="1462539840"/>
    <n v="1460034594"/>
  </r>
  <r>
    <n v="3987"/>
    <s v="Write Now 5"/>
    <s v="Write Now 5 is a new writing festival in south east London promoting new work from emerging playwrights."/>
    <n v="400"/>
    <n v="151"/>
    <x v="0"/>
    <x v="2"/>
    <s v="GB"/>
    <s v="GBP"/>
    <n v="1400278290"/>
    <n v="1399414290"/>
  </r>
  <r>
    <n v="3988"/>
    <s v="Folk-Tales: What Stories Do Your Folks Tell?"/>
    <s v="An evening of of stories based both in myth and truth."/>
    <n v="1500"/>
    <n v="32"/>
    <x v="0"/>
    <x v="2"/>
    <s v="US"/>
    <s v="USD"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2"/>
    <s v="US"/>
    <s v="USD"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"/>
    <s v="GBP"/>
    <n v="1456934893"/>
    <n v="1454342893"/>
  </r>
  <r>
    <n v="3991"/>
    <s v="NTACTheatre - North Texas Actor's Collaborative Theatre"/>
    <s v="North Texas first actor-driven theatre company needs your help"/>
    <n v="500"/>
    <n v="100"/>
    <x v="0"/>
    <x v="2"/>
    <s v="US"/>
    <s v="USD"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2"/>
    <s v="US"/>
    <s v="USD"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x v="0"/>
    <x v="2"/>
    <s v="US"/>
    <s v="USD"/>
    <n v="1431549912"/>
    <n v="1428957912"/>
  </r>
  <r>
    <n v="3994"/>
    <s v="Poles Apart - A Play in 2 Acts"/>
    <s v="Is Henson willing to dare risk a theatrical speaking tour of his North Pole adventures...and more?"/>
    <n v="2000"/>
    <n v="5"/>
    <x v="0"/>
    <x v="2"/>
    <s v="US"/>
    <s v="USD"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"/>
    <s v="GBP"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2"/>
    <s v="US"/>
    <s v="USD"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"/>
    <s v="GBP"/>
    <n v="1428222221"/>
    <n v="1425633821"/>
  </r>
  <r>
    <n v="3998"/>
    <s v="Forsaken Angels-A New Play"/>
    <s v="Forsaken Angels, a powerful new play by William Leary, author of DCMTA's Best Of 2014 Play Masquerade."/>
    <n v="1250"/>
    <n v="715"/>
    <x v="0"/>
    <x v="2"/>
    <s v="US"/>
    <s v="USD"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2"/>
    <s v="US"/>
    <s v="USD"/>
    <n v="1409514709"/>
    <n v="1406058798"/>
  </r>
  <r>
    <n v="4000"/>
    <s v="The Escorts"/>
    <s v="An Enticing Trip into the World of Assisted Dying"/>
    <n v="8000"/>
    <n v="10"/>
    <x v="0"/>
    <x v="2"/>
    <s v="US"/>
    <s v="USD"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"/>
    <s v="GBP"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2"/>
    <s v="US"/>
    <s v="USD"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x v="0"/>
    <x v="2"/>
    <s v="US"/>
    <s v="USD"/>
    <n v="1424009147"/>
    <n v="1421417147"/>
  </r>
  <r>
    <n v="4004"/>
    <s v="South Florida Tours"/>
    <s v="Help Launch The Queen Into South Florida!"/>
    <n v="500"/>
    <n v="1"/>
    <x v="0"/>
    <x v="2"/>
    <s v="US"/>
    <s v="USD"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x v="0"/>
    <x v="2"/>
    <s v="US"/>
    <s v="USD"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2"/>
    <s v="US"/>
    <s v="USD"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x v="0"/>
    <x v="2"/>
    <s v="US"/>
    <s v="USD"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"/>
    <s v="GBP"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"/>
    <s v="GBP"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x v="0"/>
    <x v="2"/>
    <s v="US"/>
    <s v="USD"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"/>
    <s v="GBP"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"/>
    <s v="GBP"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2"/>
    <s v="US"/>
    <s v="USD"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x v="0"/>
    <x v="2"/>
    <s v="US"/>
    <s v="USD"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x v="0"/>
    <x v="2"/>
    <s v="US"/>
    <s v="USD"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x v="0"/>
    <x v="2"/>
    <s v="GB"/>
    <s v="GBP"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2"/>
    <s v="US"/>
    <s v="USD"/>
    <n v="1409846874"/>
    <n v="1407254874"/>
  </r>
  <r>
    <n v="4018"/>
    <s v="Time Please Fringe"/>
    <s v="Funding for a production of Time Please at the Brighton Fringe 2017... and beyond."/>
    <n v="1500"/>
    <n v="130"/>
    <x v="0"/>
    <x v="2"/>
    <s v="GB"/>
    <s v="GBP"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x v="0"/>
    <x v="2"/>
    <s v="US"/>
    <s v="USD"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x v="0"/>
    <x v="2"/>
    <s v="US"/>
    <s v="USD"/>
    <n v="1427168099"/>
    <n v="1424579699"/>
  </r>
  <r>
    <n v="4021"/>
    <s v="Angels in Houston"/>
    <s v="Help a group of actors end bigotry in Houston, TX by supporting a  full production of Angels in America."/>
    <n v="15000"/>
    <n v="125"/>
    <x v="0"/>
    <x v="2"/>
    <s v="US"/>
    <s v="USD"/>
    <n v="1414360358"/>
    <n v="1409176358"/>
  </r>
  <r>
    <n v="4022"/>
    <s v="The Merchant of Venice as Shakespeare Heard It"/>
    <s v="Help us produce a video of the first Original Pronunciation Merchant of Venice."/>
    <n v="18000"/>
    <n v="12521"/>
    <x v="0"/>
    <x v="2"/>
    <s v="US"/>
    <s v="USD"/>
    <n v="1422759240"/>
    <n v="1418824867"/>
  </r>
  <r>
    <n v="4023"/>
    <s v="Forgive &amp; Forget"/>
    <s v="An original gospel stage play that explores the pain and hurt caused by those who struggle to forgive others!"/>
    <n v="7000"/>
    <n v="0"/>
    <x v="0"/>
    <x v="2"/>
    <s v="US"/>
    <s v="USD"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2"/>
    <s v="US"/>
    <s v="USD"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2"/>
    <s v="FR"/>
    <s v="EUR"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x v="0"/>
    <x v="2"/>
    <s v="US"/>
    <s v="USD"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2"/>
    <s v="US"/>
    <s v="USD"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2"/>
    <s v="US"/>
    <s v="USD"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x v="0"/>
    <x v="2"/>
    <s v="US"/>
    <s v="USD"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x v="0"/>
    <x v="2"/>
    <s v="US"/>
    <s v="USD"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2"/>
    <s v="US"/>
    <s v="USD"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2"/>
    <s v="US"/>
    <s v="USD"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"/>
    <s v="GBP"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2"/>
    <s v="US"/>
    <s v="USD"/>
    <n v="1428097450"/>
    <n v="1425509050"/>
  </r>
  <r>
    <n v="4035"/>
    <s v="The Lost Boy"/>
    <s v="&quot;Stories are where you go to look for the truth of your own life.&quot; (Frank Delaney)"/>
    <n v="10000"/>
    <n v="3685"/>
    <x v="0"/>
    <x v="2"/>
    <s v="US"/>
    <s v="USD"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2"/>
    <s v="US"/>
    <s v="USD"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2"/>
    <s v="US"/>
    <s v="USD"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2"/>
    <s v="US"/>
    <s v="USD"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x v="0"/>
    <x v="2"/>
    <s v="US"/>
    <s v="USD"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x v="0"/>
    <x v="2"/>
    <s v="US"/>
    <s v="USD"/>
    <n v="1437188400"/>
    <n v="1432100004"/>
  </r>
  <r>
    <n v="4041"/>
    <s v="In the Land of Gold"/>
    <s v="A bold, colouful, vibrant play centred around the last remaining monarchy of Africa."/>
    <n v="5000"/>
    <n v="21"/>
    <x v="0"/>
    <x v="2"/>
    <s v="GB"/>
    <s v="GBP"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x v="0"/>
    <x v="2"/>
    <s v="US"/>
    <s v="USD"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x v="0"/>
    <x v="2"/>
    <s v="CA"/>
    <s v="CAD"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2"/>
    <s v="US"/>
    <s v="USD"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"/>
    <s v="AUD"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2"/>
    <s v="US"/>
    <s v="USD"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2"/>
    <s v="US"/>
    <s v="USD"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"/>
    <s v="GBP"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2"/>
    <s v="US"/>
    <s v="USD"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2"/>
    <s v="US"/>
    <s v="USD"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x v="0"/>
    <x v="2"/>
    <s v="US"/>
    <s v="USD"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2"/>
    <s v="US"/>
    <s v="USD"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"/>
    <s v="GBP"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2"/>
    <s v="US"/>
    <s v="USD"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"/>
    <s v="GBP"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x v="0"/>
    <x v="2"/>
    <s v="US"/>
    <s v="USD"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"/>
    <s v="GBP"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2"/>
    <s v="US"/>
    <s v="USD"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x v="0"/>
    <x v="2"/>
    <s v="CA"/>
    <s v="CAD"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"/>
    <s v="CAD"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x v="0"/>
    <x v="2"/>
    <s v="US"/>
    <s v="USD"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2"/>
    <s v="US"/>
    <s v="USD"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"/>
    <s v="GBP"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"/>
    <s v="AUD"/>
    <n v="1430316426"/>
    <n v="1427724426"/>
  </r>
  <r>
    <n v="4065"/>
    <s v="A Midsummer's Night's Dream"/>
    <s v="A classical/ fantasy version of midsummers done by professionally trained actors in Tulsa!"/>
    <n v="4000"/>
    <n v="27"/>
    <x v="0"/>
    <x v="2"/>
    <s v="US"/>
    <s v="USD"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2"/>
    <s v="US"/>
    <s v="USD"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2"/>
    <s v="US"/>
    <s v="USD"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x v="0"/>
    <x v="2"/>
    <s v="US"/>
    <s v="USD"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x v="0"/>
    <x v="2"/>
    <s v="GB"/>
    <s v="GBP"/>
    <n v="1425124800"/>
    <n v="1421596356"/>
  </r>
  <r>
    <n v="4070"/>
    <s v="Southern Utah University: V-Day 2015"/>
    <s v="V-Day Southern Utah University 2015 and Second Studio Players presents: The Vagina Monologues"/>
    <n v="1000"/>
    <n v="165"/>
    <x v="0"/>
    <x v="2"/>
    <s v="US"/>
    <s v="USD"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x v="0"/>
    <x v="2"/>
    <s v="MX"/>
    <s v="MXN"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"/>
    <s v="GBP"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2"/>
    <s v="US"/>
    <s v="USD"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"/>
    <s v="GBP"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"/>
    <s v="GBP"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x v="0"/>
    <x v="2"/>
    <s v="US"/>
    <s v="USD"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2"/>
    <s v="US"/>
    <s v="USD"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x v="0"/>
    <x v="2"/>
    <s v="GB"/>
    <s v="GBP"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2"/>
    <s v="US"/>
    <s v="USD"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x v="0"/>
    <x v="2"/>
    <s v="US"/>
    <s v="USD"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2"/>
    <s v="US"/>
    <s v="USD"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2"/>
    <s v="US"/>
    <s v="USD"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2"/>
    <s v="US"/>
    <s v="USD"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2"/>
    <s v="IT"/>
    <s v="EUR"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2"/>
    <s v="US"/>
    <s v="USD"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2"/>
    <s v="US"/>
    <s v="USD"/>
    <n v="1448078400"/>
    <n v="1445985299"/>
  </r>
  <r>
    <n v="4087"/>
    <s v="Stage Production &quot;The Nail Shop&quot;"/>
    <s v="Comedy Stage Play"/>
    <n v="9600"/>
    <n v="0"/>
    <x v="0"/>
    <x v="2"/>
    <s v="US"/>
    <s v="USD"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"/>
    <s v="GBP"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2"/>
    <s v="US"/>
    <s v="USD"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x v="0"/>
    <x v="2"/>
    <s v="US"/>
    <s v="USD"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2"/>
    <s v="US"/>
    <s v="USD"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x v="0"/>
    <x v="2"/>
    <s v="US"/>
    <s v="USD"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"/>
    <s v="GBP"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2"/>
    <s v="US"/>
    <s v="USD"/>
    <n v="1413953940"/>
    <n v="1410141900"/>
  </r>
  <r>
    <n v="4095"/>
    <s v="LOPE ENAMORADO"/>
    <s v="Proyecto teatral dirigido por MartÃ­n Acosta que habla y reflexiona sobre el amor y su naturaleza."/>
    <n v="30000"/>
    <n v="800"/>
    <x v="0"/>
    <x v="2"/>
    <s v="MX"/>
    <s v="MXN"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"/>
    <s v="GBP"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"/>
    <s v="GBP"/>
    <n v="1454284500"/>
    <n v="1449431237"/>
  </r>
  <r>
    <n v="4098"/>
    <s v="Life is simple"/>
    <s v="Community Youth play, written by and performed by the youth about finding joy in the simple things in life"/>
    <n v="75000"/>
    <n v="0"/>
    <x v="0"/>
    <x v="2"/>
    <s v="US"/>
    <s v="USD"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2"/>
    <s v="US"/>
    <s v="USD"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x v="0"/>
    <x v="2"/>
    <s v="US"/>
    <s v="USD"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2"/>
    <s v="US"/>
    <s v="USD"/>
    <n v="1485380482"/>
    <n v="1482788482"/>
  </r>
  <r>
    <n v="4102"/>
    <s v="4th Wall Theatre Project"/>
    <s v="Local Community theater to get up and running in the Idaho Falls area. Something new, something different!"/>
    <n v="500"/>
    <n v="137"/>
    <x v="0"/>
    <x v="2"/>
    <s v="US"/>
    <s v="USD"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x v="0"/>
    <x v="2"/>
    <s v="US"/>
    <s v="USD"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"/>
    <s v="AUD"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2"/>
    <s v="MX"/>
    <s v="MXN"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2"/>
    <s v="US"/>
    <s v="USD"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x v="0"/>
    <x v="2"/>
    <s v="US"/>
    <s v="USD"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2"/>
    <s v="US"/>
    <s v="USD"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x v="0"/>
    <x v="2"/>
    <s v="GB"/>
    <s v="GBP"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"/>
    <s v="GBP"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x v="0"/>
    <x v="2"/>
    <s v="US"/>
    <s v="USD"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2"/>
    <s v="IE"/>
    <s v="EUR"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2"/>
    <s v="US"/>
    <s v="USD"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4"/>
    <x v="0"/>
    <x v="0"/>
    <x v="0"/>
    <d v="2015-07-22T22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6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70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1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.00000000000001"/>
    <n v="9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7"/>
    <n v="147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2"/>
    <n v="160"/>
    <x v="0"/>
    <x v="0"/>
    <x v="7"/>
    <d v="2016-07-04T20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1"/>
    <n v="29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2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6"/>
    <n v="60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10"/>
    <x v="0"/>
    <x v="0"/>
    <x v="13"/>
    <d v="2016-06-23T15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1"/>
    <n v="148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7"/>
    <n v="22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1"/>
    <n v="172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2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7"/>
    <n v="94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6"/>
    <n v="57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1"/>
    <n v="81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10.00000000000001"/>
    <n v="200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8"/>
    <n v="5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.00000000000001"/>
    <n v="67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4"/>
    <n v="58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6"/>
    <n v="103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2.00000000000001"/>
    <n v="149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1"/>
    <n v="170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4"/>
    <n v="3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2"/>
    <n v="77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1"/>
    <n v="321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3"/>
    <n v="84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1"/>
    <n v="50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60"/>
    <x v="0"/>
    <x v="0"/>
    <x v="35"/>
    <d v="2015-04-27T19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3"/>
    <n v="19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4"/>
    <n v="160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1.00000000000001"/>
    <n v="42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2"/>
    <n v="127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8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9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5"/>
    <n v="195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7"/>
    <x v="0"/>
    <x v="0"/>
    <x v="48"/>
    <d v="2015-03-01T07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8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8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9"/>
    <n v="119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7"/>
    <n v="224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.00000000000001"/>
    <n v="29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5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8"/>
    <n v="50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1"/>
    <n v="607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4"/>
    <n v="4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9"/>
    <n v="323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7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99999999999999"/>
    <n v="36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4"/>
    <n v="8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8"/>
    <n v="133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2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7"/>
    <n v="11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8"/>
    <n v="22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.00000000000001"/>
    <n v="6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8"/>
    <n v="38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70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9.00000000000001"/>
    <n v="59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3.00000000000001"/>
    <n v="20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99999999999999"/>
    <n v="8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4"/>
    <n v="31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1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9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1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8"/>
    <n v="274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1"/>
    <n v="4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6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2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2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7"/>
    <n v="3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5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99999999999999"/>
    <n v="124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1"/>
    <n v="32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9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6"/>
    <n v="12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.00000000000001"/>
    <n v="7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2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2"/>
    <n v="22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99999999999999"/>
    <n v="51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7"/>
    <n v="54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7"/>
    <n v="5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7"/>
    <n v="41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3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8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6"/>
    <n v="28"/>
    <x v="0"/>
    <x v="1"/>
    <x v="103"/>
    <d v="2014-03-07T14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8"/>
    <n v="40"/>
    <x v="0"/>
    <x v="1"/>
    <x v="105"/>
    <d v="2016-05-13T19:00:0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7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3"/>
    <n v="112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99999999999997"/>
    <n v="79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99999999999997"/>
    <n v="4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6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5"/>
    <n v="103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5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1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4"/>
    <n v="89"/>
    <x v="0"/>
    <x v="1"/>
    <x v="114"/>
    <d v="2012-01-13T01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1"/>
    <n v="29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99999999999999"/>
    <n v="70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1"/>
    <n v="168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99999999999999"/>
    <n v="145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2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1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b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1"/>
    <n v="26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b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2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.0000000000000009"/>
    <n v="107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3"/>
    <n v="48"/>
    <x v="0"/>
    <x v="2"/>
    <x v="127"/>
    <d v="2015-04-03T08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2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b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b v="0"/>
    <x v="0"/>
    <x v="2"/>
    <x v="130"/>
    <d v="2014-06-16T15:16:00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b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5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b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b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4.000000000000002"/>
    <n v="81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b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b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4"/>
    <n v="82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b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7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1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b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8.000000000000004"/>
    <n v="56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8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9"/>
    <x v="0"/>
    <x v="2"/>
    <x v="146"/>
    <d v="2017-01-17T19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b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1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4.000000000000004"/>
    <n v="450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1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1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6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1"/>
    <n v="2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6.0000000000000009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1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b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1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b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4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b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2"/>
    <x v="0"/>
    <x v="3"/>
    <x v="164"/>
    <d v="2014-09-19T13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b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"/>
    <n v="6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5"/>
    <n v="10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3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4"/>
    <n v="33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1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b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b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b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9999999999999991"/>
    <n v="50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b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6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b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4"/>
    <n v="31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2"/>
    <n v="181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b v="0"/>
    <x v="0"/>
    <x v="3"/>
    <x v="182"/>
    <d v="2017-01-06T19:17:1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4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4"/>
    <n v="26"/>
    <x v="0"/>
    <x v="3"/>
    <x v="184"/>
    <d v="2014-08-31T22:59:00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6.0000000000000009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b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b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1"/>
    <n v="69"/>
    <x v="0"/>
    <x v="3"/>
    <x v="189"/>
    <d v="2016-09-03T11:34:37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1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4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"/>
    <n v="6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b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b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8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1"/>
    <n v="33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2"/>
    <n v="47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b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7"/>
    <n v="88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9"/>
    <n v="55"/>
    <x v="0"/>
    <x v="3"/>
    <x v="201"/>
    <d v="2015-02-08T14:38:49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b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4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1"/>
    <n v="11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7"/>
    <n v="7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b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6"/>
    <n v="16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b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b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6"/>
    <n v="9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6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1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1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1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.000000000000007"/>
    <n v="332"/>
    <x v="0"/>
    <x v="3"/>
    <x v="216"/>
    <d v="2015-04-22T17:00:37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2"/>
    <n v="31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.000000000000004"/>
    <n v="1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x v="220"/>
    <d v="2015-08-20T15:06:0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b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b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b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b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b v="0"/>
    <x v="0"/>
    <x v="3"/>
    <x v="227"/>
    <d v="2015-07-09T16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b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b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1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b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6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b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1"/>
    <n v="81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b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b v="0"/>
    <x v="0"/>
    <x v="3"/>
    <x v="236"/>
    <d v="2016-01-04T19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1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b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8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.00000000000001"/>
    <n v="110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99999999999999"/>
    <n v="74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9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99999999999999"/>
    <n v="48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5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99999999999994"/>
    <n v="6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5"/>
    <n v="109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2"/>
    <n v="590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.00000000000001"/>
    <n v="49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6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90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40"/>
    <n v="66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2"/>
    <n v="84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6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7"/>
    <n v="12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8"/>
    <n v="98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2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9"/>
    <n v="31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9"/>
    <n v="6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2.00000000000001"/>
    <n v="96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1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9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2.00000000000001"/>
    <n v="5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8"/>
    <n v="9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8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10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8"/>
    <n v="82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6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9.00000000000001"/>
    <n v="66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6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1.00000000000001"/>
    <n v="76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1"/>
    <n v="98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8"/>
    <n v="88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7"/>
    <n v="5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2"/>
    <n v="255"/>
    <x v="0"/>
    <x v="4"/>
    <x v="282"/>
    <d v="2010-02-22T17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99999999999999"/>
    <n v="102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99999999999997"/>
    <n v="57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10.00000000000001"/>
    <n v="122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7"/>
    <n v="92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4"/>
    <n v="116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8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9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1"/>
    <n v="47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2"/>
    <n v="20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4"/>
    <n v="101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1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2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.00000000000001"/>
    <n v="57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6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2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1"/>
    <n v="9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8"/>
    <n v="51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99999999999997"/>
    <n v="107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1"/>
    <n v="5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7"/>
    <x v="0"/>
    <x v="4"/>
    <x v="306"/>
    <d v="2013-03-20T14:05:33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2.00000000000001"/>
    <n v="4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3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90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5"/>
    <n v="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5"/>
    <n v="139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.00000000000001"/>
    <n v="62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1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6"/>
    <n v="33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2"/>
    <n v="201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99999999999999"/>
    <n v="109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6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4"/>
    <n v="5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.00000000000001"/>
    <n v="11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5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3"/>
    <n v="10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4"/>
    <n v="11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5"/>
    <n v="71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.00000000000001"/>
    <n v="14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7"/>
    <n v="161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7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4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5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99999999999999"/>
    <n v="20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6"/>
    <n v="189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2"/>
    <n v="1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10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60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2"/>
    <n v="98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1.00000000000001"/>
    <n v="71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9.00000000000001"/>
    <n v="7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6"/>
    <n v="147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8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1"/>
    <n v="170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3"/>
    <n v="59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3"/>
    <n v="120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4"/>
    <n v="100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1"/>
    <n v="91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.00000000000001"/>
    <n v="118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7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2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99999999999999"/>
    <n v="130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8"/>
    <n v="45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1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.00000000000001"/>
    <n v="104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7"/>
    <n v="24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80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7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4"/>
    <n v="194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5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2"/>
    <n v="140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2.00000000000001"/>
    <n v="110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5"/>
    <n v="140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2"/>
    <n v="348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1.00000000000001"/>
    <n v="69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40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2"/>
    <n v="28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4"/>
    <n v="87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5"/>
    <n v="82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1.00000000000001"/>
    <n v="43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3"/>
    <n v="710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99999999999999"/>
    <n v="162"/>
    <x v="0"/>
    <x v="4"/>
    <x v="371"/>
    <d v="2013-02-01T13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6"/>
    <n v="42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90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3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5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99999999999999"/>
    <n v="104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2.00000000000001"/>
    <n v="41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7"/>
    <n v="117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6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5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99999999999997"/>
    <n v="70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99999999999997"/>
    <n v="44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3.00000000000001"/>
    <n v="5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1"/>
    <n v="4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9999999999997"/>
    <n v="145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7"/>
    <n v="89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2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2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1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1.00000000000001"/>
    <n v="158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2.00000000000001"/>
    <n v="106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9.00000000000001"/>
    <n v="59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2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7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6"/>
    <n v="14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3.00000000000001"/>
    <n v="18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6"/>
    <n v="76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4"/>
    <n v="134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2"/>
    <n v="161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9"/>
    <n v="184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2"/>
    <n v="126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8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6"/>
    <n v="79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2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3"/>
    <n v="69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1"/>
    <n v="4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1"/>
    <n v="20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1"/>
    <n v="111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1"/>
    <n v="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3"/>
    <n v="51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2"/>
    <n v="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2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9999999999999991"/>
    <n v="4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2"/>
    <n v="1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b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.000000000000000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b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3"/>
    <n v="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.000000000000002"/>
    <n v="52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2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b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3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1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b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b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10"/>
    <n v="171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b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b v="0"/>
    <x v="0"/>
    <x v="5"/>
    <x v="441"/>
    <d v="2013-11-02T14:03:16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40"/>
    <n v="39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1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8"/>
    <n v="4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4"/>
    <n v="2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3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b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1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7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1"/>
    <n v="23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1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b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9"/>
    <n v="17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1"/>
    <n v="25"/>
    <x v="0"/>
    <x v="5"/>
    <x v="459"/>
    <d v="2011-11-13T11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1"/>
    <n v="13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b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b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3"/>
    <n v="11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1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8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6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1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b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b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2"/>
    <n v="26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9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.000000000000004"/>
    <n v="29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1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b v="0"/>
    <x v="0"/>
    <x v="5"/>
    <x v="475"/>
    <d v="2015-05-05T21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3"/>
    <n v="40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b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b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9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20"/>
    <n v="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9999999999999991"/>
    <n v="88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1"/>
    <n v="5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"/>
    <n v="14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1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b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b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1"/>
    <n v="72"/>
    <x v="0"/>
    <x v="5"/>
    <x v="489"/>
    <d v="2012-01-05T06:33:00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b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b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b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b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"/>
    <n v="1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b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"/>
    <n v="1"/>
    <x v="0"/>
    <x v="5"/>
    <x v="496"/>
    <d v="2014-02-10T17:21:1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7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4"/>
    <n v="5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b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2"/>
    <n v="58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3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1"/>
    <n v="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4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1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b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"/>
    <n v="6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.000000000000002"/>
    <n v="103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4"/>
    <n v="17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6"/>
    <n v="726"/>
    <x v="0"/>
    <x v="5"/>
    <x v="515"/>
    <d v="2015-12-29T06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b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2"/>
    <n v="6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b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40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3"/>
    <n v="151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99999999999999"/>
    <n v="111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.00000000000001"/>
    <n v="3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5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4"/>
    <x v="1"/>
    <x v="6"/>
    <x v="527"/>
    <d v="2017-02-17T11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99999999999999"/>
    <n v="45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1"/>
    <n v="87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7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30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4"/>
    <n v="72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1"/>
    <n v="11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5"/>
    <n v="32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9"/>
    <n v="101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3"/>
    <n v="253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1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1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1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8.000000000000004"/>
    <n v="403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1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b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1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1"/>
    <n v="9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6.0000000000000009"/>
    <n v="136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b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1"/>
    <n v="21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5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b v="0"/>
    <x v="2"/>
    <x v="7"/>
    <x v="555"/>
    <d v="2016-06-12T03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1"/>
    <n v="69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b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1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1"/>
    <n v="28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b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1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1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b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1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b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1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1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b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1"/>
    <n v="39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1"/>
    <n v="6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1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1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b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b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b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10"/>
    <n v="390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4"/>
    <n v="151"/>
    <x v="2"/>
    <x v="7"/>
    <x v="588"/>
    <d v="2016-11-17T14:28:0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5"/>
    <n v="25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1"/>
    <n v="31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4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7"/>
    <x v="2"/>
    <x v="7"/>
    <x v="593"/>
    <d v="2015-04-06T10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1"/>
    <n v="54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1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1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2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1"/>
    <n v="16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2"/>
    <n v="24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b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b v="0"/>
    <x v="2"/>
    <x v="7"/>
    <x v="604"/>
    <d v="2014-08-27T19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7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1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b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3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b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b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b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2"/>
    <n v="10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b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b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b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b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1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.0000000000000009"/>
    <n v="38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b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b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b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8.000000000000004"/>
    <n v="112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1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b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"/>
    <n v="11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1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2"/>
    <n v="7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b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3"/>
    <n v="50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1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1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1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b v="0"/>
    <x v="2"/>
    <x v="7"/>
    <x v="637"/>
    <d v="2017-02-25T18:04:00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1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1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5"/>
    <n v="51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20"/>
    <n v="15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1"/>
    <n v="135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5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1"/>
    <n v="74"/>
    <x v="2"/>
    <x v="8"/>
    <x v="644"/>
    <d v="2014-10-28T20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99999999999994"/>
    <n v="24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40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8"/>
    <n v="126"/>
    <x v="2"/>
    <x v="8"/>
    <x v="647"/>
    <d v="2016-03-17T12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3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3.00000000000001"/>
    <n v="3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40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1"/>
    <n v="10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2"/>
    <n v="96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8"/>
    <n v="32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3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99999999999997"/>
    <n v="123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1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5"/>
    <n v="110"/>
    <x v="2"/>
    <x v="8"/>
    <x v="658"/>
    <d v="2015-07-26T13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4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4"/>
    <n v="85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1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1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1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6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1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1"/>
    <n v="179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8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2"/>
    <n v="1537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30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40"/>
    <n v="789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1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1"/>
    <n v="6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1"/>
    <n v="8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.000000000000002"/>
    <n v="35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2"/>
    <n v="62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6"/>
    <n v="134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6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6"/>
    <n v="94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1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1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"/>
    <n v="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100"/>
    <x v="2"/>
    <x v="8"/>
    <x v="683"/>
    <d v="2016-10-31T16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8"/>
    <n v="178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.000000000000004"/>
    <n v="56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b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6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999999999999993"/>
    <n v="3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3"/>
    <n v="73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9999999999999991"/>
    <n v="7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6"/>
    <n v="120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1"/>
    <n v="85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2"/>
    <n v="91"/>
    <x v="2"/>
    <x v="8"/>
    <x v="695"/>
    <d v="2014-10-31T07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1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7"/>
    <n v="21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6"/>
    <n v="531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3"/>
    <n v="121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2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5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.0000000000000009"/>
    <n v="120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1"/>
    <n v="121"/>
    <x v="2"/>
    <x v="8"/>
    <x v="704"/>
    <d v="2017-02-19T23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1"/>
    <n v="196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b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8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3"/>
    <n v="24"/>
    <x v="2"/>
    <x v="8"/>
    <x v="708"/>
    <d v="2014-09-13T08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1"/>
    <n v="31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b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4"/>
    <n v="100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1"/>
    <n v="2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.000000000000002"/>
    <n v="81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6.0000000000000009"/>
    <n v="116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1"/>
    <n v="45"/>
    <x v="2"/>
    <x v="8"/>
    <x v="716"/>
    <d v="2014-11-30T19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1"/>
    <n v="77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3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2"/>
    <n v="20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7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3"/>
    <n v="8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3"/>
    <n v="21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10.00000000000001"/>
    <n v="55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6"/>
    <n v="52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1"/>
    <n v="144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2"/>
    <n v="73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1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4"/>
    <x v="3"/>
    <x v="9"/>
    <x v="729"/>
    <d v="2012-09-18T23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3"/>
    <n v="100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9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5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1"/>
    <n v="18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6"/>
    <n v="18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99999999999999"/>
    <n v="23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99999999999994"/>
    <n v="106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3"/>
    <n v="5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40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9"/>
    <n v="69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8"/>
    <n v="170"/>
    <x v="3"/>
    <x v="9"/>
    <x v="740"/>
    <d v="2015-06-20T22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3"/>
    <n v="142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.00000000000001"/>
    <n v="68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5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3"/>
    <n v="83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80"/>
    <n v="54"/>
    <x v="3"/>
    <x v="9"/>
    <x v="745"/>
    <d v="2013-05-03T08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2.00000000000001"/>
    <n v="35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1"/>
    <n v="128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1"/>
    <n v="46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8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8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2.00000000000001"/>
    <n v="54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3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8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4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5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b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40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b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b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7"/>
    <n v="58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b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b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2"/>
    <n v="32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b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1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4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1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2"/>
    <n v="64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1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4"/>
    <n v="43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9"/>
    <n v="64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3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2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3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99999999999999"/>
    <n v="81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99999999999997"/>
    <n v="60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10.00000000000001"/>
    <n v="133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5"/>
    <n v="93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1"/>
    <n v="4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9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6"/>
    <n v="159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.00000000000001"/>
    <n v="86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2"/>
    <n v="113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99999999999999"/>
    <n v="47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1"/>
    <n v="17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3"/>
    <n v="41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.00000000000001"/>
    <n v="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2"/>
    <n v="8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4"/>
    <n v="75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9"/>
    <x v="4"/>
    <x v="11"/>
    <x v="805"/>
    <d v="2011-07-16T18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5"/>
    <n v="1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6"/>
    <n v="74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80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9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8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8"/>
    <n v="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100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99999999999999"/>
    <n v="40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8"/>
    <n v="90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9"/>
    <x v="4"/>
    <x v="11"/>
    <x v="818"/>
    <d v="2012-08-07T12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.00000000000001"/>
    <n v="32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5"/>
    <n v="71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5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20"/>
    <n v="52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4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5"/>
    <n v="40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1"/>
    <n v="127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2"/>
    <n v="11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4"/>
    <n v="29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3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1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8"/>
    <x v="4"/>
    <x v="11"/>
    <x v="832"/>
    <d v="2012-01-21T03:13:0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9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2"/>
    <n v="97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8"/>
    <n v="59"/>
    <x v="4"/>
    <x v="11"/>
    <x v="835"/>
    <d v="2012-05-18T22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10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50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6"/>
    <n v="48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1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1"/>
    <n v="6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2"/>
    <n v="54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5"/>
    <n v="6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8"/>
    <n v="64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5"/>
    <n v="37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1"/>
    <n v="35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3"/>
    <n v="29"/>
    <x v="4"/>
    <x v="12"/>
    <x v="846"/>
    <d v="2014-03-10T09:00:0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9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2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6"/>
    <n v="4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1"/>
    <n v="38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60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9"/>
    <n v="6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4"/>
    <n v="32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20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5"/>
    <n v="23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9"/>
    <n v="53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3"/>
    <n v="51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1"/>
    <n v="4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3"/>
    <n v="23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9"/>
    <n v="59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5"/>
    <n v="110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1"/>
    <n v="13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6.0000000000000009"/>
    <n v="2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3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5"/>
    <n v="3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b v="0"/>
    <x v="4"/>
    <x v="13"/>
    <x v="875"/>
    <d v="2015-09-21T12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7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2"/>
    <n v="33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2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1.000000000000004"/>
    <n v="22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1"/>
    <n v="84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6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30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b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8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10"/>
    <n v="74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5"/>
    <n v="32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4"/>
    <n v="2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4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40"/>
    <n v="148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3"/>
    <n v="2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5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b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8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1"/>
    <n v="11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b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1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4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1"/>
    <n v="51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4"/>
    <n v="33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b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b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b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4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3"/>
    <n v="25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b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9999999999999991"/>
    <n v="8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b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.0000000000000009"/>
    <n v="4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b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6.0000000000000009"/>
    <n v="20"/>
    <x v="4"/>
    <x v="13"/>
    <x v="918"/>
    <d v="2014-12-01T17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b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2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2"/>
    <n v="190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3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2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b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b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7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b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9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9999999999999991"/>
    <n v="19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.000000000000002"/>
    <n v="47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1"/>
    <n v="51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b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1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8.000000000000004"/>
    <n v="111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3"/>
    <n v="3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2"/>
    <x v="2"/>
    <x v="8"/>
    <x v="942"/>
    <d v="2016-02-18T15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5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4.000000000000002"/>
    <n v="70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3"/>
    <n v="156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8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b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9.000000000000004"/>
    <n v="59"/>
    <x v="2"/>
    <x v="8"/>
    <x v="950"/>
    <d v="2016-01-17T13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9"/>
    <n v="15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100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6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4"/>
    <n v="90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.0000000000000009"/>
    <n v="183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1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4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2"/>
    <n v="5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4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7"/>
    <n v="137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3"/>
    <n v="36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9.000000000000004"/>
    <n v="20"/>
    <x v="2"/>
    <x v="8"/>
    <x v="962"/>
    <d v="2016-02-11T12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2"/>
    <n v="42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1"/>
    <n v="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2"/>
    <n v="50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.000000000000002"/>
    <n v="60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.000000000000004"/>
    <n v="44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2"/>
    <n v="27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1"/>
    <n v="46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3"/>
    <n v="52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4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9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2"/>
    <n v="161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4"/>
    <n v="76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7.000000000000007"/>
    <n v="791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2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.000000000000002"/>
    <n v="48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"/>
    <n v="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30"/>
    <n v="172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2"/>
    <n v="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9999999999999991"/>
    <n v="83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1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4.000000000000002"/>
    <n v="16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b v="0"/>
    <x v="2"/>
    <x v="8"/>
    <x v="988"/>
    <d v="2016-10-01T03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3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5"/>
    <n v="31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1"/>
    <n v="117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6"/>
    <n v="90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3"/>
    <n v="42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8"/>
    <n v="8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2"/>
    <n v="9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9"/>
    <n v="154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8"/>
    <n v="293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3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5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7"/>
    <n v="21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3"/>
    <n v="217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6"/>
    <n v="93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.0000000000000009"/>
    <n v="30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5"/>
    <n v="17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1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4.000000000000002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1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6"/>
    <n v="1390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6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2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5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4"/>
    <n v="89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8"/>
    <n v="54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99999999999997"/>
    <n v="107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99999999999994"/>
    <n v="23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9999999999999"/>
    <n v="32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8"/>
    <n v="3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9"/>
    <n v="389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.00000000000001"/>
    <n v="7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1"/>
    <n v="5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4"/>
    <n v="7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8"/>
    <n v="46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2.00000000000001"/>
    <n v="80"/>
    <x v="4"/>
    <x v="15"/>
    <x v="1029"/>
    <d v="2015-04-04T16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3"/>
    <n v="44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8"/>
    <n v="109"/>
    <x v="4"/>
    <x v="15"/>
    <x v="1031"/>
    <d v="2015-12-16T13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9.00000000000001"/>
    <n v="6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1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1"/>
    <n v="40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3.00000000000001"/>
    <n v="2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3"/>
    <n v="49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6"/>
    <n v="36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9"/>
    <n v="2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1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b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30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1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b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1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2"/>
    <n v="53"/>
    <x v="5"/>
    <x v="16"/>
    <x v="1048"/>
    <d v="2016-09-24T20:16:29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b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b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b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b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b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b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b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b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b v="0"/>
    <x v="5"/>
    <x v="16"/>
    <x v="1058"/>
    <d v="2015-03-25T19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b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b v="0"/>
    <x v="5"/>
    <x v="16"/>
    <x v="1061"/>
    <d v="2016-05-01T20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6"/>
    <n v="48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b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6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3"/>
    <n v="17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4"/>
    <n v="35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"/>
    <n v="12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1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b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1"/>
    <n v="13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9999999999999991"/>
    <n v="114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9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30"/>
    <n v="44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3"/>
    <n v="38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10"/>
    <n v="19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9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x v="1083"/>
    <d v="2014-08-02T10:49:4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b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4"/>
    <n v="114"/>
    <x v="6"/>
    <x v="17"/>
    <x v="1085"/>
    <d v="2016-03-14T10:06:15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1"/>
    <n v="8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b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5.000000000000002"/>
    <n v="44"/>
    <x v="6"/>
    <x v="17"/>
    <x v="1088"/>
    <d v="2014-04-24T14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8"/>
    <n v="24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1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3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5.000000000000002"/>
    <n v="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9"/>
    <n v="123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6.0000000000000009"/>
    <n v="268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.000000000000004"/>
    <n v="75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1"/>
    <n v="7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8"/>
    <n v="8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1"/>
    <n v="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6.0000000000000009"/>
    <n v="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7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"/>
    <n v="72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2"/>
    <n v="24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b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5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1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4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1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1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"/>
    <n v="4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"/>
    <n v="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1"/>
    <n v="18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9"/>
    <n v="11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3"/>
    <n v="37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b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"/>
    <n v="6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b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1"/>
    <n v="4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1"/>
    <n v="6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b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6"/>
    <x v="6"/>
    <x v="18"/>
    <x v="1127"/>
    <d v="2014-11-14T16:30:00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"/>
    <n v="11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1"/>
    <n v="4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b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5.000000000000002"/>
    <n v="11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1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9999999999999991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4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1"/>
    <n v="32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1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b v="0"/>
    <x v="6"/>
    <x v="18"/>
    <x v="1140"/>
    <d v="2015-08-06T06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b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b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1"/>
    <n v="24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b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5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b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1"/>
    <n v="25"/>
    <x v="7"/>
    <x v="19"/>
    <x v="1148"/>
    <d v="2016-12-01T00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"/>
    <n v="38"/>
    <x v="7"/>
    <x v="19"/>
    <x v="1149"/>
    <d v="2016-06-16T12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1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b v="0"/>
    <x v="7"/>
    <x v="19"/>
    <x v="1151"/>
    <d v="2015-09-06T21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.0000000000000009"/>
    <n v="6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9999999999999991"/>
    <n v="10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4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b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1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1"/>
    <n v="12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b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1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b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1"/>
    <n v="18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b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b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.000000000000004"/>
    <n v="83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20"/>
    <n v="359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2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.0000000000000009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"/>
    <n v="6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1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b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1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.0000000000000009"/>
    <n v="47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1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b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1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6.000000000000000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70"/>
    <x v="7"/>
    <x v="19"/>
    <x v="1180"/>
    <d v="2014-06-28T14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1"/>
    <n v="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5"/>
    <n v="11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2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6"/>
    <n v="119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5"/>
    <n v="131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1"/>
    <n v="3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3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10.00000000000001"/>
    <n v="90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20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80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3"/>
    <n v="57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80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7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99999999999997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2"/>
    <n v="300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9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3"/>
    <n v="56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200"/>
    <n v="18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3"/>
    <n v="166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5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1"/>
    <n v="21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3"/>
    <x v="8"/>
    <x v="20"/>
    <x v="1206"/>
    <d v="2017-03-11T08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5"/>
    <n v="124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6"/>
    <n v="20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9"/>
    <x v="8"/>
    <x v="20"/>
    <x v="1209"/>
    <d v="2017-02-25T15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99999999999997"/>
    <n v="494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2"/>
    <n v="169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30"/>
    <n v="3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3"/>
    <n v="62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6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7"/>
    <n v="72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3"/>
    <n v="175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60"/>
    <n v="103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4"/>
    <n v="112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2.00000000000001"/>
    <n v="24"/>
    <x v="8"/>
    <x v="20"/>
    <x v="1221"/>
    <d v="2016-12-03T19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99999999999994"/>
    <n v="8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3.00000000000001"/>
    <n v="117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8"/>
    <n v="5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9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b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30"/>
    <n v="62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b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b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20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b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b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b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.000000000000004"/>
    <n v="60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b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4"/>
    <n v="31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5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5.000000000000002"/>
    <n v="4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7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1"/>
    <n v="14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3"/>
    <n v="86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5"/>
    <n v="65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99999999999997"/>
    <n v="119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3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5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4"/>
    <n v="4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5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99999999999997"/>
    <n v="56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9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3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99999999999997"/>
    <n v="39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5"/>
    <n v="28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99999999999999"/>
    <n v="51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2"/>
    <n v="3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6"/>
    <n v="78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7"/>
    <n v="3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20"/>
    <n v="64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1"/>
    <n v="191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.00000000000001"/>
    <n v="100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99999999999999"/>
    <n v="6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7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9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4"/>
    <n v="7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3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3"/>
    <n v="63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5"/>
    <n v="4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7"/>
    <n v="39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4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.00000000000001"/>
    <n v="7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.00000000000001"/>
    <n v="12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.00000000000001"/>
    <n v="105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8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99999999999997"/>
    <n v="96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9.00000000000001"/>
    <n v="82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5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1"/>
    <n v="66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6"/>
    <n v="37"/>
    <x v="1"/>
    <x v="6"/>
    <x v="1289"/>
    <d v="2017-01-03T22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.00000000000001"/>
    <n v="45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3"/>
    <n v="128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8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40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2"/>
    <n v="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.00000000000001"/>
    <n v="93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4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9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1"/>
    <n v="43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3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6"/>
    <n v="20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8"/>
    <x v="2"/>
    <x v="8"/>
    <x v="1307"/>
    <d v="2016-02-17T07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2"/>
    <n v="30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.00000000000001"/>
    <n v="368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30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3"/>
    <n v="801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2"/>
    <n v="103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2"/>
    <n v="185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1"/>
    <n v="163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6.0000000000000009"/>
    <n v="60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6"/>
    <n v="46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6"/>
    <n v="98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1"/>
    <n v="168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2"/>
    <n v="860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1"/>
    <n v="27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1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5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3"/>
    <n v="61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2"/>
    <n v="10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2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3"/>
    <n v="117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3"/>
    <n v="158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2"/>
    <n v="101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b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b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9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80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50"/>
    <n v="177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4"/>
    <n v="67"/>
    <x v="2"/>
    <x v="8"/>
    <x v="1338"/>
    <d v="2015-08-02T14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9999999999999991"/>
    <n v="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b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1"/>
    <n v="383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1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3"/>
    <n v="15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8"/>
    <n v="4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8"/>
    <n v="49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3"/>
    <n v="83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1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99999999999997"/>
    <n v="60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5"/>
    <n v="6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2"/>
    <n v="169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7"/>
    <n v="60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1"/>
    <n v="2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6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2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6"/>
    <n v="39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.00000000000001"/>
    <n v="69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99999999999999"/>
    <n v="4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4"/>
    <n v="33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9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10.00000000000001"/>
    <n v="4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9"/>
    <n v="347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1"/>
    <n v="82"/>
    <x v="4"/>
    <x v="11"/>
    <x v="1365"/>
    <d v="2015-03-16T11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7"/>
    <n v="65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99999999999999"/>
    <n v="6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.00000000000001"/>
    <n v="64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6"/>
    <n v="8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8"/>
    <n v="108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9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6"/>
    <n v="202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90"/>
    <n v="44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2"/>
    <n v="6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99999999999997"/>
    <n v="56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7"/>
    <n v="49"/>
    <x v="4"/>
    <x v="11"/>
    <x v="1377"/>
    <d v="2017-02-02T23:11:0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99999999999997"/>
    <n v="3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.00000000000001"/>
    <n v="74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8"/>
    <n v="74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5"/>
    <n v="57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3"/>
    <n v="5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5"/>
    <n v="6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1.00000000000001"/>
    <n v="66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3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1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1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6"/>
    <n v="22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10.00000000000001"/>
    <n v="161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1.00000000000001"/>
    <n v="43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99999999999999"/>
    <n v="28"/>
    <x v="4"/>
    <x v="11"/>
    <x v="1392"/>
    <d v="2016-03-02T22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3"/>
    <n v="19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3"/>
    <n v="54"/>
    <x v="4"/>
    <x v="11"/>
    <x v="1394"/>
    <d v="2017-02-28T22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.00000000000001"/>
    <n v="4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8"/>
    <n v="8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99999999999999"/>
    <n v="73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.00000000000001"/>
    <n v="7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7"/>
    <n v="6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8"/>
    <n v="1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10.00000000000001"/>
    <n v="2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3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9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1"/>
    <n v="7"/>
    <x v="3"/>
    <x v="22"/>
    <x v="1405"/>
    <d v="2014-11-28T12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8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8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b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1"/>
    <n v="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1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9"/>
    <n v="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b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2"/>
    <n v="28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1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8"/>
    <n v="45"/>
    <x v="3"/>
    <x v="22"/>
    <x v="1419"/>
    <d v="2016-10-09T05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1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1.000000000000004"/>
    <n v="110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b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b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9"/>
    <n v="10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b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9"/>
    <n v="81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6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b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9999999999999991"/>
    <n v="8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10"/>
    <n v="7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"/>
    <n v="8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1"/>
    <n v="39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7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9999999999999991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1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2"/>
    <n v="674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b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b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b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b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b v="0"/>
    <x v="3"/>
    <x v="22"/>
    <x v="1446"/>
    <d v="2016-04-21T05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b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b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b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b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3"/>
    <n v="49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b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b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b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b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2"/>
    <n v="4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.00000000000001"/>
    <n v="2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6"/>
    <x v="3"/>
    <x v="23"/>
    <x v="1463"/>
    <d v="2013-04-07T15:52:18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4"/>
    <n v="35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99999999999994"/>
    <n v="53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99999999999999"/>
    <n v="77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3"/>
    <n v="34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9.00000000000001"/>
    <n v="150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6"/>
    <n v="24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7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4"/>
    <x v="3"/>
    <x v="23"/>
    <x v="1472"/>
    <d v="2013-10-16T08:01:4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9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3.00000000000001"/>
    <n v="45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5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4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2.00000000000001"/>
    <n v="9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30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8"/>
    <n v="31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8"/>
    <n v="93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3"/>
    <n v="18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x v="1483"/>
    <d v="2016-07-21T23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b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3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1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b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3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b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9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b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1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b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b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1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1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6"/>
    <n v="47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7"/>
    <n v="98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2"/>
    <n v="68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8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4"/>
    <n v="49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2.00000000000001"/>
    <n v="39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9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.00000000000001"/>
    <n v="9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4"/>
    <n v="111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2"/>
    <n v="40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.00000000000001"/>
    <n v="76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1"/>
    <n v="56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7"/>
    <n v="152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8"/>
    <n v="850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.00000000000001"/>
    <n v="160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40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99999999999997"/>
    <n v="131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4"/>
    <n v="65"/>
    <x v="8"/>
    <x v="20"/>
    <x v="1519"/>
    <d v="2014-06-20T16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4"/>
    <n v="112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6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2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5"/>
    <n v="33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1"/>
    <n v="99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1.00000000000001"/>
    <n v="56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4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7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99999999999994"/>
    <n v="8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6"/>
    <n v="89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3"/>
    <n v="49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99999999999997"/>
    <n v="6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80"/>
    <n v="97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7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1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1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b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1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.000000000000004"/>
    <n v="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b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9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4.000000000000002"/>
    <n v="15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b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50"/>
    <n v="133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b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b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b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6"/>
    <n v="57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2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1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4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b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2"/>
    <n v="43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2"/>
    <n v="109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5"/>
    <n v="27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.000000000000002"/>
    <n v="155"/>
    <x v="3"/>
    <x v="25"/>
    <x v="1568"/>
    <d v="2014-12-23T20:29:4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b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2"/>
    <n v="4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2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3"/>
    <n v="75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6.0000000000000009"/>
    <n v="85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8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b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10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1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b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2"/>
    <x v="8"/>
    <x v="26"/>
    <x v="1585"/>
    <d v="2016-12-25T06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b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b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b v="0"/>
    <x v="8"/>
    <x v="26"/>
    <x v="1589"/>
    <d v="2015-10-09T18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30"/>
    <n v="45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b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.000000000000004"/>
    <n v="21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1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3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b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b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8"/>
    <n v="41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9.00000000000001"/>
    <n v="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1"/>
    <n v="4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1"/>
    <n v="67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3"/>
    <n v="49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8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2"/>
    <n v="88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6"/>
    <n v="7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2"/>
    <n v="5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9"/>
    <n v="444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9"/>
    <x v="4"/>
    <x v="11"/>
    <x v="1610"/>
    <d v="2012-12-15T17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6"/>
    <n v="38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4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7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99999999999999"/>
    <n v="68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5"/>
    <n v="6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5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6"/>
    <n v="59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4"/>
    <n v="8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2"/>
    <n v="164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2"/>
    <n v="43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8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6"/>
    <n v="113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2"/>
    <n v="7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2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6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99999999999994"/>
    <n v="85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7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3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3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6"/>
    <n v="68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4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5"/>
    <x v="4"/>
    <x v="11"/>
    <x v="1637"/>
    <d v="2009-12-31T18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40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2"/>
    <n v="9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3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.00000000000001"/>
    <n v="86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.0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1.00000000000001"/>
    <n v="27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4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6"/>
    <n v="3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8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9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1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5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5"/>
    <n v="52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1"/>
    <n v="157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9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3"/>
    <n v="75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.00000000000001"/>
    <n v="1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4"/>
    <n v="28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3"/>
    <n v="81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3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4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3"/>
    <n v="35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20"/>
    <n v="45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1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7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.00000000000001"/>
    <n v="40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9"/>
    <n v="46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99999999999994"/>
    <n v="90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8"/>
    <n v="41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99999999999999"/>
    <n v="83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2.00000000000001"/>
    <n v="160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9"/>
    <n v="37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3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2"/>
    <n v="7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b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2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10.00000000000001"/>
    <n v="8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1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2"/>
    <n v="81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5"/>
    <n v="254"/>
    <x v="4"/>
    <x v="28"/>
    <x v="1688"/>
    <d v="2017-04-09T06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6"/>
    <n v="58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4"/>
    <n v="265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60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10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1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2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b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1.000000000000004"/>
    <n v="115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b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7"/>
    <n v="6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1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2"/>
    <n v="26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6"/>
    <n v="11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b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b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5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b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2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1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b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6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1"/>
    <n v="6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5"/>
    <x v="4"/>
    <x v="28"/>
    <x v="1717"/>
    <d v="2016-04-20T23:00:00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1"/>
    <n v="38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2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.0000000000000009"/>
    <n v="29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b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1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9999999999999991"/>
    <n v="21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9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1"/>
    <n v="63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1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9"/>
    <n v="123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b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b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b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b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b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1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2"/>
    <n v="5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1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b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.00000000000001"/>
    <n v="26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.00000000000001"/>
    <n v="64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1"/>
    <n v="90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9"/>
    <n v="9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99999999999999"/>
    <n v="90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9"/>
    <n v="208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60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30"/>
    <n v="359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4"/>
    <n v="95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99999999999994"/>
    <n v="81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1"/>
    <n v="35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1.00000000000001"/>
    <n v="105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8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5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99999999999999"/>
    <n v="43"/>
    <x v="8"/>
    <x v="20"/>
    <x v="1758"/>
    <d v="2016-07-14T17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9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6"/>
    <n v="82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2"/>
    <x v="8"/>
    <x v="20"/>
    <x v="1761"/>
    <d v="2015-09-12T08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6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6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60"/>
    <n v="73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b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9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3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50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.000000000000007"/>
    <n v="151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2"/>
    <n v="36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9999999999999991"/>
    <n v="9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9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6"/>
    <n v="17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9999999999999991"/>
    <n v="84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4.000000000000002"/>
    <n v="66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7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7"/>
    <n v="10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9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60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6"/>
    <n v="72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.000000000000004"/>
    <n v="52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1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1.000000000000004"/>
    <n v="45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8"/>
    <n v="3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6"/>
    <n v="64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10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7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2"/>
    <n v="11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2"/>
    <n v="5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9"/>
    <n v="13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3"/>
    <n v="4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9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.000000000000002"/>
    <n v="59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1.000000000000004"/>
    <n v="84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.000000000000002"/>
    <n v="6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9"/>
    <n v="9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2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6"/>
    <n v="10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7"/>
    <n v="6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4"/>
    <x v="8"/>
    <x v="20"/>
    <x v="1806"/>
    <d v="2014-09-30T10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2"/>
    <n v="7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2"/>
    <n v="12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1"/>
    <n v="43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4"/>
    <n v="8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1"/>
    <n v="2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4.000000000000002"/>
    <n v="38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b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50"/>
    <n v="43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b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3"/>
    <n v="8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3"/>
    <n v="95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b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3"/>
    <n v="7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9999999999999991"/>
    <n v="214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6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8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99999999999999"/>
    <n v="25"/>
    <x v="4"/>
    <x v="11"/>
    <x v="1823"/>
    <d v="2012-10-24T11:26:1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1"/>
    <n v="76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6"/>
    <n v="43"/>
    <x v="4"/>
    <x v="11"/>
    <x v="1825"/>
    <d v="2013-07-11T15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4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1"/>
    <n v="418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4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9"/>
    <n v="132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8"/>
    <x v="4"/>
    <x v="11"/>
    <x v="1835"/>
    <d v="2016-03-31T10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99999999999997"/>
    <n v="18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2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1"/>
    <n v="36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99999999999997"/>
    <n v="46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.00000000000001"/>
    <n v="7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1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6"/>
    <n v="120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5"/>
    <n v="93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2"/>
    <n v="77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80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8"/>
    <n v="135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1"/>
    <n v="38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2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1"/>
    <n v="51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4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3"/>
    <n v="8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5"/>
    <n v="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2"/>
    <n v="54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.00000000000001"/>
    <n v="41"/>
    <x v="4"/>
    <x v="11"/>
    <x v="1858"/>
    <d v="2011-12-16T00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1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4"/>
    <n v="53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b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9"/>
    <n v="91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1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9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1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3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1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b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1"/>
    <n v="33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50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2"/>
    <n v="1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1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b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b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b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1.000000000000004"/>
    <n v="4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50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3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6"/>
    <n v="52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7"/>
    <n v="51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3"/>
    <n v="43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2.00000000000001"/>
    <n v="417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7"/>
    <n v="47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9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8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8"/>
    <x v="4"/>
    <x v="14"/>
    <x v="1893"/>
    <d v="2011-04-15T22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99999999999999"/>
    <n v="5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7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3"/>
    <n v="36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9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4"/>
    <n v="29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10.00000000000001"/>
    <n v="5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7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5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"/>
    <n v="11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1"/>
    <n v="22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9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5.000000000000002"/>
    <n v="130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40"/>
    <n v="118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1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60"/>
    <n v="7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2"/>
    <n v="2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10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9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2"/>
    <n v="2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8"/>
    <n v="30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4"/>
    <n v="4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99999999999999"/>
    <n v="37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99999999999997"/>
    <n v="24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9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1.00000000000001"/>
    <n v="32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6"/>
    <n v="28"/>
    <x v="4"/>
    <x v="14"/>
    <x v="1926"/>
    <d v="2010-11-01T19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4"/>
    <n v="5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4"/>
    <n v="78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1"/>
    <n v="4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9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9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1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3"/>
    <n v="9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1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9.00000000000001"/>
    <n v="55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1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8"/>
    <n v="3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9999999999999"/>
    <n v="153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.00000000000001"/>
    <n v="116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6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7"/>
    <n v="6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9"/>
    <n v="88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6.0000000000002"/>
    <n v="6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9"/>
    <n v="17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9"/>
    <n v="512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1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6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1"/>
    <n v="189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7"/>
    <n v="5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99999999999997"/>
    <n v="52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3"/>
    <n v="12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9"/>
    <n v="102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9999999999997"/>
    <n v="231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3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5"/>
    <n v="48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7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5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8"/>
    <n v="2501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6"/>
    <n v="68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4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99999999999994"/>
    <n v="18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3"/>
    <n v="128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99999999999997"/>
    <n v="13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1"/>
    <n v="183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9999999999994"/>
    <n v="280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80"/>
    <n v="62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1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99999999999994"/>
    <n v="273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5"/>
    <n v="71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8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6"/>
    <n v="187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2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3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99999999999994"/>
    <n v="246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4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9999999999999"/>
    <n v="28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5"/>
    <n v="92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6.0000000000000009"/>
    <n v="3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b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5"/>
    <n v="8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2"/>
    <n v="45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4"/>
    <n v="13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1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3"/>
    <n v="84"/>
    <x v="8"/>
    <x v="31"/>
    <x v="1987"/>
    <d v="2015-03-01T10:21:16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1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2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b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b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b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b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7"/>
    <n v="219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4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99999999999994"/>
    <n v="12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9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99999999999997"/>
    <n v="332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9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99999999999999"/>
    <n v="8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8"/>
    <n v="4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99999999999994"/>
    <n v="384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1"/>
    <n v="56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99999999999989"/>
    <n v="42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9999999999997"/>
    <n v="65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4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9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99999999999999"/>
    <n v="51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.00000000000011"/>
    <n v="193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6"/>
    <n v="74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3"/>
    <n v="14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9999999999994"/>
    <n v="109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3"/>
    <n v="24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2"/>
    <n v="148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6"/>
    <n v="386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2"/>
    <n v="458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6"/>
    <n v="223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99999999999994"/>
    <n v="221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4"/>
    <n v="74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1"/>
    <n v="224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7"/>
    <n v="48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99999999999994"/>
    <n v="97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99999999999994"/>
    <n v="119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1"/>
    <n v="119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5"/>
    <n v="14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99999999999994"/>
    <n v="594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99999999999997"/>
    <n v="26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7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1"/>
    <n v="71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5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7"/>
    <n v="450"/>
    <x v="2"/>
    <x v="30"/>
    <x v="2039"/>
    <d v="2016-11-30T23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99999999999997"/>
    <n v="28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9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99999999999994"/>
    <n v="37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9.00000000000001"/>
    <n v="91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99999999999989"/>
    <n v="153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2"/>
    <n v="56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3"/>
    <n v="228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9"/>
    <n v="92"/>
    <x v="2"/>
    <x v="30"/>
    <x v="2048"/>
    <d v="2013-05-23T10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1"/>
    <n v="8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4"/>
    <n v="27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1"/>
    <n v="44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99999999999994"/>
    <n v="32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2"/>
    <n v="4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99999999999999"/>
    <n v="65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8"/>
    <n v="100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4"/>
    <n v="13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99999999999997"/>
    <n v="46"/>
    <x v="2"/>
    <x v="30"/>
    <x v="2057"/>
    <d v="2016-02-26T06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9"/>
    <n v="1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4"/>
    <n v="115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7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5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9999999999999"/>
    <n v="567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9"/>
    <n v="121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2"/>
    <n v="87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200"/>
    <n v="52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3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6"/>
    <n v="347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9"/>
    <n v="245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8"/>
    <n v="260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99999999999994"/>
    <n v="202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.00000000000001"/>
    <n v="227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9.0000000000002"/>
    <n v="21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4"/>
    <n v="11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99999999999999"/>
    <n v="308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2"/>
    <n v="547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99999999999994"/>
    <n v="48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99999999999999"/>
    <n v="7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.00000000000001"/>
    <n v="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99999999999999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9.00000000000001"/>
    <n v="71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90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6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3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99999999999999"/>
    <n v="47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1"/>
    <n v="49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99999999999999"/>
    <n v="58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1"/>
    <n v="89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2"/>
    <n v="111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3"/>
    <n v="67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9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4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9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1"/>
    <n v="189"/>
    <x v="4"/>
    <x v="14"/>
    <x v="2098"/>
    <d v="2012-03-07T21:43:5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3"/>
    <n v="64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1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99999999999999"/>
    <n v="52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6"/>
    <x v="4"/>
    <x v="14"/>
    <x v="2102"/>
    <d v="2011-05-05T15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7"/>
    <n v="99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2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8"/>
    <n v="54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8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8"/>
    <n v="90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7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1"/>
    <n v="53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8"/>
    <x v="4"/>
    <x v="14"/>
    <x v="2112"/>
    <d v="2013-04-15T17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9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6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99999999999997"/>
    <n v="95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7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1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80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2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7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1"/>
    <n v="2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1"/>
    <n v="104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1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2"/>
    <n v="3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1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.000000000000004"/>
    <n v="35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20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1"/>
    <n v="22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3"/>
    <n v="22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6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5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2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1"/>
    <n v="1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9.000000000000004"/>
    <n v="27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1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6.0000000000000009"/>
    <n v="30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"/>
    <n v="5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b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6.0000000000000009"/>
    <n v="51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2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1"/>
    <n v="5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1"/>
    <n v="1"/>
    <x v="6"/>
    <x v="17"/>
    <x v="2146"/>
    <d v="2016-02-11T11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50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b v="0"/>
    <x v="6"/>
    <x v="17"/>
    <x v="2149"/>
    <d v="2010-07-30T19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1"/>
    <n v="102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1"/>
    <n v="20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"/>
    <n v="13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1"/>
    <n v="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3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8"/>
    <x v="6"/>
    <x v="17"/>
    <x v="2156"/>
    <d v="2013-09-16T15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9.000000000000004"/>
    <n v="37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9999999999999991"/>
    <n v="64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6"/>
    <x v="6"/>
    <x v="17"/>
    <x v="2160"/>
    <d v="2012-05-19T12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99999999999999"/>
    <n v="36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3.00000000000001"/>
    <n v="88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3"/>
    <n v="76"/>
    <x v="4"/>
    <x v="11"/>
    <x v="2163"/>
    <d v="2015-06-07T22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9"/>
    <n v="30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2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3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5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2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4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7"/>
    <n v="91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7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60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6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8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7"/>
    <n v="89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1"/>
    <n v="66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1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2"/>
    <n v="77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8"/>
    <n v="69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4"/>
    <n v="5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5"/>
    <n v="45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99999999999994"/>
    <n v="32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99999999999994"/>
    <n v="10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50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.00000000000001"/>
    <n v="5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3"/>
    <n v="45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4"/>
    <n v="69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6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6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2"/>
    <n v="41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99999999999994"/>
    <n v="7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8"/>
    <n v="6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1"/>
    <n v="49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99999999999999"/>
    <n v="69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2"/>
    <n v="66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2"/>
    <x v="6"/>
    <x v="32"/>
    <x v="2198"/>
    <d v="2015-11-14T08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7"/>
    <n v="53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3"/>
    <n v="42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99999999999994"/>
    <n v="16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5"/>
    <n v="40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10.00000000000001"/>
    <n v="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8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3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6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1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2.00000000000001"/>
    <n v="62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1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99999999999999"/>
    <n v="56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4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7"/>
    <n v="27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3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2"/>
    <n v="48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3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4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2"/>
    <n v="52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9.00000000000001"/>
    <n v="38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8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6"/>
    <n v="207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4"/>
    <n v="83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99999999999989"/>
    <n v="165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9.00000000000001"/>
    <n v="61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8"/>
    <n v="6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5"/>
    <n v="82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2"/>
    <n v="26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2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3"/>
    <n v="28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99999999999994"/>
    <n v="22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4"/>
    <n v="136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8"/>
    <n v="23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8"/>
    <n v="70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9"/>
    <n v="76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1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7"/>
    <n v="50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1"/>
    <n v="54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8"/>
    <n v="66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8"/>
    <n v="54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1"/>
    <n v="4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5"/>
    <n v="51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8"/>
    <n v="59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3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6"/>
    <n v="427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5"/>
    <n v="24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3"/>
    <n v="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.00000000000001"/>
    <n v="108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99999999999994"/>
    <n v="1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99999999999994"/>
    <n v="4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2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7"/>
    <n v="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8.0000000000002"/>
    <n v="91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9999999999994"/>
    <n v="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80"/>
    <n v="38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5"/>
    <n v="29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99999999999999"/>
    <n v="145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1"/>
    <n v="2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6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1"/>
    <n v="2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99999999999994"/>
    <n v="189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9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.0000000000002"/>
    <n v="50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1"/>
    <n v="1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4"/>
    <n v="4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5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1"/>
    <n v="38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4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2"/>
    <n v="5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1"/>
    <n v="54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9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3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1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6"/>
    <n v="116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4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7"/>
    <n v="109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2"/>
    <n v="47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1"/>
    <n v="108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1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1"/>
    <n v="41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8"/>
    <n v="65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5"/>
    <n v="54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1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8"/>
    <n v="47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9.00000000000001"/>
    <n v="3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7"/>
    <n v="66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6"/>
    <n v="45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50"/>
    <n v="72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6"/>
    <n v="110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1"/>
    <n v="7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2"/>
    <n v="116"/>
    <x v="4"/>
    <x v="11"/>
    <x v="2300"/>
    <d v="2012-06-28T12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2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10.00000000000001"/>
    <n v="69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4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2"/>
    <n v="110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2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8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2"/>
    <n v="83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60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5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5"/>
    <n v="9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1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7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8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1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5"/>
    <n v="79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9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2"/>
    <n v="38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2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.00000000000001"/>
    <n v="62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40"/>
    <n v="6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4"/>
    <n v="22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.000000000000004"/>
    <n v="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2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7"/>
    <n v="55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99999999999997"/>
    <n v="4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2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3"/>
    <n v="220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5"/>
    <n v="41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7"/>
    <n v="76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3"/>
    <n v="1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1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3"/>
    <n v="116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9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.00000000000001"/>
    <n v="7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2"/>
    <n v="12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5"/>
    <n v="67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5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b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b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b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1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1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b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b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1"/>
    <n v="16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b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b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1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1"/>
    <n v="28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b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b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b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.000000000000002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1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b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.000000000000004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b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b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b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8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2"/>
    <n v="48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1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b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1"/>
    <n v="21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b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4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1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1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b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2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b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b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b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1"/>
    <n v="19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5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8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5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2"/>
    <n v="113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b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2"/>
    <n v="5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b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b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1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1"/>
    <n v="2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b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1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b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b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b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b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3"/>
    <x v="7"/>
    <x v="19"/>
    <x v="2401"/>
    <d v="2016-03-05T14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1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b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7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2"/>
    <n v="8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6"/>
    <n v="16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1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b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1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b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4"/>
    <n v="36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1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b v="0"/>
    <x v="7"/>
    <x v="19"/>
    <x v="2417"/>
    <d v="2014-08-10T16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1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b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.000000000000002"/>
    <n v="70"/>
    <x v="7"/>
    <x v="19"/>
    <x v="2420"/>
    <d v="2014-11-09T20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1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2"/>
    <n v="35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1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b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1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1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2"/>
    <n v="502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1"/>
    <x v="7"/>
    <x v="19"/>
    <x v="2430"/>
    <d v="2016-02-11T22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1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b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1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1"/>
    <n v="23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b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1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b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1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5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99999999999997"/>
    <n v="131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.00000000000001"/>
    <n v="5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6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99999999999994"/>
    <n v="32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50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99999999999999"/>
    <n v="63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70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2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1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3"/>
    <n v="190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1.00000000000001"/>
    <n v="6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3"/>
    <n v="109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1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.00000000000001"/>
    <n v="29"/>
    <x v="4"/>
    <x v="14"/>
    <x v="2462"/>
    <d v="2012-07-18T23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7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2.00000000000001"/>
    <n v="5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1"/>
    <n v="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9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8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8"/>
    <n v="3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99999999999999"/>
    <n v="30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4"/>
    <n v="29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8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3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1"/>
    <n v="1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6"/>
    <n v="62"/>
    <x v="4"/>
    <x v="14"/>
    <x v="2476"/>
    <d v="2014-11-03T03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2"/>
    <n v="32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30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4"/>
    <n v="26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.00000000000001"/>
    <n v="4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1"/>
    <n v="41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99999999999999"/>
    <n v="66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20"/>
    <n v="47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4"/>
    <n v="5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99999999999994"/>
    <n v="2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1"/>
    <n v="40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50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3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2"/>
    <n v="38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4"/>
    <n v="52"/>
    <x v="4"/>
    <x v="14"/>
    <x v="2491"/>
    <d v="2011-01-15T20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100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2"/>
    <n v="39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6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.00000000000001"/>
    <n v="81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3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99999999999997"/>
    <n v="4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99999999999999"/>
    <n v="2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3"/>
    <n v="41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1"/>
    <n v="1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b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b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b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x v="2506"/>
    <d v="2015-10-03T16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b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b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2"/>
    <n v="36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"/>
    <n v="38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b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b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b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3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8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b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10"/>
    <n v="54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b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1"/>
    <n v="17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b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10.00000000000001"/>
    <n v="104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6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7"/>
    <n v="5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8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1"/>
    <n v="101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.00000000000001"/>
    <n v="137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3"/>
    <n v="58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8"/>
    <n v="53"/>
    <x v="4"/>
    <x v="35"/>
    <x v="2528"/>
    <d v="2015-08-20T06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5"/>
    <n v="8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1"/>
    <n v="75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7"/>
    <n v="8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.00000000000001"/>
    <n v="62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99999999999999"/>
    <n v="110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1"/>
    <n v="17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4"/>
    <n v="9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8"/>
    <n v="60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7"/>
    <n v="31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9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6"/>
    <n v="65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.00000000000001"/>
    <n v="61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50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2"/>
    <n v="16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4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8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8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9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8"/>
    <n v="6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4"/>
    <x v="4"/>
    <x v="35"/>
    <x v="2556"/>
    <d v="2012-12-24T18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9"/>
    <n v="30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9.00000000000001"/>
    <n v="76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2.00000000000001"/>
    <n v="3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b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b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b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b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1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3"/>
    <n v="73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30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1"/>
    <n v="63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b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b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b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b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b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b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b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"/>
    <n v="2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6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9"/>
    <x v="7"/>
    <x v="19"/>
    <x v="2581"/>
    <d v="2015-11-16T11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b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3"/>
    <n v="20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30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b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b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3"/>
    <n v="9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4.000000000000004"/>
    <n v="306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.0000000000000009"/>
    <n v="13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4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999999999999991"/>
    <n v="116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2"/>
    <n v="22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99999999999994"/>
    <n v="81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2"/>
    <n v="36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5"/>
    <n v="65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8"/>
    <n v="6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1.00000000000001"/>
    <n v="32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2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9999999999997"/>
    <n v="59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99999999999994"/>
    <n v="158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2"/>
    <n v="5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1"/>
    <n v="84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9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2"/>
    <n v="271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8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99999999999999"/>
    <n v="12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99999999999989"/>
    <n v="28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6"/>
    <n v="206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9"/>
    <n v="36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4"/>
    <n v="7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8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2"/>
    <n v="27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7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80"/>
    <n v="3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2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1.00000000000001"/>
    <n v="4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4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8"/>
    <n v="3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99999999999999"/>
    <n v="8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8"/>
    <n v="3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90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7"/>
    <n v="40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7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8"/>
    <n v="38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7"/>
    <n v="32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6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1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b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4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3"/>
    <n v="40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1"/>
    <n v="92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9"/>
    <n v="79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8"/>
    <x v="2"/>
    <x v="36"/>
    <x v="2648"/>
    <d v="2016-03-09T12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1"/>
    <n v="42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2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8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1"/>
    <n v="81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1"/>
    <n v="9"/>
    <x v="2"/>
    <x v="36"/>
    <x v="2654"/>
    <d v="2015-04-21T08:25:2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2"/>
    <n v="74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2"/>
    <n v="11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6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1"/>
    <n v="23"/>
    <x v="2"/>
    <x v="36"/>
    <x v="2658"/>
    <d v="2016-07-30T16:13:14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4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1"/>
    <n v="4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6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5"/>
    <n v="374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4"/>
    <n v="17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4"/>
    <n v="94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60"/>
    <n v="78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.00000000000001"/>
    <n v="93"/>
    <x v="2"/>
    <x v="37"/>
    <x v="2667"/>
    <d v="2016-02-10T17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1"/>
    <n v="61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6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9999999999999991"/>
    <n v="42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2"/>
    <n v="34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4"/>
    <n v="71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.000000000000004"/>
    <n v="168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9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6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1"/>
    <n v="118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.000000000000004"/>
    <n v="127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1"/>
    <n v="44"/>
    <x v="2"/>
    <x v="37"/>
    <x v="2679"/>
    <d v="2015-02-27T19:01:34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8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9.000000000000004"/>
    <n v="85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1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1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b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b v="0"/>
    <x v="7"/>
    <x v="19"/>
    <x v="2687"/>
    <d v="2015-06-29T10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"/>
    <n v="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1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3"/>
    <x v="7"/>
    <x v="19"/>
    <x v="2690"/>
    <d v="2015-06-02T21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1"/>
    <n v="18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1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1"/>
    <n v="24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.0000000000000009"/>
    <n v="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7"/>
    <n v="117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1"/>
    <n v="14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b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8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7"/>
    <n v="3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5"/>
    <n v="133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3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9999999999999991"/>
    <n v="164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3.00000000000001"/>
    <n v="150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2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4"/>
    <n v="4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5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5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4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2"/>
    <n v="51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3"/>
    <n v="109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7"/>
    <n v="9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8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20"/>
    <n v="65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1"/>
    <n v="93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6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.00000000000001"/>
    <n v="95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9"/>
    <n v="17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1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99999999999997"/>
    <n v="69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1"/>
    <n v="9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8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5"/>
    <n v="512"/>
    <x v="2"/>
    <x v="30"/>
    <x v="2725"/>
    <d v="2017-03-01T12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2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99999999999994"/>
    <n v="70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99999999999994"/>
    <n v="78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5"/>
    <n v="34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1"/>
    <n v="68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5"/>
    <n v="846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9"/>
    <n v="98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2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99999999999989"/>
    <n v="22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3"/>
    <n v="170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99999999999997"/>
    <n v="162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4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99999999999994"/>
    <n v="23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4"/>
    <n v="19"/>
    <x v="2"/>
    <x v="30"/>
    <x v="2740"/>
    <d v="2015-03-11T18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1"/>
    <n v="9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30"/>
    <n v="4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b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6.0000000000000009"/>
    <n v="38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6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2"/>
    <n v="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b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b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2"/>
    <n v="40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8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b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1"/>
    <n v="32"/>
    <x v="3"/>
    <x v="39"/>
    <x v="2756"/>
    <d v="2014-01-11T16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1"/>
    <n v="53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b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2"/>
    <n v="12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b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1"/>
    <n v="12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5.000000000000002"/>
    <n v="30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1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1"/>
    <n v="64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b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b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5.000000000000002"/>
    <n v="44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6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1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4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3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b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6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99999999999999"/>
    <n v="19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7"/>
    <x v="1"/>
    <x v="6"/>
    <x v="2785"/>
    <d v="2016-08-05T16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40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2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3"/>
    <x v="1"/>
    <x v="6"/>
    <x v="2788"/>
    <d v="2016-07-29T11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2"/>
    <n v="12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6"/>
    <n v="4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90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1.00000000000001"/>
    <n v="152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5"/>
    <n v="37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99999999999999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8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2"/>
    <n v="3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5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4"/>
    <n v="52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1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5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3.00000000000001"/>
    <n v="45"/>
    <x v="1"/>
    <x v="6"/>
    <x v="2806"/>
    <d v="2015-08-05T06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8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1"/>
    <n v="6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3"/>
    <n v="122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9.00000000000001"/>
    <n v="48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1"/>
    <n v="93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99999999999999"/>
    <n v="69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8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6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6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7"/>
    <n v="104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1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4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9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4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9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1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4"/>
    <n v="61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4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1"/>
    <n v="105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1"/>
    <n v="99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.00000000000001"/>
    <n v="64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99999999999999"/>
    <n v="31"/>
    <x v="1"/>
    <x v="6"/>
    <x v="2832"/>
    <d v="2014-11-23T17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9.00000000000001"/>
    <n v="84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8"/>
    <n v="21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5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1"/>
    <n v="45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2.00000000000001"/>
    <n v="126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20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b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b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6.0000000000000009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1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b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b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1"/>
    <n v="24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4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b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6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b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3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5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b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9999999999999991"/>
    <n v="30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1"/>
    <n v="19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1"/>
    <n v="20"/>
    <x v="1"/>
    <x v="6"/>
    <x v="2863"/>
    <d v="2014-09-09T11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b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3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1.000000000000004"/>
    <n v="51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3"/>
    <n v="106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6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4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6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b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9"/>
    <n v="120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6.0000000000000009"/>
    <n v="91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1"/>
    <n v="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b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3"/>
    <n v="16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1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4.000000000000004"/>
    <n v="97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b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20"/>
    <n v="38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1"/>
    <n v="47"/>
    <x v="1"/>
    <x v="6"/>
    <x v="2884"/>
    <d v="2014-12-05T12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b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9"/>
    <n v="82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8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10"/>
    <n v="30"/>
    <x v="1"/>
    <x v="6"/>
    <x v="2892"/>
    <d v="2014-08-25T16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3"/>
    <x v="1"/>
    <x v="6"/>
    <x v="2893"/>
    <d v="2015-01-08T21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b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6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.000000000000004"/>
    <n v="53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5"/>
    <n v="27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b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7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10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9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.000000000000004"/>
    <n v="37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10"/>
    <n v="81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1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3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1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7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5.000000000000002"/>
    <n v="79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1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1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2"/>
    <n v="204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8.000000000000004"/>
    <n v="69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7"/>
    <n v="5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4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4"/>
    <n v="176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3"/>
    <n v="232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3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2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3"/>
    <n v="256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3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6"/>
    <n v="86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8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3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8"/>
    <x v="1"/>
    <x v="40"/>
    <x v="2936"/>
    <d v="2014-10-12T23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4"/>
    <n v="3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2"/>
    <n v="127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30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8"/>
    <n v="82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1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1.000000000000004"/>
    <n v="20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b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b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5"/>
    <n v="83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1"/>
    <n v="3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3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b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3"/>
    <n v="1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9"/>
    <n v="201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"/>
    <n v="202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b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7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4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b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b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b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.00000000000001"/>
    <n v="51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1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10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99999999999999"/>
    <n v="89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9999999999999"/>
    <n v="81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9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3"/>
    <n v="96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70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1"/>
    <n v="75"/>
    <x v="1"/>
    <x v="6"/>
    <x v="2971"/>
    <d v="2014-08-31T10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6"/>
    <n v="12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9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1"/>
    <n v="71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2"/>
    <n v="9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99999999999999"/>
    <n v="114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30"/>
    <n v="61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2"/>
    <n v="111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10.00000000000001"/>
    <n v="137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9"/>
    <n v="54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3"/>
    <n v="8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6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1"/>
    <n v="11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2"/>
    <n v="110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6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1.00000000000001"/>
    <n v="10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6"/>
    <x v="1"/>
    <x v="38"/>
    <x v="2988"/>
    <d v="2016-06-20T03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4"/>
    <n v="95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9"/>
    <x v="1"/>
    <x v="38"/>
    <x v="2992"/>
    <d v="2016-10-09T13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1"/>
    <n v="46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4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4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4"/>
    <n v="11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1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3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2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.00000000000001"/>
    <n v="74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2"/>
    <n v="179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.00000000000001"/>
    <n v="16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1"/>
    <n v="109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8"/>
    <n v="89"/>
    <x v="1"/>
    <x v="38"/>
    <x v="3006"/>
    <d v="2014-12-14T13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2"/>
    <n v="11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4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4"/>
    <n v="15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8"/>
    <n v="86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7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99999999999999"/>
    <n v="51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4"/>
    <n v="88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3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7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1"/>
    <n v="104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2"/>
    <n v="8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5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7"/>
    <n v="51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3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99999999999997"/>
    <n v="68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3"/>
    <n v="5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4"/>
    <n v="52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2"/>
    <n v="165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9"/>
    <n v="8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.00000000000001"/>
    <n v="9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6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8"/>
    <n v="51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2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.00000000000001"/>
    <n v="90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.00000000000001"/>
    <n v="8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99999999999997"/>
    <n v="3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8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.00000000000001"/>
    <n v="9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1.00000000000001"/>
    <n v="97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2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1.00000000000001"/>
    <n v="129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10.00000000000001"/>
    <n v="8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60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8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7"/>
    <n v="178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5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.000000000000004"/>
    <n v="24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"/>
    <n v="38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1"/>
    <n v="1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b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1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b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b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"/>
    <n v="56"/>
    <x v="1"/>
    <x v="38"/>
    <x v="3060"/>
    <d v="2015-09-28T01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b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10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2"/>
    <n v="118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1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2"/>
    <n v="279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1"/>
    <n v="88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5.000000000000002"/>
    <n v="21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4"/>
    <n v="21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2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1"/>
    <n v="93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1"/>
    <n v="8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5"/>
    <x v="1"/>
    <x v="38"/>
    <x v="3075"/>
    <d v="2016-08-18T21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6"/>
    <n v="3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1"/>
    <n v="53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"/>
    <n v="24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6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"/>
    <n v="54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1"/>
    <n v="421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b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1"/>
    <n v="19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3"/>
    <n v="6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1"/>
    <n v="17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3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4.000000000000004"/>
    <n v="131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6.0000000000000009"/>
    <n v="1271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2"/>
    <n v="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3"/>
    <n v="5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1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1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7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8.000000000000004"/>
    <n v="41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6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.000000000000002"/>
    <n v="5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6"/>
    <n v="141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40"/>
    <n v="70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1"/>
    <n v="6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3"/>
    <n v="80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5"/>
    <n v="11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3"/>
    <x v="1"/>
    <x v="38"/>
    <x v="3107"/>
    <d v="2015-05-11T14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1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6"/>
    <n v="59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1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8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5"/>
    <n v="126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b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999999999999993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1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1"/>
    <n v="13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x v="3121"/>
    <d v="2014-09-26T11:18:55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9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9"/>
    <n v="245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1"/>
    <n v="7"/>
    <x v="1"/>
    <x v="38"/>
    <x v="3124"/>
    <d v="2015-02-02T13:43:21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b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5"/>
    <n v="62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b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.00000000000001"/>
    <n v="140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4"/>
    <x v="1"/>
    <x v="6"/>
    <x v="3130"/>
    <d v="2017-04-13T23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4"/>
    <x v="1"/>
    <x v="6"/>
    <x v="3131"/>
    <d v="2017-04-08T07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1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4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9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.000000000000004"/>
    <n v="2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30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4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b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6.0000000000000009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1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2"/>
    <n v="33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b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6"/>
    <n v="252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b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8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1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2"/>
    <n v="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4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1"/>
    <n v="10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5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2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.00000000000001"/>
    <n v="65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3"/>
    <x v="1"/>
    <x v="6"/>
    <x v="3156"/>
    <d v="2012-06-01T17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9"/>
    <x v="1"/>
    <x v="6"/>
    <x v="3157"/>
    <d v="2014-07-19T00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3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4"/>
    <n v="39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6"/>
    <n v="29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8"/>
    <n v="81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2.00000000000001"/>
    <n v="201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9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1"/>
    <n v="61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7"/>
    <n v="64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5"/>
    <n v="51"/>
    <x v="1"/>
    <x v="6"/>
    <x v="3168"/>
    <d v="2014-06-13T17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4"/>
    <n v="101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3.00000000000001"/>
    <n v="3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.00000000000001"/>
    <n v="66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80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40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2"/>
    <n v="132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.00000000000001"/>
    <n v="92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99999999999999"/>
    <n v="40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8"/>
    <n v="5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4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99999999999999"/>
    <n v="78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2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7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1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8"/>
    <n v="101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2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3"/>
    <n v="47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7"/>
    <n v="7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3"/>
    <n v="357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b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5"/>
    <n v="38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2"/>
    <n v="13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5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b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60"/>
    <n v="54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1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2"/>
    <n v="287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1"/>
    <n v="3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3"/>
    <n v="50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1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2"/>
    <n v="13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.000000000000007"/>
    <n v="110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2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b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4"/>
    <n v="23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b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7"/>
    <n v="71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4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20"/>
    <n v="51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6"/>
    <x v="1"/>
    <x v="6"/>
    <x v="3211"/>
    <d v="2014-08-14T21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7"/>
    <n v="54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1"/>
    <n v="12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3"/>
    <n v="10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1"/>
    <n v="263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1"/>
    <n v="58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7"/>
    <n v="51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3"/>
    <n v="6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1"/>
    <n v="169"/>
    <x v="1"/>
    <x v="6"/>
    <x v="3219"/>
    <d v="2015-03-22T17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4"/>
    <n v="37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8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.00000000000001"/>
    <n v="46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3"/>
    <n v="142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3"/>
    <n v="53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5"/>
    <n v="60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3"/>
    <n v="19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.00000000000001"/>
    <n v="7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8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2"/>
    <n v="51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1"/>
    <n v="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4"/>
    <n v="86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2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3.00000000000001"/>
    <n v="40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60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9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99999999999999"/>
    <n v="5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8"/>
    <n v="70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6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4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5"/>
    <n v="8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2.00000000000001"/>
    <n v="58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20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.00000000000001"/>
    <n v="84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8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8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2"/>
    <n v="7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30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9"/>
    <n v="7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7"/>
    <n v="52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6"/>
    <n v="99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7"/>
    <n v="2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10.00000000000001"/>
    <n v="75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1"/>
    <n v="6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4"/>
    <n v="94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3.00000000000001"/>
    <n v="42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1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2"/>
    <n v="49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3"/>
    <n v="5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1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9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5"/>
    <n v="1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8"/>
    <n v="205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2"/>
    <n v="55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1"/>
    <n v="151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7"/>
    <n v="5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.00000000000001"/>
    <n v="55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4"/>
    <n v="77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99999999999999"/>
    <n v="1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9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30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5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4"/>
    <x v="1"/>
    <x v="6"/>
    <x v="3284"/>
    <d v="2016-01-29T00:59:0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3.00000000000001"/>
    <n v="70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6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1"/>
    <n v="4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4"/>
    <n v="27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2"/>
    <n v="3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99999999999994"/>
    <n v="20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1"/>
    <n v="85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9"/>
    <n v="3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5"/>
    <n v="46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1"/>
    <n v="126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2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7"/>
    <n v="5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7"/>
    <n v="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4"/>
    <n v="58"/>
    <x v="1"/>
    <x v="6"/>
    <x v="3301"/>
    <d v="2016-08-01T01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4"/>
    <n v="174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99999999999999"/>
    <n v="60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90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3"/>
    <n v="2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6"/>
    <n v="49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3"/>
    <n v="76"/>
    <x v="1"/>
    <x v="6"/>
    <x v="3308"/>
    <d v="2016-04-13T16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60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1"/>
    <n v="210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.00000000000001"/>
    <n v="6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1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7"/>
    <n v="81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30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50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1"/>
    <n v="94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7"/>
    <n v="62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6"/>
    <n v="79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4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7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8"/>
    <n v="36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6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6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2"/>
    <n v="153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.00000000000001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2"/>
    <n v="143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2"/>
    <n v="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7"/>
    <n v="293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5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7"/>
    <n v="24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3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7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1"/>
    <n v="80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1.00000000000001"/>
    <n v="82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3"/>
    <n v="13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5"/>
    <n v="17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9"/>
    <n v="110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2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9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2"/>
    <n v="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2"/>
    <n v="11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2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20"/>
    <n v="1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1"/>
    <n v="70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4"/>
    <n v="110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5"/>
    <n v="72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2"/>
    <n v="9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7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6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7"/>
    <n v="148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2"/>
    <n v="57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7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4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7"/>
    <n v="185"/>
    <x v="1"/>
    <x v="6"/>
    <x v="3359"/>
    <d v="2017-02-24T20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2"/>
    <n v="127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99999999999999"/>
    <n v="84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2"/>
    <n v="303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5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2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30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6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4"/>
    <n v="97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8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1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9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1"/>
    <n v="6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7"/>
    <n v="72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1"/>
    <n v="422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2"/>
    <n v="1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5"/>
    <n v="112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3"/>
    <n v="86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7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.00000000000001"/>
    <n v="66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1"/>
    <n v="94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1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99999999999999"/>
    <n v="18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3"/>
    <n v="70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2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2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3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5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5"/>
    <n v="5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2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2.00000000000001"/>
    <n v="6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1"/>
    <n v="119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5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.00000000000001"/>
    <n v="10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8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9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1"/>
    <n v="111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8"/>
    <n v="32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9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30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.00000000000001"/>
    <n v="82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200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6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7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1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60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1"/>
    <n v="3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3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7"/>
    <n v="64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9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2"/>
    <n v="104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10.00000000000001"/>
    <n v="72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2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8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9.00000000000001"/>
    <n v="47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1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7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.00000000000001"/>
    <n v="31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.00000000000001"/>
    <n v="53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1"/>
    <n v="13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9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4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5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5"/>
    <n v="18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90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6"/>
    <n v="6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60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2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4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5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9.00000000000001"/>
    <n v="44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.00000000000001"/>
    <n v="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9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20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2"/>
    <n v="42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4"/>
    <n v="42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9"/>
    <n v="28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4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6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2"/>
    <n v="3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1"/>
    <n v="51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5"/>
    <n v="46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7"/>
    <n v="18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8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30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4"/>
    <n v="9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3"/>
    <n v="5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8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8"/>
    <n v="73"/>
    <x v="1"/>
    <x v="6"/>
    <x v="3466"/>
    <d v="2016-04-19T18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5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7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99999999999999"/>
    <n v="5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2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3"/>
    <n v="8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2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99999999999999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99999999999999"/>
    <n v="5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.00000000000001"/>
    <n v="40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5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9"/>
    <n v="126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9"/>
    <n v="52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99999999999999"/>
    <n v="65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6"/>
    <n v="8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9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2"/>
    <n v="126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.00000000000001"/>
    <n v="79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8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9"/>
    <n v="80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6"/>
    <n v="115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7"/>
    <n v="75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5"/>
    <n v="48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.00000000000001"/>
    <n v="35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3"/>
    <n v="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1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7"/>
    <n v="26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6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1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7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5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7"/>
    <n v="9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1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2"/>
    <n v="80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9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9"/>
    <n v="76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1.00000000000001"/>
    <n v="51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2"/>
    <n v="73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6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70"/>
    <n v="46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2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99999999999999"/>
    <n v="57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8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2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2"/>
    <n v="46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5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7"/>
    <n v="79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7"/>
    <n v="39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4"/>
    <n v="4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4"/>
    <n v="14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1"/>
    <n v="44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9"/>
    <n v="31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6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7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40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3"/>
    <n v="67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5"/>
    <n v="55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5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1"/>
    <n v="32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3"/>
    <n v="60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99999999999999"/>
    <n v="120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5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2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9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7"/>
    <n v="57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99999999999999"/>
    <n v="108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1"/>
    <n v="11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1"/>
    <n v="180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4"/>
    <n v="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9.00000000000001"/>
    <n v="47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3"/>
    <n v="48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6"/>
    <n v="2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60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8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6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.00000000000001"/>
    <n v="2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9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1"/>
    <n v="123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99999999999999"/>
    <n v="88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3"/>
    <n v="74"/>
    <x v="1"/>
    <x v="6"/>
    <x v="3571"/>
    <d v="2014-10-30T15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40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7"/>
    <n v="13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2"/>
    <n v="10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1"/>
    <n v="4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6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99999999999999"/>
    <n v="38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4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.00000000000001"/>
    <n v="13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99999999999999"/>
    <n v="31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20"/>
    <n v="177"/>
    <x v="1"/>
    <x v="6"/>
    <x v="3585"/>
    <d v="2014-12-21T12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10.00000000000001"/>
    <n v="152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3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9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3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1"/>
    <n v="6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9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8"/>
    <n v="73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.00000000000001"/>
    <n v="78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6"/>
    <x v="1"/>
    <x v="6"/>
    <x v="3594"/>
    <d v="2016-09-03T20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50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8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1.00000000000001"/>
    <n v="4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60"/>
    <x v="1"/>
    <x v="6"/>
    <x v="3599"/>
    <d v="2015-08-29T19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4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5"/>
    <n v="4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1"/>
    <n v="82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5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.00000000000001"/>
    <n v="50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1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1"/>
    <n v="62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6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30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4"/>
    <n v="144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3"/>
    <n v="53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5"/>
    <n v="12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3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6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70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8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6"/>
    <n v="5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.00000000000001"/>
    <n v="48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1"/>
    <n v="48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9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1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40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9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b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1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2"/>
    <n v="14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6"/>
    <n v="57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5"/>
    <n v="177"/>
    <x v="1"/>
    <x v="40"/>
    <x v="3634"/>
    <d v="2017-01-13T22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7"/>
    <n v="128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b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7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9999999999999991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1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.0000000000000009"/>
    <n v="19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b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3"/>
    <n v="8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b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7"/>
    <n v="69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1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1"/>
    <n v="551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30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99999999999997"/>
    <n v="45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5"/>
    <n v="6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7"/>
    <n v="74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6"/>
    <n v="116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1.00000000000001"/>
    <n v="111"/>
    <x v="1"/>
    <x v="6"/>
    <x v="3657"/>
    <d v="2016-06-01T16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3"/>
    <n v="23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2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3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2"/>
    <n v="203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10.00000000000001"/>
    <n v="4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99999999999999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2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4"/>
    <n v="5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7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9"/>
    <n v="82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.00000000000001"/>
    <n v="21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9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99999999999999"/>
    <n v="4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4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7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1.00000000000001"/>
    <n v="74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.00000000000001"/>
    <n v="100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.00000000000001"/>
    <n v="63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40"/>
    <n v="6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.00000000000001"/>
    <n v="5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40"/>
    <n v="46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2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2"/>
    <n v="6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1"/>
    <n v="20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10.00000000000001"/>
    <n v="84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9"/>
    <n v="58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9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7"/>
    <x v="1"/>
    <x v="6"/>
    <x v="3691"/>
    <d v="2015-03-01T23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5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30"/>
    <n v="3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8"/>
    <n v="6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1"/>
    <n v="122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4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.00000000000001"/>
    <n v="4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2"/>
    <n v="3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1"/>
    <n v="39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10.00000000000001"/>
    <n v="15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4"/>
    <n v="44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7"/>
    <n v="1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4"/>
    <n v="84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2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1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4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9.00000000000001"/>
    <n v="31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2"/>
    <n v="68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8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7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3"/>
    <n v="106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3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40"/>
    <n v="27"/>
    <x v="1"/>
    <x v="6"/>
    <x v="3718"/>
    <d v="2015-02-27T12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7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2.00000000000001"/>
    <n v="48"/>
    <x v="1"/>
    <x v="6"/>
    <x v="3722"/>
    <d v="2016-02-11T17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3"/>
    <n v="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50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6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99999999999994"/>
    <n v="6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10"/>
    <n v="61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8"/>
    <n v="73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2"/>
    <n v="52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6"/>
    <n v="33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b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9.000000000000004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4.000000000000002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2"/>
    <n v="38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1.000000000000004"/>
    <n v="101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.000000000000004"/>
    <n v="26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b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b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b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3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100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1"/>
    <n v="216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1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8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4"/>
    <n v="17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2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2"/>
    <n v="26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.00000000000001"/>
    <n v="76"/>
    <x v="1"/>
    <x v="40"/>
    <x v="3757"/>
    <d v="2014-12-01T15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3"/>
    <n v="60"/>
    <x v="1"/>
    <x v="40"/>
    <x v="3758"/>
    <d v="2014-05-19T00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1.00000000000001"/>
    <n v="5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2"/>
    <n v="56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7"/>
    <n v="48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5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99999999999999"/>
    <n v="75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7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2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4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9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1.00000000000001"/>
    <n v="16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9.00000000000001"/>
    <n v="95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1"/>
    <n v="144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4"/>
    <n v="49"/>
    <x v="1"/>
    <x v="40"/>
    <x v="3777"/>
    <d v="2014-09-26T23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6"/>
    <n v="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6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.00000000000001"/>
    <n v="95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6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5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1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.00000000000001"/>
    <n v="9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1"/>
    <n v="36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4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b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b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1"/>
    <n v="18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1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6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5"/>
    <n v="101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5"/>
    <n v="5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8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b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b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1"/>
    <n v="2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1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1"/>
    <n v="5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2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2"/>
    <n v="54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1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4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10.00000000000001"/>
    <n v="200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9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1"/>
    <n v="6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1"/>
    <n v="51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20"/>
    <n v="49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8"/>
    <n v="108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7"/>
    <n v="4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4"/>
    <n v="2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80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1.00000000000001"/>
    <n v="73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6"/>
    <n v="108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20"/>
    <n v="28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1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1"/>
    <n v="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7"/>
    <n v="5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40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10.00000000000001"/>
    <n v="58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.00000000000001"/>
    <n v="6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3"/>
    <n v="121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1"/>
    <n v="1009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2"/>
    <n v="64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2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6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8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2"/>
    <n v="5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2"/>
    <n v="8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3"/>
    <n v="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7"/>
    <n v="189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7"/>
    <n v="50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8"/>
    <n v="76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10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5"/>
    <n v="36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1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1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7"/>
    <n v="9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1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6.0000000000000009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1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.000000000000004"/>
    <n v="82"/>
    <x v="1"/>
    <x v="6"/>
    <x v="3860"/>
    <d v="2014-08-12T10:51:50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b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7"/>
    <n v="47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6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1"/>
    <x v="1"/>
    <x v="6"/>
    <x v="3867"/>
    <d v="2016-06-18T14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1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4"/>
    <n v="31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b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b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b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b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1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b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4.000000000000002"/>
    <n v="58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b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b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b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b v="0"/>
    <x v="1"/>
    <x v="40"/>
    <x v="3885"/>
    <d v="2016-05-09T17:49:51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b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8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8.000000000000004"/>
    <n v="39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2"/>
    <n v="14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6"/>
    <x v="1"/>
    <x v="6"/>
    <x v="3890"/>
    <d v="2015-08-15T13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8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b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9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4"/>
    <n v="48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3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8.000000000000004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1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2"/>
    <n v="63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6.0000000000000009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8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b v="0"/>
    <x v="1"/>
    <x v="6"/>
    <x v="3903"/>
    <d v="2015-08-14T14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1"/>
    <n v="2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8"/>
    <n v="6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6"/>
    <n v="39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7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1"/>
    <n v="34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4"/>
    <n v="6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8"/>
    <n v="8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1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3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7"/>
    <n v="3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1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b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1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1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6.0000000000000009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b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9"/>
    <n v="11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3"/>
    <n v="82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6"/>
    <n v="5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1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3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4.000000000000002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3"/>
    <n v="33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b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b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1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2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b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7"/>
    <n v="249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3"/>
    <n v="80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1"/>
    <n v="6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b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b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1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4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4"/>
    <n v="51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b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6"/>
    <n v="50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1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1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b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b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5"/>
    <n v="54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b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1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3"/>
    <n v="41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5"/>
    <n v="2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2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1"/>
    <n v="11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b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9999999999999991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5.000000000000002"/>
    <n v="72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5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8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8"/>
    <n v="36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1"/>
    <n v="6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2"/>
    <n v="27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9"/>
    <n v="106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30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b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2"/>
    <n v="21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9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5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9999999999999991"/>
    <n v="10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3"/>
    <n v="3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8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b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5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6.0000000000000009"/>
    <n v="6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1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1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8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30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b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999999999999993"/>
    <n v="60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3"/>
    <x v="1"/>
    <x v="6"/>
    <x v="3999"/>
    <d v="2014-08-31T14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3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6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1"/>
    <n v="101"/>
    <x v="1"/>
    <x v="6"/>
    <x v="4003"/>
    <d v="2015-02-15T09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1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1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1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5"/>
    <n v="46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b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b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2"/>
    <n v="53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3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4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3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4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b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3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b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8"/>
    <n v="3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9.00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b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b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9999999999999991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6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8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8"/>
    <n v="16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2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3"/>
    <n v="76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2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1"/>
    <n v="11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b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7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1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9"/>
    <n v="39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3"/>
    <n v="28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.000000000000004"/>
    <n v="33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1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1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b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7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b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.000000000000004"/>
    <n v="4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3"/>
    <n v="130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4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3"/>
    <n v="36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3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b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3"/>
    <n v="16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20"/>
    <n v="6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7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80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5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5"/>
    <n v="3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8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b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1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2"/>
    <n v="19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.000000000000004"/>
    <n v="45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b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3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b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b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30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1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1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10"/>
    <x v="1"/>
    <x v="6"/>
    <x v="4086"/>
    <d v="2015-11-20T23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b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4"/>
    <n v="11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6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3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2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2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b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b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b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b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8.000000000000004"/>
    <n v="2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7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2"/>
    <n v="46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999999999999991"/>
    <n v="384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3"/>
    <n v="11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b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.000000000000004"/>
    <n v="15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4"/>
    <n v="1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1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1"/>
    <n v="1"/>
    <x v="1"/>
    <x v="6"/>
    <x v="4113"/>
    <d v="2016-01-08T01:34: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1"/>
    <n v="420"/>
    <n v="60"/>
    <n v="1411"/>
    <x v="1"/>
    <x v="1"/>
    <x v="1"/>
  </r>
  <r>
    <x v="2"/>
    <n v="380"/>
    <n v="282"/>
    <n v="51"/>
    <n v="713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68A23-F219-4B35-86FA-212C396515CF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K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colItems>
  <pageFields count="2">
    <pageField fld="17" hier="-1"/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BAF8B-9728-42E9-BEA8-2A60EF28C6E4}" name="PivotTable8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3:E6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">
    <i>
      <x/>
    </i>
    <i>
      <x v="1"/>
    </i>
  </rowItems>
  <colFields count="1">
    <field x="6"/>
  </colFields>
  <colItems count="4">
    <i>
      <x/>
    </i>
    <i>
      <x v="1"/>
    </i>
    <i>
      <x v="2"/>
    </i>
    <i>
      <x v="3"/>
    </i>
  </colItems>
  <dataFields count="1">
    <dataField name="Count of staff_pick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A54C1-2785-46A0-AB90-FD7A21CB6FC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7" firstHeaderRow="1" firstDataRow="2" firstDataCol="1"/>
  <pivotFields count="2">
    <pivotField axis="axisRow" showAll="0">
      <items count="4">
        <item x="1"/>
        <item x="0"/>
        <item h="1" x="2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1" subtotal="count" baseField="0" baseItem="0"/>
  </dataField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27DB7-E966-4BFA-A254-76F304D5DE3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3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>
      <x v="21"/>
    </i>
    <i t="grand">
      <x/>
    </i>
  </rowItems>
  <colItems count="1">
    <i/>
  </colItems>
  <dataFields count="1">
    <dataField name="Count of country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A93DC-CA61-47B8-8479-7F88DA49E84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Successful" fld="5" baseField="0" baseItem="0"/>
    <dataField name="Sum of Percentage Canceled" fld="7" baseField="0" baseItem="0"/>
  </dataFields>
  <chartFormats count="3">
    <chartFormat chart="1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F8D4B-C589-410D-B413-4604EBD71CBD}">
  <sheetPr codeName="Sheet1"/>
  <dimension ref="A1:K15"/>
  <sheetViews>
    <sheetView workbookViewId="0">
      <selection activeCell="C17" sqref="C17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4.7265625" bestFit="1" customWidth="1"/>
    <col min="4" max="4" width="11.6328125" bestFit="1" customWidth="1"/>
    <col min="5" max="5" width="6.1796875" bestFit="1" customWidth="1"/>
    <col min="6" max="6" width="9.36328125" bestFit="1" customWidth="1"/>
    <col min="7" max="7" width="10.90625" bestFit="1" customWidth="1"/>
    <col min="8" max="8" width="10" bestFit="1" customWidth="1"/>
    <col min="9" max="9" width="5.6328125" bestFit="1" customWidth="1"/>
    <col min="10" max="10" width="7.08984375" bestFit="1" customWidth="1"/>
    <col min="11" max="11" width="10.7265625" bestFit="1" customWidth="1"/>
  </cols>
  <sheetData>
    <row r="1" spans="1:11" x14ac:dyDescent="0.35">
      <c r="A1" s="3" t="s">
        <v>56</v>
      </c>
      <c r="B1" t="s">
        <v>54</v>
      </c>
    </row>
    <row r="2" spans="1:11" x14ac:dyDescent="0.35">
      <c r="A2" s="3" t="s">
        <v>55</v>
      </c>
      <c r="B2" t="s">
        <v>54</v>
      </c>
    </row>
    <row r="4" spans="1:11" x14ac:dyDescent="0.35">
      <c r="A4" s="3" t="s">
        <v>35</v>
      </c>
      <c r="B4" s="3" t="s">
        <v>34</v>
      </c>
    </row>
    <row r="5" spans="1:11" x14ac:dyDescent="0.35">
      <c r="A5" s="3" t="s">
        <v>24</v>
      </c>
      <c r="B5" t="s">
        <v>53</v>
      </c>
      <c r="C5" t="s">
        <v>52</v>
      </c>
      <c r="D5" t="s">
        <v>51</v>
      </c>
      <c r="E5" t="s">
        <v>50</v>
      </c>
      <c r="F5" t="s">
        <v>49</v>
      </c>
      <c r="G5" t="s">
        <v>48</v>
      </c>
      <c r="H5" t="s">
        <v>47</v>
      </c>
      <c r="I5" t="s">
        <v>46</v>
      </c>
      <c r="J5" t="s">
        <v>45</v>
      </c>
      <c r="K5" t="s">
        <v>0</v>
      </c>
    </row>
    <row r="6" spans="1:11" x14ac:dyDescent="0.35">
      <c r="A6" s="2" t="s">
        <v>44</v>
      </c>
      <c r="B6" s="1"/>
      <c r="C6" s="1"/>
      <c r="D6" s="1"/>
      <c r="E6" s="1"/>
      <c r="F6" s="1">
        <v>2</v>
      </c>
      <c r="G6" s="1">
        <v>4</v>
      </c>
      <c r="H6" s="1">
        <v>1</v>
      </c>
      <c r="I6" s="1">
        <v>7</v>
      </c>
      <c r="J6" s="1"/>
      <c r="K6" s="1">
        <v>14</v>
      </c>
    </row>
    <row r="7" spans="1:11" x14ac:dyDescent="0.35">
      <c r="A7" s="2" t="s">
        <v>43</v>
      </c>
      <c r="B7" s="1"/>
      <c r="C7" s="1"/>
      <c r="D7" s="1">
        <v>1</v>
      </c>
      <c r="E7" s="1">
        <v>4</v>
      </c>
      <c r="F7" s="1">
        <v>3</v>
      </c>
      <c r="G7" s="1">
        <v>21</v>
      </c>
      <c r="H7" s="1">
        <v>3</v>
      </c>
      <c r="I7" s="1">
        <v>30</v>
      </c>
      <c r="J7" s="1">
        <v>3</v>
      </c>
      <c r="K7" s="1">
        <v>65</v>
      </c>
    </row>
    <row r="8" spans="1:11" x14ac:dyDescent="0.35">
      <c r="A8" s="2" t="s">
        <v>42</v>
      </c>
      <c r="B8" s="1"/>
      <c r="C8" s="1"/>
      <c r="D8" s="1"/>
      <c r="E8" s="1">
        <v>7</v>
      </c>
      <c r="F8" s="1">
        <v>18</v>
      </c>
      <c r="G8" s="1">
        <v>48</v>
      </c>
      <c r="H8" s="1">
        <v>5</v>
      </c>
      <c r="I8" s="1">
        <v>89</v>
      </c>
      <c r="J8" s="1">
        <v>4</v>
      </c>
      <c r="K8" s="1">
        <v>171</v>
      </c>
    </row>
    <row r="9" spans="1:11" x14ac:dyDescent="0.35">
      <c r="A9" s="2" t="s">
        <v>41</v>
      </c>
      <c r="B9" s="1"/>
      <c r="C9" s="1"/>
      <c r="D9" s="1"/>
      <c r="E9" s="1">
        <v>13</v>
      </c>
      <c r="F9" s="1">
        <v>32</v>
      </c>
      <c r="G9" s="1">
        <v>55</v>
      </c>
      <c r="H9" s="1">
        <v>15</v>
      </c>
      <c r="I9" s="1">
        <v>159</v>
      </c>
      <c r="J9" s="1">
        <v>8</v>
      </c>
      <c r="K9" s="1">
        <v>282</v>
      </c>
    </row>
    <row r="10" spans="1:11" x14ac:dyDescent="0.35">
      <c r="A10" s="2" t="s">
        <v>40</v>
      </c>
      <c r="B10" s="1"/>
      <c r="C10" s="1"/>
      <c r="D10" s="1"/>
      <c r="E10" s="1">
        <v>23</v>
      </c>
      <c r="F10" s="1">
        <v>40</v>
      </c>
      <c r="G10" s="1">
        <v>53</v>
      </c>
      <c r="H10" s="1">
        <v>29</v>
      </c>
      <c r="I10" s="1">
        <v>118</v>
      </c>
      <c r="J10" s="1">
        <v>11</v>
      </c>
      <c r="K10" s="1">
        <v>274</v>
      </c>
    </row>
    <row r="11" spans="1:11" x14ac:dyDescent="0.35">
      <c r="A11" s="2" t="s">
        <v>39</v>
      </c>
      <c r="B11" s="1">
        <v>6</v>
      </c>
      <c r="C11" s="1">
        <v>64</v>
      </c>
      <c r="D11" s="1">
        <v>61</v>
      </c>
      <c r="E11" s="1">
        <v>55</v>
      </c>
      <c r="F11" s="1">
        <v>44</v>
      </c>
      <c r="G11" s="1">
        <v>110</v>
      </c>
      <c r="H11" s="1">
        <v>131</v>
      </c>
      <c r="I11" s="1">
        <v>102</v>
      </c>
      <c r="J11" s="1">
        <v>403</v>
      </c>
      <c r="K11" s="1">
        <v>976</v>
      </c>
    </row>
    <row r="12" spans="1:11" x14ac:dyDescent="0.35">
      <c r="A12" s="2" t="s">
        <v>38</v>
      </c>
      <c r="B12" s="1">
        <v>8</v>
      </c>
      <c r="C12" s="1">
        <v>77</v>
      </c>
      <c r="D12" s="1">
        <v>81</v>
      </c>
      <c r="E12" s="1">
        <v>43</v>
      </c>
      <c r="F12" s="1">
        <v>55</v>
      </c>
      <c r="G12" s="1">
        <v>139</v>
      </c>
      <c r="H12" s="1">
        <v>205</v>
      </c>
      <c r="I12" s="1">
        <v>99</v>
      </c>
      <c r="J12" s="1">
        <v>519</v>
      </c>
      <c r="K12" s="1">
        <v>1226</v>
      </c>
    </row>
    <row r="13" spans="1:11" x14ac:dyDescent="0.35">
      <c r="A13" s="2" t="s">
        <v>37</v>
      </c>
      <c r="B13" s="1">
        <v>9</v>
      </c>
      <c r="C13" s="1">
        <v>46</v>
      </c>
      <c r="D13" s="1">
        <v>65</v>
      </c>
      <c r="E13" s="1">
        <v>61</v>
      </c>
      <c r="F13" s="1">
        <v>40</v>
      </c>
      <c r="G13" s="1">
        <v>80</v>
      </c>
      <c r="H13" s="1">
        <v>190</v>
      </c>
      <c r="I13" s="1">
        <v>68</v>
      </c>
      <c r="J13" s="1">
        <v>390</v>
      </c>
      <c r="K13" s="1">
        <v>949</v>
      </c>
    </row>
    <row r="14" spans="1:11" x14ac:dyDescent="0.35">
      <c r="A14" s="2" t="s">
        <v>36</v>
      </c>
      <c r="B14" s="1">
        <v>1</v>
      </c>
      <c r="C14" s="1">
        <v>13</v>
      </c>
      <c r="D14" s="1">
        <v>12</v>
      </c>
      <c r="E14" s="1">
        <v>14</v>
      </c>
      <c r="F14" s="1">
        <v>3</v>
      </c>
      <c r="G14" s="1">
        <v>10</v>
      </c>
      <c r="H14" s="1">
        <v>21</v>
      </c>
      <c r="I14" s="1">
        <v>28</v>
      </c>
      <c r="J14" s="1">
        <v>55</v>
      </c>
      <c r="K14" s="1">
        <v>157</v>
      </c>
    </row>
    <row r="15" spans="1:11" x14ac:dyDescent="0.35">
      <c r="A15" s="2" t="s">
        <v>0</v>
      </c>
      <c r="B15" s="1">
        <v>24</v>
      </c>
      <c r="C15" s="1">
        <v>200</v>
      </c>
      <c r="D15" s="1">
        <v>220</v>
      </c>
      <c r="E15" s="1">
        <v>220</v>
      </c>
      <c r="F15" s="1">
        <v>237</v>
      </c>
      <c r="G15" s="1">
        <v>520</v>
      </c>
      <c r="H15" s="1">
        <v>600</v>
      </c>
      <c r="I15" s="1">
        <v>700</v>
      </c>
      <c r="J15" s="1">
        <v>1393</v>
      </c>
      <c r="K15" s="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B0C7-F6FD-4826-A04D-65C116079A86}">
  <sheetPr codeName="Sheet4"/>
  <dimension ref="A3:E6"/>
  <sheetViews>
    <sheetView zoomScale="80" zoomScaleNormal="80" workbookViewId="0">
      <selection activeCell="G28" sqref="G28"/>
    </sheetView>
  </sheetViews>
  <sheetFormatPr defaultRowHeight="14.5" x14ac:dyDescent="0.35"/>
  <cols>
    <col min="1" max="1" width="17.6328125" bestFit="1" customWidth="1"/>
    <col min="2" max="2" width="11.54296875" bestFit="1" customWidth="1"/>
    <col min="3" max="3" width="5.81640625" bestFit="1" customWidth="1"/>
    <col min="4" max="4" width="4" bestFit="1" customWidth="1"/>
    <col min="5" max="5" width="9.6328125" bestFit="1" customWidth="1"/>
  </cols>
  <sheetData>
    <row r="3" spans="1:5" x14ac:dyDescent="0.35">
      <c r="A3" s="3" t="s">
        <v>33</v>
      </c>
      <c r="B3" s="3" t="s">
        <v>32</v>
      </c>
    </row>
    <row r="4" spans="1:5" x14ac:dyDescent="0.35">
      <c r="A4" s="3" t="s">
        <v>31</v>
      </c>
      <c r="B4" t="s">
        <v>30</v>
      </c>
      <c r="C4" t="s">
        <v>29</v>
      </c>
      <c r="D4" t="s">
        <v>28</v>
      </c>
      <c r="E4" t="s">
        <v>27</v>
      </c>
    </row>
    <row r="5" spans="1:5" x14ac:dyDescent="0.35">
      <c r="A5" t="s">
        <v>26</v>
      </c>
      <c r="B5" s="1">
        <v>345</v>
      </c>
      <c r="C5" s="1">
        <v>1464</v>
      </c>
      <c r="D5" s="1">
        <v>49</v>
      </c>
      <c r="E5" s="1">
        <v>1699</v>
      </c>
    </row>
    <row r="6" spans="1:5" x14ac:dyDescent="0.35">
      <c r="A6" t="s">
        <v>25</v>
      </c>
      <c r="B6" s="1">
        <v>4</v>
      </c>
      <c r="C6" s="1">
        <v>66</v>
      </c>
      <c r="D6" s="1">
        <v>1</v>
      </c>
      <c r="E6" s="1">
        <v>486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9E48-2AE6-4E14-97DE-3B36E65F597C}">
  <sheetPr codeName="Sheet2"/>
  <dimension ref="A3:F7"/>
  <sheetViews>
    <sheetView showGridLines="0" tabSelected="1" topLeftCell="A8" zoomScale="90" zoomScaleNormal="90" workbookViewId="0">
      <selection activeCell="K15" sqref="K1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3" t="s">
        <v>35</v>
      </c>
      <c r="B3" s="3" t="s">
        <v>34</v>
      </c>
    </row>
    <row r="4" spans="1:6" x14ac:dyDescent="0.35">
      <c r="A4" s="3" t="s">
        <v>24</v>
      </c>
      <c r="B4" t="s">
        <v>30</v>
      </c>
      <c r="C4" t="s">
        <v>29</v>
      </c>
      <c r="D4" t="s">
        <v>28</v>
      </c>
      <c r="E4" t="s">
        <v>27</v>
      </c>
      <c r="F4" t="s">
        <v>0</v>
      </c>
    </row>
    <row r="5" spans="1:6" x14ac:dyDescent="0.35">
      <c r="A5" s="2" t="s">
        <v>26</v>
      </c>
      <c r="B5" s="1">
        <v>349</v>
      </c>
      <c r="C5" s="1">
        <v>1530</v>
      </c>
      <c r="D5" s="1">
        <v>50</v>
      </c>
      <c r="E5" s="1"/>
      <c r="F5" s="1">
        <v>1929</v>
      </c>
    </row>
    <row r="6" spans="1:6" x14ac:dyDescent="0.35">
      <c r="A6" s="2" t="s">
        <v>25</v>
      </c>
      <c r="B6" s="1"/>
      <c r="C6" s="1"/>
      <c r="D6" s="1"/>
      <c r="E6" s="1">
        <v>2185</v>
      </c>
      <c r="F6" s="1">
        <v>2185</v>
      </c>
    </row>
    <row r="7" spans="1:6" x14ac:dyDescent="0.35">
      <c r="A7" s="2" t="s">
        <v>0</v>
      </c>
      <c r="B7" s="1">
        <v>349</v>
      </c>
      <c r="C7" s="1">
        <v>1530</v>
      </c>
      <c r="D7" s="1">
        <v>50</v>
      </c>
      <c r="E7" s="1">
        <v>2185</v>
      </c>
      <c r="F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7934-2A84-4C77-9580-B3225C0AF806}">
  <sheetPr codeName="Sheet3"/>
  <dimension ref="A3:B26"/>
  <sheetViews>
    <sheetView showGridLines="0" topLeftCell="A2" zoomScale="80" zoomScaleNormal="80" workbookViewId="0">
      <selection activeCell="J13" sqref="J13"/>
    </sheetView>
  </sheetViews>
  <sheetFormatPr defaultRowHeight="14.5" x14ac:dyDescent="0.35"/>
  <cols>
    <col min="1" max="1" width="13.36328125" bestFit="1" customWidth="1"/>
    <col min="2" max="2" width="15.81640625" bestFit="1" customWidth="1"/>
    <col min="3" max="22" width="15.26953125" bestFit="1" customWidth="1"/>
    <col min="23" max="23" width="10.7265625" bestFit="1" customWidth="1"/>
  </cols>
  <sheetData>
    <row r="3" spans="1:2" x14ac:dyDescent="0.35">
      <c r="A3" s="3" t="s">
        <v>24</v>
      </c>
      <c r="B3" t="s">
        <v>23</v>
      </c>
    </row>
    <row r="4" spans="1:2" x14ac:dyDescent="0.35">
      <c r="A4" s="2" t="s">
        <v>1</v>
      </c>
      <c r="B4" s="1">
        <v>3038</v>
      </c>
    </row>
    <row r="5" spans="1:2" x14ac:dyDescent="0.35">
      <c r="A5" s="2" t="s">
        <v>2</v>
      </c>
      <c r="B5" s="1">
        <v>604</v>
      </c>
    </row>
    <row r="6" spans="1:2" x14ac:dyDescent="0.35">
      <c r="A6" s="2" t="s">
        <v>3</v>
      </c>
      <c r="B6" s="1">
        <v>146</v>
      </c>
    </row>
    <row r="7" spans="1:2" x14ac:dyDescent="0.35">
      <c r="A7" s="2" t="s">
        <v>4</v>
      </c>
      <c r="B7" s="1">
        <v>74</v>
      </c>
    </row>
    <row r="8" spans="1:2" x14ac:dyDescent="0.35">
      <c r="A8" s="2" t="s">
        <v>5</v>
      </c>
      <c r="B8" s="1">
        <v>53</v>
      </c>
    </row>
    <row r="9" spans="1:2" x14ac:dyDescent="0.35">
      <c r="A9" s="2" t="s">
        <v>6</v>
      </c>
      <c r="B9" s="1">
        <v>29</v>
      </c>
    </row>
    <row r="10" spans="1:2" x14ac:dyDescent="0.35">
      <c r="A10" s="2" t="s">
        <v>7</v>
      </c>
      <c r="B10" s="1">
        <v>27</v>
      </c>
    </row>
    <row r="11" spans="1:2" x14ac:dyDescent="0.35">
      <c r="A11" s="2" t="s">
        <v>10</v>
      </c>
      <c r="B11" s="1">
        <v>21</v>
      </c>
    </row>
    <row r="12" spans="1:2" x14ac:dyDescent="0.35">
      <c r="A12" s="2" t="s">
        <v>8</v>
      </c>
      <c r="B12" s="1">
        <v>21</v>
      </c>
    </row>
    <row r="13" spans="1:2" x14ac:dyDescent="0.35">
      <c r="A13" s="2" t="s">
        <v>9</v>
      </c>
      <c r="B13" s="1">
        <v>21</v>
      </c>
    </row>
    <row r="14" spans="1:2" x14ac:dyDescent="0.35">
      <c r="A14" s="2" t="s">
        <v>11</v>
      </c>
      <c r="B14" s="1">
        <v>15</v>
      </c>
    </row>
    <row r="15" spans="1:2" x14ac:dyDescent="0.35">
      <c r="A15" s="2" t="s">
        <v>12</v>
      </c>
      <c r="B15" s="1">
        <v>14</v>
      </c>
    </row>
    <row r="16" spans="1:2" x14ac:dyDescent="0.35">
      <c r="A16" s="2" t="s">
        <v>13</v>
      </c>
      <c r="B16" s="1">
        <v>12</v>
      </c>
    </row>
    <row r="17" spans="1:2" x14ac:dyDescent="0.35">
      <c r="A17" s="2" t="s">
        <v>14</v>
      </c>
      <c r="B17" s="1">
        <v>12</v>
      </c>
    </row>
    <row r="18" spans="1:2" x14ac:dyDescent="0.35">
      <c r="A18" s="2" t="s">
        <v>15</v>
      </c>
      <c r="B18" s="1">
        <v>7</v>
      </c>
    </row>
    <row r="19" spans="1:2" x14ac:dyDescent="0.35">
      <c r="A19" s="2" t="s">
        <v>16</v>
      </c>
      <c r="B19" s="1">
        <v>6</v>
      </c>
    </row>
    <row r="20" spans="1:2" x14ac:dyDescent="0.35">
      <c r="A20" s="2" t="s">
        <v>17</v>
      </c>
      <c r="B20" s="1">
        <v>6</v>
      </c>
    </row>
    <row r="21" spans="1:2" x14ac:dyDescent="0.35">
      <c r="A21" s="2" t="s">
        <v>18</v>
      </c>
      <c r="B21" s="1">
        <v>3</v>
      </c>
    </row>
    <row r="22" spans="1:2" x14ac:dyDescent="0.35">
      <c r="A22" s="2" t="s">
        <v>20</v>
      </c>
      <c r="B22" s="1">
        <v>2</v>
      </c>
    </row>
    <row r="23" spans="1:2" x14ac:dyDescent="0.35">
      <c r="A23" s="2" t="s">
        <v>19</v>
      </c>
      <c r="B23" s="1">
        <v>2</v>
      </c>
    </row>
    <row r="24" spans="1:2" x14ac:dyDescent="0.35">
      <c r="A24" s="2" t="s">
        <v>21</v>
      </c>
      <c r="B24" s="1">
        <v>1</v>
      </c>
    </row>
    <row r="25" spans="1:2" x14ac:dyDescent="0.35">
      <c r="A25" s="2" t="s">
        <v>22</v>
      </c>
      <c r="B25" s="1"/>
    </row>
    <row r="26" spans="1:2" x14ac:dyDescent="0.35">
      <c r="A26" s="2" t="s">
        <v>0</v>
      </c>
      <c r="B26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4816C-05B7-4BEC-B354-09042645E065}">
  <dimension ref="A1:I13"/>
  <sheetViews>
    <sheetView topLeftCell="A3" workbookViewId="0">
      <selection activeCell="J8" sqref="J8"/>
    </sheetView>
  </sheetViews>
  <sheetFormatPr defaultRowHeight="14.5" x14ac:dyDescent="0.35"/>
  <cols>
    <col min="1" max="1" width="13.36328125" customWidth="1"/>
  </cols>
  <sheetData>
    <row r="1" spans="1:9" s="6" customFormat="1" ht="24.5" thickBot="1" x14ac:dyDescent="0.35">
      <c r="A1" s="7" t="s">
        <v>76</v>
      </c>
      <c r="B1" s="7" t="s">
        <v>75</v>
      </c>
      <c r="C1" s="7" t="s">
        <v>74</v>
      </c>
      <c r="D1" s="7" t="s">
        <v>73</v>
      </c>
      <c r="E1" s="7" t="s">
        <v>72</v>
      </c>
      <c r="F1" s="7" t="s">
        <v>71</v>
      </c>
      <c r="G1" s="7" t="s">
        <v>70</v>
      </c>
      <c r="H1" s="7" t="s">
        <v>69</v>
      </c>
      <c r="I1" s="5"/>
    </row>
    <row r="2" spans="1:9" x14ac:dyDescent="0.35">
      <c r="A2" s="5" t="s">
        <v>68</v>
      </c>
      <c r="B2">
        <f>COUNTIFS([1]Data!F:F,"successful",[1]Data!D:D,"&lt;1000")</f>
        <v>322</v>
      </c>
      <c r="C2">
        <f>COUNTIFS([1]Data!F:F,"failed",[1]Data!D:D,"&lt;1000")</f>
        <v>113</v>
      </c>
      <c r="D2">
        <f>COUNTIFS([1]Data!F:F,"canceled",[1]Data!D:D,"&lt;1000")</f>
        <v>18</v>
      </c>
      <c r="E2">
        <f t="shared" ref="E2:E13" si="0">SUM(B2:D2)</f>
        <v>453</v>
      </c>
      <c r="F2" s="4">
        <f t="shared" ref="F2:F13" si="1">(B2/E2)</f>
        <v>0.71081677704194257</v>
      </c>
      <c r="G2" s="4">
        <f t="shared" ref="G2:G13" si="2">(C2/E2)</f>
        <v>0.24944812362030905</v>
      </c>
      <c r="H2" s="4">
        <f t="shared" ref="H2:H13" si="3">D2/E2</f>
        <v>3.9735099337748346E-2</v>
      </c>
    </row>
    <row r="3" spans="1:9" x14ac:dyDescent="0.35">
      <c r="A3" s="5" t="s">
        <v>67</v>
      </c>
      <c r="B3">
        <f>COUNTIFS([1]Data!F:F,"successful",[1]Data!D:D,"&gt;=1000 ",[1]Data!D:D,"&lt;4999")</f>
        <v>931</v>
      </c>
      <c r="C3">
        <f>COUNTIFS([1]Data!F:F,"failed",[1]Data!D:D,"&gt;=1000 ",[1]Data!D:D,"&lt;4999")</f>
        <v>420</v>
      </c>
      <c r="D3">
        <f>COUNTIFS([1]Data!F:F,"canceled",[1]Data!D:D,"&gt;=1000 ",[1]Data!D:D,"&lt;4999")</f>
        <v>60</v>
      </c>
      <c r="E3">
        <f t="shared" si="0"/>
        <v>1411</v>
      </c>
      <c r="F3" s="4">
        <f t="shared" si="1"/>
        <v>0.65981573352232459</v>
      </c>
      <c r="G3" s="4">
        <f t="shared" si="2"/>
        <v>0.297661233167966</v>
      </c>
      <c r="H3" s="4">
        <f t="shared" si="3"/>
        <v>4.2523033309709427E-2</v>
      </c>
    </row>
    <row r="4" spans="1:9" x14ac:dyDescent="0.35">
      <c r="A4" s="5" t="s">
        <v>66</v>
      </c>
      <c r="B4">
        <f>COUNTIFS([1]Data!F:F,"successful",[1]Data!D:D,"&gt;=5000",[1]Data!D:D,"&lt;9999")</f>
        <v>380</v>
      </c>
      <c r="C4">
        <f>COUNTIFS([1]Data!F:F,"failed",[1]Data!D:D,"&gt;=5000",[1]Data!D:D,"&lt;9999")</f>
        <v>282</v>
      </c>
      <c r="D4">
        <f>COUNTIFS([1]Data!F:F,"canceled",[1]Data!D:D,"&gt;=5000",[1]Data!D:D,"&lt;9999")</f>
        <v>51</v>
      </c>
      <c r="E4">
        <f t="shared" si="0"/>
        <v>713</v>
      </c>
      <c r="F4" s="4">
        <f t="shared" si="1"/>
        <v>0.53295932678821878</v>
      </c>
      <c r="G4" s="4">
        <f t="shared" si="2"/>
        <v>0.39551192145862551</v>
      </c>
      <c r="H4" s="4">
        <f t="shared" si="3"/>
        <v>7.1528751753155678E-2</v>
      </c>
    </row>
    <row r="5" spans="1:9" x14ac:dyDescent="0.35">
      <c r="A5" s="5" t="s">
        <v>65</v>
      </c>
      <c r="B5">
        <f>COUNTIFS([1]Data!F:F,"successful",[1]Data!D:D,"&gt;=10000",[1]Data!D:D,"&lt;14999")</f>
        <v>168</v>
      </c>
      <c r="C5">
        <f>COUNTIFS([1]Data!F:F,"failed",[1]Data!D:D,"&gt;=10000",[1]Data!D:D,"&lt;14999")</f>
        <v>144</v>
      </c>
      <c r="D5">
        <f>COUNTIFS([1]Data!F:F,"canceled",[1]Data!D:D,"&gt;=10000",[1]Data!D:D,"&lt;14999")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9" x14ac:dyDescent="0.35">
      <c r="A6" s="5" t="s">
        <v>64</v>
      </c>
      <c r="B6">
        <f>COUNTIFS([1]Data!F:F,"successful",[1]Data!D:D,"&gt;=15000",[1]Data!D:D,"&lt;19999")</f>
        <v>94</v>
      </c>
      <c r="C6">
        <f>COUNTIFS([1]Data!F:F,"failed",[1]Data!D:D,"&gt;=15000",[1]Data!D:D,"&lt;19999")</f>
        <v>90</v>
      </c>
      <c r="D6">
        <f>COUNTIFS([1]Data!F:F,"canceled",[1]Data!D:D,"&gt;=15000",[1]Data!D:D,"&lt;19999")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9" x14ac:dyDescent="0.35">
      <c r="A7" s="5" t="s">
        <v>63</v>
      </c>
      <c r="B7">
        <f>COUNTIFS([1]Data!F:F,"successful",[1]Data!D:D,"&gt;=20000",[1]Data!D:D,"&lt;24999")</f>
        <v>62</v>
      </c>
      <c r="C7">
        <f>COUNTIFS([1]Data!F:F,"failed",[1]Data!D:D,"&gt;=20000",[1]Data!D:D,"&lt;24999")</f>
        <v>72</v>
      </c>
      <c r="D7">
        <f>COUNTIFS([1]Data!F:F,"canceled",[1]Data!D:D,"&gt;=20000",[1]Data!D:D,"&lt;24999")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9" x14ac:dyDescent="0.35">
      <c r="A8" s="5" t="s">
        <v>62</v>
      </c>
      <c r="B8">
        <f>COUNTIFS([1]Data!F:F,"successful",[1]Data!D:D,"&gt;=25000",[1]Data!D:D,"&lt;29999")</f>
        <v>55</v>
      </c>
      <c r="C8">
        <f>COUNTIFS([1]Data!F:F,"failed",[1]Data!D:D,"&gt;=25000",[1]Data!D:D,"&lt;29999")</f>
        <v>64</v>
      </c>
      <c r="D8">
        <f>COUNTIFS([1]Data!F:F,"canceled",[1]Data!D:D,"&gt;=25000",[1]Data!D:D,"&lt;29999")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9" x14ac:dyDescent="0.35">
      <c r="A9" s="5" t="s">
        <v>61</v>
      </c>
      <c r="B9">
        <f>COUNTIFS([1]Data!F:F,"successful",[1]Data!D:D,"&gt;=30000",[1]Data!D:D,"&lt;34999")</f>
        <v>32</v>
      </c>
      <c r="C9">
        <f>COUNTIFS([1]Data!F:F,"failed",[1]Data!D:D,"&gt;=30000",[1]Data!D:D,"&lt;34999")</f>
        <v>37</v>
      </c>
      <c r="D9">
        <f>COUNTIFS([1]Data!F:F,"canceled",[1]Data!D:D,"&gt;=30000",[1]Data!D:D,"&lt;34999")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9" x14ac:dyDescent="0.35">
      <c r="A10" s="5" t="s">
        <v>60</v>
      </c>
      <c r="B10">
        <f>COUNTIFS([1]Data!F:F,"successful",[1]Data!D:D,"&gt;=35000",[1]Data!D:D,"&lt;39999")</f>
        <v>26</v>
      </c>
      <c r="C10">
        <f>COUNTIFS([1]Data!F:F,"failed",[1]Data!D:D,"&gt;=35000",[1]Data!D:D,"&lt;39999")</f>
        <v>22</v>
      </c>
      <c r="D10">
        <f>COUNTIFS([1]Data!F:F,"canceled",[1]Data!D:D,"&gt;=35000",[1]Data!D:D,"&lt;39999")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9" x14ac:dyDescent="0.35">
      <c r="A11" s="5" t="s">
        <v>59</v>
      </c>
      <c r="B11">
        <f>COUNTIFS([1]Data!F:F,"successful",[1]Data!D:D,"&gt;=40000",[1]Data!D:D,"&lt;44999")</f>
        <v>21</v>
      </c>
      <c r="C11">
        <f>COUNTIFS([1]Data!F:F,"failed",[1]Data!D:D,"&gt;=40000",[1]Data!D:D,"&lt;44999")</f>
        <v>16</v>
      </c>
      <c r="D11">
        <f>COUNTIFS([1]Data!F:F,"canceled",[1]Data!D:D,"&gt;=40000",[1]Data!D:D,"&lt;44999")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9" x14ac:dyDescent="0.35">
      <c r="A12" s="5" t="s">
        <v>58</v>
      </c>
      <c r="B12">
        <f>COUNTIFS([1]Data!F:F,"successful",[1]Data!D:D,"&gt;=45000",[1]Data!D:D,"&lt;49999")</f>
        <v>6</v>
      </c>
      <c r="C12">
        <f>COUNTIFS([1]Data!F:F,"failed",[1]Data!D:D,"&gt;=45000",[1]Data!D:D,"&lt;49999")</f>
        <v>11</v>
      </c>
      <c r="D12">
        <f>COUNTIFS([1]Data!F:F,"canceled",[1]Data!D:D,"&gt;=45000",[1]Data!D:D,"&lt;49999")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9" ht="24.5" x14ac:dyDescent="0.35">
      <c r="A13" s="5" t="s">
        <v>57</v>
      </c>
      <c r="B13">
        <f>COUNTIFS([1]Data!F:F,"successful",[1]Data!D:D,"&gt;=50000")</f>
        <v>86</v>
      </c>
      <c r="C13">
        <f>COUNTIFS([1]Data!F:F,"failed",[1]Data!D:D,"&gt;=50000")</f>
        <v>258</v>
      </c>
      <c r="D13">
        <f>COUNTIFS([1]Data!F:F,"canceled",[1]Data!D:D,"&gt;=50000")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0AD6-1B96-485B-9286-EACF69E4005F}">
  <dimension ref="A1:D14"/>
  <sheetViews>
    <sheetView topLeftCell="E6" workbookViewId="0">
      <selection activeCell="G19" sqref="G19"/>
    </sheetView>
  </sheetViews>
  <sheetFormatPr defaultRowHeight="14.5" x14ac:dyDescent="0.35"/>
  <cols>
    <col min="1" max="1" width="26.81640625" bestFit="1" customWidth="1"/>
    <col min="2" max="2" width="22.08984375" bestFit="1" customWidth="1"/>
    <col min="3" max="3" width="25.7265625" bestFit="1" customWidth="1"/>
    <col min="4" max="5" width="24.7265625" bestFit="1" customWidth="1"/>
    <col min="6" max="6" width="25.7265625" bestFit="1" customWidth="1"/>
    <col min="7" max="7" width="24.7265625" bestFit="1" customWidth="1"/>
    <col min="8" max="8" width="25.7265625" bestFit="1" customWidth="1"/>
    <col min="9" max="9" width="24.7265625" bestFit="1" customWidth="1"/>
    <col min="10" max="10" width="25.7265625" bestFit="1" customWidth="1"/>
    <col min="11" max="11" width="24.7265625" bestFit="1" customWidth="1"/>
    <col min="12" max="12" width="25.7265625" bestFit="1" customWidth="1"/>
    <col min="13" max="13" width="24.7265625" bestFit="1" customWidth="1"/>
    <col min="14" max="14" width="25.7265625" bestFit="1" customWidth="1"/>
    <col min="15" max="15" width="24.7265625" bestFit="1" customWidth="1"/>
    <col min="16" max="16" width="25.7265625" bestFit="1" customWidth="1"/>
    <col min="17" max="17" width="24.7265625" bestFit="1" customWidth="1"/>
    <col min="18" max="18" width="25.7265625" bestFit="1" customWidth="1"/>
    <col min="19" max="19" width="24.7265625" bestFit="1" customWidth="1"/>
    <col min="20" max="20" width="25.7265625" bestFit="1" customWidth="1"/>
    <col min="21" max="21" width="24.7265625" bestFit="1" customWidth="1"/>
    <col min="22" max="22" width="25.7265625" bestFit="1" customWidth="1"/>
    <col min="23" max="23" width="24.7265625" bestFit="1" customWidth="1"/>
    <col min="24" max="24" width="25.7265625" bestFit="1" customWidth="1"/>
    <col min="25" max="25" width="24.7265625" bestFit="1" customWidth="1"/>
    <col min="26" max="26" width="30.54296875" bestFit="1" customWidth="1"/>
    <col min="27" max="27" width="29.6328125" bestFit="1" customWidth="1"/>
    <col min="28" max="28" width="9" bestFit="1" customWidth="1"/>
    <col min="29" max="29" width="6.08984375" bestFit="1" customWidth="1"/>
    <col min="30" max="30" width="8" bestFit="1" customWidth="1"/>
    <col min="31" max="31" width="9" bestFit="1" customWidth="1"/>
    <col min="32" max="32" width="6.08984375" bestFit="1" customWidth="1"/>
    <col min="33" max="33" width="8" bestFit="1" customWidth="1"/>
    <col min="34" max="34" width="9" bestFit="1" customWidth="1"/>
    <col min="35" max="35" width="6.08984375" bestFit="1" customWidth="1"/>
    <col min="36" max="36" width="8" bestFit="1" customWidth="1"/>
    <col min="37" max="37" width="9" bestFit="1" customWidth="1"/>
    <col min="38" max="38" width="10.7265625" bestFit="1" customWidth="1"/>
  </cols>
  <sheetData>
    <row r="1" spans="1:4" x14ac:dyDescent="0.35">
      <c r="A1" s="3" t="s">
        <v>24</v>
      </c>
      <c r="B1" t="s">
        <v>79</v>
      </c>
      <c r="C1" t="s">
        <v>78</v>
      </c>
      <c r="D1" t="s">
        <v>77</v>
      </c>
    </row>
    <row r="2" spans="1:4" x14ac:dyDescent="0.35">
      <c r="A2" s="2" t="s">
        <v>67</v>
      </c>
      <c r="B2" s="1">
        <v>0.297661233167966</v>
      </c>
      <c r="C2" s="1">
        <v>0.65981573352232459</v>
      </c>
      <c r="D2" s="1">
        <v>4.2523033309709427E-2</v>
      </c>
    </row>
    <row r="3" spans="1:4" x14ac:dyDescent="0.35">
      <c r="A3" s="2" t="s">
        <v>65</v>
      </c>
      <c r="B3" s="1">
        <v>0.40909090909090912</v>
      </c>
      <c r="C3" s="1">
        <v>0.47727272727272729</v>
      </c>
      <c r="D3" s="1">
        <v>0.11363636363636363</v>
      </c>
    </row>
    <row r="4" spans="1:4" x14ac:dyDescent="0.35">
      <c r="A4" s="2" t="s">
        <v>64</v>
      </c>
      <c r="B4" s="1">
        <v>0.44776119402985076</v>
      </c>
      <c r="C4" s="1">
        <v>0.46766169154228854</v>
      </c>
      <c r="D4" s="1">
        <v>8.45771144278607E-2</v>
      </c>
    </row>
    <row r="5" spans="1:4" x14ac:dyDescent="0.35">
      <c r="A5" s="2" t="s">
        <v>63</v>
      </c>
      <c r="B5" s="1">
        <v>0.48648648648648651</v>
      </c>
      <c r="C5" s="1">
        <v>0.41891891891891891</v>
      </c>
      <c r="D5" s="1">
        <v>9.45945945945946E-2</v>
      </c>
    </row>
    <row r="6" spans="1:4" x14ac:dyDescent="0.35">
      <c r="A6" s="2" t="s">
        <v>62</v>
      </c>
      <c r="B6" s="1">
        <v>0.46715328467153283</v>
      </c>
      <c r="C6" s="1">
        <v>0.40145985401459855</v>
      </c>
      <c r="D6" s="1">
        <v>0.13138686131386862</v>
      </c>
    </row>
    <row r="7" spans="1:4" x14ac:dyDescent="0.35">
      <c r="A7" s="2" t="s">
        <v>61</v>
      </c>
      <c r="B7" s="1">
        <v>0.45121951219512196</v>
      </c>
      <c r="C7" s="1">
        <v>0.3902439024390244</v>
      </c>
      <c r="D7" s="1">
        <v>0.15853658536585366</v>
      </c>
    </row>
    <row r="8" spans="1:4" x14ac:dyDescent="0.35">
      <c r="A8" s="2" t="s">
        <v>60</v>
      </c>
      <c r="B8" s="1">
        <v>0.4</v>
      </c>
      <c r="C8" s="1">
        <v>0.47272727272727272</v>
      </c>
      <c r="D8" s="1">
        <v>0.12727272727272726</v>
      </c>
    </row>
    <row r="9" spans="1:4" x14ac:dyDescent="0.35">
      <c r="A9" s="2" t="s">
        <v>59</v>
      </c>
      <c r="B9" s="1">
        <v>0.37209302325581395</v>
      </c>
      <c r="C9" s="1">
        <v>0.48837209302325579</v>
      </c>
      <c r="D9" s="1">
        <v>0.13953488372093023</v>
      </c>
    </row>
    <row r="10" spans="1:4" x14ac:dyDescent="0.35">
      <c r="A10" s="2" t="s">
        <v>58</v>
      </c>
      <c r="B10" s="1">
        <v>0.52380952380952384</v>
      </c>
      <c r="C10" s="1">
        <v>0.2857142857142857</v>
      </c>
      <c r="D10" s="1">
        <v>0.19047619047619047</v>
      </c>
    </row>
    <row r="11" spans="1:4" x14ac:dyDescent="0.35">
      <c r="A11" s="2" t="s">
        <v>66</v>
      </c>
      <c r="B11" s="1">
        <v>0.39551192145862551</v>
      </c>
      <c r="C11" s="1">
        <v>0.53295932678821878</v>
      </c>
      <c r="D11" s="1">
        <v>7.1528751753155678E-2</v>
      </c>
    </row>
    <row r="12" spans="1:4" x14ac:dyDescent="0.35">
      <c r="A12" s="2" t="s">
        <v>57</v>
      </c>
      <c r="B12" s="1">
        <v>0.58108108108108103</v>
      </c>
      <c r="C12" s="1">
        <v>0.19369369369369369</v>
      </c>
      <c r="D12" s="1">
        <v>0.22522522522522523</v>
      </c>
    </row>
    <row r="13" spans="1:4" x14ac:dyDescent="0.35">
      <c r="A13" s="2" t="s">
        <v>68</v>
      </c>
      <c r="B13" s="1">
        <v>0.24944812362030905</v>
      </c>
      <c r="C13" s="1">
        <v>0.71081677704194257</v>
      </c>
      <c r="D13" s="1">
        <v>3.9735099337748346E-2</v>
      </c>
    </row>
    <row r="14" spans="1:4" x14ac:dyDescent="0.35">
      <c r="A14" s="2" t="s">
        <v>0</v>
      </c>
      <c r="B14" s="1">
        <v>5.0813162928672195</v>
      </c>
      <c r="C14" s="1">
        <v>5.4996562766985502</v>
      </c>
      <c r="D14" s="1">
        <v>1.4190274304342279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Years, Category vs State</vt:lpstr>
      <vt:lpstr>Staff pick vs State</vt:lpstr>
      <vt:lpstr>Spotlight vs State</vt:lpstr>
      <vt:lpstr>Countries Rep</vt:lpstr>
      <vt:lpstr>Bonus</vt:lpstr>
      <vt:lpstr>Bonus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M.</dc:creator>
  <cp:lastModifiedBy>Olivia M.</cp:lastModifiedBy>
  <dcterms:created xsi:type="dcterms:W3CDTF">2018-11-17T01:42:34Z</dcterms:created>
  <dcterms:modified xsi:type="dcterms:W3CDTF">2018-11-19T00:40:27Z</dcterms:modified>
</cp:coreProperties>
</file>