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11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688325.SH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预计2024-01-01到2024-06-30业绩：净利润3050万元左右;增长幅度为570%左右;上年同期业绩:净利润454.01万元;</t>
        </is>
      </c>
      <c r="G2" s="33">
        <f>IFERROR(VLOOKUP(C2,重点公司!$C$2:$E$800,2,FALSE),0)</f>
        <v/>
      </c>
    </row>
    <row r="3" ht="14" customHeight="1">
      <c r="B3" s="34" t="inlineStr">
        <is>
          <t>300709.SZ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预计2024-01-01到2024-06-30业绩：净利润5400.00万元至6100.00万元;上年同期业绩:净利润-3660.77万元;</t>
        </is>
      </c>
      <c r="G3" s="33">
        <f>IFERROR(VLOOKUP(C3,重点公司!$C$2:$E$800,2,FALSE),0)</f>
        <v/>
      </c>
    </row>
    <row r="4" ht="14" customHeight="1">
      <c r="B4" s="34" t="inlineStr">
        <is>
          <t>688018.SH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预计2024-01-01到2024-06-30业绩：净利润15164万元左右;增长幅度为135%左右;上年同期业绩:净利润6457.03万元,基本每股收益0.8059元;</t>
        </is>
      </c>
      <c r="G4" s="33">
        <f>IFERROR(VLOOKUP(C4,重点公司!$C$2:$E$800,2,FALSE),0)</f>
        <v/>
      </c>
    </row>
    <row r="5" ht="14" customHeight="1">
      <c r="B5" s="34" t="inlineStr">
        <is>
          <t>688123.SH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预计2024-01-01到2024-06-30业绩：净利润14296.04万元左右;增长幅度为124.93%左右;上年同期业绩:净利润6355.84万元;</t>
        </is>
      </c>
      <c r="G5" s="33">
        <f>IFERROR(VLOOKUP(C5,重点公司!$C$2:$E$800,2,FALSE),0)</f>
        <v/>
      </c>
    </row>
    <row r="6" ht="14" customHeight="1">
      <c r="B6" s="34" t="inlineStr">
        <is>
          <t>688233.SH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预计2024-01-01到2024-06-30业绩：净利润200万元至400万元;上年同期业绩:净利润-2369.95万元;</t>
        </is>
      </c>
      <c r="G6" s="33">
        <f>IFERROR(VLOOKUP(C6,重点公司!$C$2:$E$800,2,FALSE),0)</f>
        <v/>
      </c>
    </row>
    <row r="7" ht="14" customHeight="1">
      <c r="B7" s="34" t="inlineStr">
        <is>
          <t>301062.SZ</t>
        </is>
      </c>
      <c r="C7" s="29">
        <f t="array" ref="C7">[1]!s_info_name(B7)</f>
        <v/>
      </c>
      <c r="D7" s="39">
        <f t="array" ref="D7">[1]!s_info_industry_sw_2021(B7,"",1)</f>
        <v/>
      </c>
      <c r="E7" s="31">
        <f t="array" ref="E7">IF([1]!s_info_industry_sw_2021(B7,"",2)="消费电子",分工!$E$4,VLOOKUP(D7,分工!$B$2:'分工'!$C$32,2,0))</f>
        <v/>
      </c>
      <c r="F7" s="35" t="inlineStr">
        <is>
          <t>预计2024-01-01到2024-06-30业绩：净利润5050万元至5500万元;增长幅度为51.64%至65.15%;上年同期业绩:净利润3330.30万元;</t>
        </is>
      </c>
      <c r="G7" s="33">
        <f>IFERROR(VLOOKUP(C7,重点公司!$C$2:$E$800,2,FALSE),0)</f>
        <v/>
      </c>
    </row>
    <row r="8" ht="14" customHeight="1">
      <c r="B8" s="34" t="inlineStr">
        <is>
          <t>300558.SZ</t>
        </is>
      </c>
      <c r="C8" s="29">
        <f t="array" ref="C8">[1]!s_info_name(B8)</f>
        <v/>
      </c>
      <c r="D8" s="39">
        <f t="array" ref="D8">[1]!s_info_industry_sw_2021(B8,"",1)</f>
        <v/>
      </c>
      <c r="E8" s="31">
        <f t="array" ref="E8">IF([1]!s_info_industry_sw_2021(B8,"",2)="消费电子",分工!$E$4,VLOOKUP(D8,分工!$B$2:'分工'!$C$32,2,0))</f>
        <v/>
      </c>
      <c r="F8" s="35" t="inlineStr">
        <is>
          <t>预计2024-01-01到2024-06-30业绩：净利润20762.88万元至23729.01万元;增长幅度为40.00%至60.00%;上年同期业绩:净利润14830.63万元;</t>
        </is>
      </c>
      <c r="G8" s="33">
        <f>IFERROR(VLOOKUP(C8,重点公司!$C$2:$E$800,2,FALSE),0)</f>
        <v/>
      </c>
    </row>
    <row r="9" ht="14" customHeight="1">
      <c r="B9" s="34" t="inlineStr">
        <is>
          <t>688279.SH</t>
        </is>
      </c>
      <c r="C9" s="29">
        <f t="array" ref="C9">[1]!s_info_name(B9)</f>
        <v/>
      </c>
      <c r="D9" s="39">
        <f t="array" ref="D9">[1]!s_info_industry_sw_2021(B9,"",1)</f>
        <v/>
      </c>
      <c r="E9" s="31">
        <f t="array" ref="E9">IF([1]!s_info_industry_sw_2021(B9,"",2)="消费电子",分工!$E$4,VLOOKUP(D9,分工!$B$2:'分工'!$C$32,2,0))</f>
        <v/>
      </c>
      <c r="F9" s="35" t="inlineStr">
        <is>
          <t>预计2024-01-01到2024-06-30业绩：净利润12202.07万元左右;增长幅度为46.68%左右;上年同期业绩:净利润8319.12万元;</t>
        </is>
      </c>
      <c r="G9" s="33">
        <f>IFERROR(VLOOKUP(C9,重点公司!$C$2:$E$800,2,FALSE),0)</f>
        <v/>
      </c>
    </row>
    <row r="10" ht="14" customHeight="1">
      <c r="B10" s="34" t="inlineStr">
        <is>
          <t>688630.SH</t>
        </is>
      </c>
      <c r="C10" s="29">
        <f t="array" ref="C10">[1]!s_info_name(B10)</f>
        <v/>
      </c>
      <c r="D10" s="39">
        <f t="array" ref="D10">[1]!s_info_industry_sw_2021(B10,"",1)</f>
        <v/>
      </c>
      <c r="E10" s="31">
        <f t="array" ref="E10">IF([1]!s_info_industry_sw_2021(B10,"",2)="消费电子",分工!$E$4,VLOOKUP(D10,分工!$B$2:'分工'!$C$32,2,0))</f>
        <v/>
      </c>
      <c r="F10" s="35" t="inlineStr">
        <is>
          <t>预计2024-01-01到2024-06-30业绩：净利润9888.05万元至10251.42万元;增长幅度为36.06%至41.06%;上年同期业绩:净利润7267.42万元;</t>
        </is>
      </c>
      <c r="G10" s="33">
        <f>IFERROR(VLOOKUP(C10,重点公司!$C$2:$E$800,2,FALSE),0)</f>
        <v/>
      </c>
    </row>
    <row r="11" ht="14" customHeight="1">
      <c r="B11" s="34" t="inlineStr">
        <is>
          <t>688720.SH</t>
        </is>
      </c>
      <c r="C11" s="29">
        <f t="array" ref="C11">[1]!s_info_name(B11)</f>
        <v/>
      </c>
      <c r="D11" s="39">
        <f t="array" ref="D11">[1]!s_info_industry_sw_2021(B11,"",1)</f>
        <v/>
      </c>
      <c r="E11" s="31">
        <f t="array" ref="E11">IF([1]!s_info_industry_sw_2021(B11,"",2)="消费电子",分工!$E$4,VLOOKUP(D11,分工!$B$2:'分工'!$C$32,2,0))</f>
        <v/>
      </c>
      <c r="F11" s="35" t="inlineStr">
        <is>
          <t>预计2024-01-01到2024-06-30业绩：净利润1360.00万元左右;增长幅度为22.32%左右;</t>
        </is>
      </c>
      <c r="G11" s="33">
        <f>IFERROR(VLOOKUP(C11,重点公司!$C$2:$E$800,2,FALSE),0)</f>
        <v/>
      </c>
    </row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2024-07-23T13:57:28Z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