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codeName="ThisWorkbook"/>
  <xr:revisionPtr revIDLastSave="185" documentId="8_{64EA1721-4985-4386-B9DB-DD5E96E3C344}" xr6:coauthVersionLast="47" xr6:coauthVersionMax="47" xr10:uidLastSave="{4826AD09-9CE4-4D04-A8F1-B6654A0750E3}"/>
  <bookViews>
    <workbookView xWindow="-110" yWindow="-110" windowWidth="22780" windowHeight="14540" xr2:uid="{00000000-000D-0000-FFFF-FFFF00000000}"/>
  </bookViews>
  <sheets>
    <sheet name="ProjectSchedule" sheetId="11" r:id="rId1"/>
    <sheet name="About" sheetId="12" r:id="rId2"/>
  </sheets>
  <definedNames>
    <definedName name="Display_Week">ProjectSchedule!$E$5</definedName>
    <definedName name="_xlnm.Print_Titles" localSheetId="0">ProjectSchedule!$5:$7</definedName>
    <definedName name="Project_Start">ProjectSchedule!$E$4</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1" i="11" l="1"/>
  <c r="H51" i="11"/>
  <c r="H50" i="11"/>
  <c r="H49" i="11"/>
  <c r="H52" i="11"/>
  <c r="H48" i="11"/>
  <c r="H46" i="11"/>
  <c r="H47" i="11"/>
  <c r="H45" i="11"/>
  <c r="H34" i="11"/>
  <c r="H29" i="11"/>
  <c r="H30" i="11"/>
  <c r="H31" i="11"/>
  <c r="H23" i="11"/>
  <c r="H15" i="11"/>
  <c r="H56" i="11"/>
  <c r="H55" i="11"/>
  <c r="H54" i="11"/>
  <c r="H53" i="11"/>
  <c r="H40" i="11"/>
  <c r="H39" i="11"/>
  <c r="H44" i="11"/>
  <c r="H43" i="11"/>
  <c r="H42" i="11"/>
  <c r="H38" i="11"/>
  <c r="H8" i="11"/>
  <c r="E10" i="11" l="1"/>
  <c r="H27" i="11" s="1"/>
  <c r="I6" i="11"/>
  <c r="H58" i="11"/>
  <c r="H57" i="11"/>
  <c r="H33" i="11"/>
  <c r="H26" i="11"/>
  <c r="H25" i="11"/>
  <c r="H17" i="11"/>
  <c r="H9" i="11"/>
  <c r="I5" i="11" l="1"/>
  <c r="I7" i="11"/>
  <c r="J6" i="11"/>
  <c r="H10" i="11"/>
  <c r="J7" i="11" l="1"/>
  <c r="K6" i="11"/>
  <c r="H37" i="11"/>
  <c r="H32" i="11"/>
  <c r="H11" i="11"/>
  <c r="H28" i="11"/>
  <c r="H18" i="11"/>
  <c r="H16" i="11"/>
  <c r="K7" i="11" l="1"/>
  <c r="L6" i="11"/>
  <c r="H19" i="11"/>
  <c r="H14" i="11"/>
  <c r="H12" i="11"/>
  <c r="M6" i="11" l="1"/>
  <c r="L7" i="11"/>
  <c r="H24" i="11"/>
  <c r="H22" i="11"/>
  <c r="H21" i="11"/>
  <c r="M7" i="11" l="1"/>
  <c r="N6" i="11"/>
  <c r="N7" i="11" l="1"/>
  <c r="O6" i="11"/>
  <c r="O7" i="11" l="1"/>
  <c r="P6" i="11"/>
  <c r="P5" i="11" l="1"/>
  <c r="Q6" i="11"/>
  <c r="R6" i="11" s="1"/>
  <c r="S6" i="11" s="1"/>
  <c r="T6" i="11" s="1"/>
  <c r="U6" i="11" s="1"/>
  <c r="V6" i="11" s="1"/>
  <c r="W6" i="11" s="1"/>
  <c r="W5" i="11" l="1"/>
  <c r="X6" i="11"/>
  <c r="Y6" i="11" s="1"/>
  <c r="Z6" i="11" s="1"/>
  <c r="AA6" i="11" s="1"/>
  <c r="AB6" i="11" s="1"/>
  <c r="AC6" i="11" s="1"/>
  <c r="AD6" i="11" s="1"/>
  <c r="AE6" i="11" l="1"/>
  <c r="AF6" i="11" s="1"/>
  <c r="AG6" i="11" s="1"/>
  <c r="AH6" i="11" s="1"/>
  <c r="AI6" i="11" s="1"/>
  <c r="AJ6" i="11" s="1"/>
  <c r="AK6" i="11" s="1"/>
  <c r="AD5" i="11"/>
  <c r="P7" i="11"/>
  <c r="Q7" i="11"/>
  <c r="AL6" i="11" l="1"/>
  <c r="AM6" i="11" s="1"/>
  <c r="AN6" i="11" s="1"/>
  <c r="AO6" i="11" s="1"/>
  <c r="AP6" i="11" s="1"/>
  <c r="AQ6" i="11" s="1"/>
  <c r="AK5" i="11"/>
  <c r="R7" i="11"/>
  <c r="AR6" i="11" l="1"/>
  <c r="AR5" i="11" s="1"/>
  <c r="S7" i="11"/>
  <c r="AS6" i="11" l="1"/>
  <c r="AT6" i="11" s="1"/>
  <c r="T7" i="11"/>
  <c r="AS7" i="11" l="1"/>
  <c r="AU6" i="11"/>
  <c r="AT7" i="11"/>
  <c r="U7" i="11"/>
  <c r="AV6" i="11" l="1"/>
  <c r="AU7" i="11"/>
  <c r="V7" i="11"/>
  <c r="AW6" i="11" l="1"/>
  <c r="AV7" i="11"/>
  <c r="W7" i="11"/>
  <c r="AX6" i="11" l="1"/>
  <c r="AY6" i="11" s="1"/>
  <c r="AW7" i="11"/>
  <c r="X7" i="11"/>
  <c r="AZ6" i="11" l="1"/>
  <c r="AY7" i="11"/>
  <c r="AY5" i="11"/>
  <c r="AX7" i="11"/>
  <c r="Y7" i="11"/>
  <c r="AZ7" i="11" l="1"/>
  <c r="BA6" i="11"/>
  <c r="Z7" i="11"/>
  <c r="BB6" i="11" l="1"/>
  <c r="BA7" i="11"/>
  <c r="AA7" i="11"/>
  <c r="BC6" i="11" l="1"/>
  <c r="BB7" i="11"/>
  <c r="AB7" i="11"/>
  <c r="BD6" i="11" l="1"/>
  <c r="BC7" i="11"/>
  <c r="AC7" i="11"/>
  <c r="BD7" i="11" l="1"/>
  <c r="BE6" i="11"/>
  <c r="AD7" i="11"/>
  <c r="BE7" i="11" l="1"/>
  <c r="BF6" i="11"/>
  <c r="AE7" i="11"/>
  <c r="BF7" i="11" l="1"/>
  <c r="BF5" i="11"/>
  <c r="BG6" i="11"/>
  <c r="AF7" i="11"/>
  <c r="BH6" i="11" l="1"/>
  <c r="BG7" i="11"/>
  <c r="AG7" i="11"/>
  <c r="BH7" i="11" l="1"/>
  <c r="BI6" i="11"/>
  <c r="AH7" i="11"/>
  <c r="BI7" i="11" l="1"/>
  <c r="BJ6" i="11"/>
  <c r="AI7" i="11"/>
  <c r="BJ7" i="11" l="1"/>
  <c r="BK6" i="11"/>
  <c r="AJ7" i="11"/>
  <c r="BL6" i="11" l="1"/>
  <c r="BK7" i="11"/>
  <c r="AK7" i="11"/>
  <c r="BM6" i="11" l="1"/>
  <c r="BL7" i="11"/>
  <c r="AL7" i="11"/>
  <c r="BM5" i="11" l="1"/>
  <c r="BM7" i="11"/>
  <c r="BN6" i="11"/>
  <c r="AM7" i="11"/>
  <c r="BO6" i="11" l="1"/>
  <c r="BN7" i="11"/>
  <c r="AN7" i="11"/>
  <c r="BP6" i="11" l="1"/>
  <c r="BO7" i="11"/>
  <c r="AO7" i="11"/>
  <c r="BP7" i="11" l="1"/>
  <c r="BQ6" i="11"/>
  <c r="AP7" i="11"/>
  <c r="BR6" i="11" l="1"/>
  <c r="BQ7" i="11"/>
  <c r="AQ7" i="11"/>
  <c r="BS6" i="11" l="1"/>
  <c r="BR7" i="11"/>
  <c r="AR7" i="11"/>
  <c r="BS7" i="11" l="1"/>
  <c r="BT6" i="11"/>
  <c r="BU6" i="11" l="1"/>
  <c r="BT5" i="11"/>
  <c r="BT7" i="11"/>
  <c r="BV6" i="11" l="1"/>
  <c r="BU7" i="11"/>
  <c r="BV7" i="11" l="1"/>
  <c r="BW6" i="11"/>
  <c r="BX6" i="11" l="1"/>
  <c r="BW7" i="11"/>
  <c r="BX7" i="11" l="1"/>
  <c r="BY6" i="11"/>
  <c r="BZ6" i="11" l="1"/>
  <c r="BY7" i="11"/>
  <c r="BZ7" i="11" l="1"/>
  <c r="CA6" i="11"/>
  <c r="CA7" i="11" l="1"/>
  <c r="CB6" i="11"/>
  <c r="CA5" i="11"/>
  <c r="CC6" i="11" l="1"/>
  <c r="CB7" i="11"/>
  <c r="CD6" i="11" l="1"/>
  <c r="CC7" i="11"/>
  <c r="CE6" i="11" l="1"/>
  <c r="CD7" i="11"/>
  <c r="CF6" i="11" l="1"/>
  <c r="CE7" i="11"/>
  <c r="CG6" i="11" l="1"/>
  <c r="CF7" i="11"/>
  <c r="CG7" i="11" l="1"/>
  <c r="CH6" i="11"/>
  <c r="CH7" i="11" l="1"/>
  <c r="CI6" i="11"/>
  <c r="CH5" i="11"/>
  <c r="CJ6" i="11" l="1"/>
  <c r="CI7" i="11"/>
  <c r="CK6" i="11" l="1"/>
  <c r="CJ7" i="11"/>
  <c r="CL6" i="11" l="1"/>
  <c r="CK7" i="11"/>
  <c r="CM6" i="11" l="1"/>
  <c r="CL7" i="11"/>
  <c r="CM7" i="11" l="1"/>
  <c r="CN6" i="11"/>
  <c r="CN7" i="11" s="1"/>
</calcChain>
</file>

<file path=xl/sharedStrings.xml><?xml version="1.0" encoding="utf-8"?>
<sst xmlns="http://schemas.openxmlformats.org/spreadsheetml/2006/main" count="139" uniqueCount="99">
  <si>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</si>
  <si>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</si>
  <si>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</si>
  <si>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</si>
  <si>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</si>
  <si>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</si>
  <si>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</si>
  <si>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</si>
  <si>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</si>
  <si>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</si>
  <si>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</si>
  <si>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</si>
  <si>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</si>
  <si>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</si>
  <si>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</si>
  <si>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Insert new rows ABOVE this one</t>
  </si>
  <si>
    <t>Project Start:</t>
  </si>
  <si>
    <t>Display Week:</t>
  </si>
  <si>
    <t>ASSIGNED
TO</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</si>
  <si>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</si>
  <si>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</si>
  <si>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</si>
  <si>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</si>
  <si>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</si>
  <si>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</si>
  <si>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</si>
  <si>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</si>
  <si>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</si>
  <si>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</si>
  <si>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</si>
  <si>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</si>
  <si>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</si>
  <si>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</si>
  <si>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</si>
  <si>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</si>
  <si>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</si>
  <si>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</si>
  <si>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Week 3</t>
  </si>
  <si>
    <t xml:space="preserve">Week 4 </t>
  </si>
  <si>
    <t>Week 5</t>
  </si>
  <si>
    <t xml:space="preserve">Week 6 </t>
  </si>
  <si>
    <t>Landing page and homepage layouts</t>
  </si>
  <si>
    <t>Main search and browsing page layouts</t>
  </si>
  <si>
    <t xml:space="preserve">Implement authentication &amp; authorisation </t>
  </si>
  <si>
    <t>Charlotte Martin</t>
  </si>
  <si>
    <t xml:space="preserve">Oisin Fitzpatrick </t>
  </si>
  <si>
    <t xml:space="preserve">Fenna Kadir </t>
  </si>
  <si>
    <t>Create Account Modal</t>
  </si>
  <si>
    <t xml:space="preserve">Charlotte/Oisin </t>
  </si>
  <si>
    <t>Spin up spring boot application and deploy to AWS Lambda</t>
  </si>
  <si>
    <t xml:space="preserve">Deploy react application </t>
  </si>
  <si>
    <t>Oisin/Charlotte</t>
  </si>
  <si>
    <t>Implement REST api endpoints</t>
  </si>
  <si>
    <t xml:space="preserve">Connect react app to spring boot app </t>
  </si>
  <si>
    <t>Fenna &amp; Charlotte/Oisin</t>
  </si>
  <si>
    <t xml:space="preserve">Edit Profile page </t>
  </si>
  <si>
    <t>Legal requirements &amp; privacy page</t>
  </si>
  <si>
    <t xml:space="preserve">Implement accesibility tests </t>
  </si>
  <si>
    <t>All</t>
  </si>
  <si>
    <t>Interim Report &amp; Presentation</t>
  </si>
  <si>
    <t xml:space="preserve">Implement Interim Feedback </t>
  </si>
  <si>
    <t xml:space="preserve">User/System Evaluation plan + execution </t>
  </si>
  <si>
    <t xml:space="preserve">Implement map pointer functionality </t>
  </si>
  <si>
    <t>Buffer Time</t>
  </si>
  <si>
    <t>Final Adjustments</t>
  </si>
  <si>
    <t>Week 12-14</t>
  </si>
  <si>
    <t>Final Presentation</t>
  </si>
  <si>
    <t xml:space="preserve">Final Report </t>
  </si>
  <si>
    <t>HME: Housing Made Easy</t>
  </si>
  <si>
    <t>Backend</t>
  </si>
  <si>
    <t>Data Science</t>
  </si>
  <si>
    <t>Frontend</t>
  </si>
  <si>
    <t>All or combination</t>
  </si>
  <si>
    <t>A</t>
  </si>
  <si>
    <t>Database Selection [Amazon RDS or Amazon Aurora]</t>
  </si>
  <si>
    <t>Sean/Stephen/Nishant</t>
  </si>
  <si>
    <t>Database Implementation</t>
  </si>
  <si>
    <t>Database Design</t>
  </si>
  <si>
    <t>Feature engineering (Multiple datasets) [ Zillow, CCTV, Crime Incidents, others if needed]</t>
  </si>
  <si>
    <t xml:space="preserve">Merge strategy for data analysis </t>
  </si>
  <si>
    <t>Progress</t>
  </si>
  <si>
    <t>Design Recommendation System</t>
  </si>
  <si>
    <t>Create Standard queries for the backend team</t>
  </si>
  <si>
    <t xml:space="preserve">Connect spring boot backend to database </t>
  </si>
  <si>
    <t>Fenna &amp; Sean/Stephen/Nishant</t>
  </si>
  <si>
    <t xml:space="preserve">Model training and testing </t>
  </si>
  <si>
    <t>Model optimisation and validation</t>
  </si>
  <si>
    <t xml:space="preserve">Working Prototype </t>
  </si>
  <si>
    <t xml:space="preserve">Implement Refactoring </t>
  </si>
  <si>
    <t>Week 7-8</t>
  </si>
  <si>
    <t xml:space="preserve">User/System Evaluation conclusions </t>
  </si>
  <si>
    <t>Database and model refinement (based on feedback)</t>
  </si>
  <si>
    <t>Model comparison &amp; implementation (based on feedback)</t>
  </si>
  <si>
    <t>Week 9-12</t>
  </si>
  <si>
    <t>Application Testing</t>
  </si>
  <si>
    <t>Refining Visualisations</t>
  </si>
  <si>
    <t>Documentation</t>
  </si>
  <si>
    <t>Post-Deployment Monitoring</t>
  </si>
  <si>
    <t>Improve Visualisations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</si>
</sst>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9"/>
      <color theme="1" tint="0.34998626667073579"/>
      <name val="Calibri"/>
      <family val="2"/>
      <scheme val="minor"/>
    </font>
    <font>
      <sz val="10"/>
      <color theme="1"/>
      <name val="Calibri"/>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8" tint="0.59999389629810485"/>
        <bgColor indexed="64"/>
      </patternFill>
    </fill>
    <fill>
      <patternFill patternType="solid">
        <fgColor theme="9" tint="0.59999389629810485"/>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8" borderId="0" applyNumberFormat="0" applyBorder="0" applyAlignment="0" applyProtection="0"/>
    <xf numFmtId="0" fontId="28" fillId="9" borderId="0" applyNumberFormat="0" applyBorder="0" applyAlignment="0" applyProtection="0"/>
    <xf numFmtId="0" fontId="29" fillId="10" borderId="0" applyNumberFormat="0" applyBorder="0" applyAlignment="0" applyProtection="0"/>
    <xf numFmtId="0" fontId="30" fillId="11" borderId="11" applyNumberFormat="0" applyAlignment="0" applyProtection="0"/>
    <xf numFmtId="0" fontId="31" fillId="12" borderId="12" applyNumberFormat="0" applyAlignment="0" applyProtection="0"/>
    <xf numFmtId="0" fontId="32" fillId="12" borderId="11" applyNumberFormat="0" applyAlignment="0" applyProtection="0"/>
    <xf numFmtId="0" fontId="33" fillId="0" borderId="13" applyNumberFormat="0" applyFill="0" applyAlignment="0" applyProtection="0"/>
    <xf numFmtId="0" fontId="34" fillId="13" borderId="14" applyNumberFormat="0" applyAlignment="0" applyProtection="0"/>
    <xf numFmtId="0" fontId="35" fillId="0" borderId="0" applyNumberFormat="0" applyFill="0" applyBorder="0" applyAlignment="0" applyProtection="0"/>
    <xf numFmtId="0" fontId="9" fillId="14"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22"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22"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22"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22"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22"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7" borderId="1" xfId="0" applyFont="1" applyFill="1" applyBorder="1" applyAlignment="1">
      <alignment horizontal="left" vertical="center" indent="1"/>
    </xf>
    <xf numFmtId="0" fontId="7" fillId="7" borderId="1" xfId="0" applyFont="1" applyFill="1" applyBorder="1" applyAlignment="1">
      <alignment horizontal="center" vertical="center" wrapText="1"/>
    </xf>
    <xf numFmtId="0" fontId="12" fillId="6"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4" borderId="2" xfId="2" applyFont="1" applyFill="1" applyBorder="1" applyAlignment="1">
      <alignment horizontal="center" vertical="center"/>
    </xf>
    <xf numFmtId="9" fontId="5" fillId="3"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9" fillId="4" borderId="2" xfId="11" applyFill="1">
      <alignment horizontal="center" vertical="center"/>
    </xf>
    <xf numFmtId="0" fontId="9" fillId="3"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5" borderId="6" xfId="0" applyNumberFormat="1" applyFont="1" applyFill="1" applyBorder="1" applyAlignment="1">
      <alignment horizontal="center" vertical="center"/>
    </xf>
    <xf numFmtId="168" fontId="11" fillId="5" borderId="0" xfId="0" applyNumberFormat="1" applyFont="1" applyFill="1" applyAlignment="1">
      <alignment horizontal="center" vertical="center"/>
    </xf>
    <xf numFmtId="168" fontId="11" fillId="5" borderId="7" xfId="0" applyNumberFormat="1" applyFont="1" applyFill="1" applyBorder="1" applyAlignment="1">
      <alignment horizontal="center" vertical="center"/>
    </xf>
    <xf numFmtId="0" fontId="9" fillId="40" borderId="2" xfId="11" applyFill="1">
      <alignment horizontal="center" vertical="center"/>
    </xf>
    <xf numFmtId="9" fontId="5" fillId="40" borderId="2" xfId="2" applyFont="1" applyFill="1" applyBorder="1" applyAlignment="1">
      <alignment horizontal="center" vertical="center"/>
    </xf>
    <xf numFmtId="0" fontId="9" fillId="41" borderId="2" xfId="11" applyFill="1">
      <alignment horizontal="center" vertical="center"/>
    </xf>
    <xf numFmtId="9" fontId="5" fillId="41" borderId="2" xfId="2" applyFont="1" applyFill="1" applyBorder="1" applyAlignment="1">
      <alignment horizontal="center" vertical="center"/>
    </xf>
    <xf numFmtId="0" fontId="10" fillId="4" borderId="0" xfId="7" applyFill="1">
      <alignment vertical="top"/>
    </xf>
    <xf numFmtId="0" fontId="10" fillId="40" borderId="0" xfId="7" applyFill="1">
      <alignment vertical="top"/>
    </xf>
    <xf numFmtId="0" fontId="10" fillId="41" borderId="0" xfId="7" applyFill="1">
      <alignment vertical="top"/>
    </xf>
    <xf numFmtId="0" fontId="6" fillId="39" borderId="2" xfId="0" applyFont="1" applyFill="1" applyBorder="1" applyAlignment="1">
      <alignment horizontal="left" vertical="center" indent="1"/>
    </xf>
    <xf numFmtId="0" fontId="9" fillId="39" borderId="2" xfId="11" applyFill="1">
      <alignment horizontal="center" vertical="center"/>
    </xf>
    <xf numFmtId="9" fontId="5" fillId="39" borderId="2" xfId="2" applyFont="1" applyFill="1" applyBorder="1" applyAlignment="1">
      <alignment horizontal="center" vertical="center"/>
    </xf>
    <xf numFmtId="167" fontId="0" fillId="39" borderId="2" xfId="0" applyNumberFormat="1" applyFill="1" applyBorder="1" applyAlignment="1">
      <alignment horizontal="center" vertical="center"/>
    </xf>
    <xf numFmtId="167" fontId="5" fillId="39" borderId="2" xfId="0" applyNumberFormat="1" applyFont="1" applyFill="1" applyBorder="1" applyAlignment="1">
      <alignment horizontal="center" vertical="center"/>
    </xf>
    <xf numFmtId="0" fontId="9" fillId="4" borderId="2" xfId="12" applyFill="1">
      <alignment horizontal="left" vertical="center" indent="2"/>
    </xf>
    <xf numFmtId="167" fontId="9" fillId="4" borderId="2" xfId="10" applyFill="1">
      <alignment horizontal="center" vertical="center"/>
    </xf>
    <xf numFmtId="0" fontId="9" fillId="40" borderId="2" xfId="12" applyFill="1">
      <alignment horizontal="left" vertical="center" indent="2"/>
    </xf>
    <xf numFmtId="167" fontId="9" fillId="40" borderId="2" xfId="10" applyFill="1">
      <alignment horizontal="center" vertical="center"/>
    </xf>
    <xf numFmtId="0" fontId="9" fillId="40" borderId="2" xfId="12" applyFill="1" applyAlignment="1">
      <alignment horizontal="left" vertical="center" wrapText="1" indent="2"/>
    </xf>
    <xf numFmtId="0" fontId="9" fillId="41" borderId="2" xfId="12" applyFill="1">
      <alignment horizontal="left" vertical="center" indent="2"/>
    </xf>
    <xf numFmtId="167" fontId="9" fillId="41" borderId="2" xfId="10" applyFill="1">
      <alignment horizontal="center" vertical="center"/>
    </xf>
    <xf numFmtId="0" fontId="10" fillId="3" borderId="0" xfId="7" applyFill="1">
      <alignment vertical="top"/>
    </xf>
    <xf numFmtId="0" fontId="9" fillId="3" borderId="2" xfId="12" applyFill="1">
      <alignment horizontal="left" vertical="center" indent="2"/>
    </xf>
    <xf numFmtId="167" fontId="9" fillId="3" borderId="2" xfId="10" applyFill="1">
      <alignment horizontal="center" vertical="center"/>
    </xf>
    <xf numFmtId="0" fontId="37" fillId="7" borderId="1" xfId="0" applyFont="1" applyFill="1" applyBorder="1" applyAlignment="1">
      <alignment horizontal="center" vertical="center" wrapText="1"/>
    </xf>
    <xf numFmtId="0" fontId="9" fillId="41" borderId="2" xfId="12" applyFill="1" applyAlignment="1">
      <alignment horizontal="left" vertical="center" wrapText="1" indent="2"/>
    </xf>
    <xf numFmtId="0" fontId="9" fillId="3" borderId="2" xfId="12" applyFill="1" applyAlignment="1">
      <alignment horizontal="left" vertical="center" wrapText="1" indent="2"/>
    </xf>
    <xf numFmtId="0" fontId="0" fillId="39" borderId="9" xfId="0" applyFill="1" applyBorder="1" applyAlignment="1">
      <alignment vertical="center"/>
    </xf>
    <xf numFmtId="169" fontId="0" fillId="5" borderId="4" xfId="0" applyNumberFormat="1" applyFill="1" applyBorder="1" applyAlignment="1">
      <alignment horizontal="left" vertical="center" wrapText="1" indent="1"/>
    </xf>
    <xf numFmtId="169" fontId="0" fillId="5" borderId="1" xfId="0" applyNumberFormat="1" applyFill="1" applyBorder="1" applyAlignment="1">
      <alignment horizontal="left" vertical="center" wrapText="1" indent="1"/>
    </xf>
    <xf numFmtId="169" fontId="0" fillId="5"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66" fontId="9" fillId="0" borderId="3" xfId="9">
      <alignment horizontal="center" vertical="center"/>
    </xf>
    <xf numFmtId="0" fontId="3" fillId="0" borderId="0" xfId="1" applyAlignment="1" applyProtection="1"/>
    <xf numFmtId="0" fontId="38" fillId="41" borderId="2" xfId="12" applyFont="1" applyFill="1" applyAlignment="1">
      <alignment horizontal="left" vertical="center" wrapText="1" indent="2"/>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8">
    <dxf>
      <fill>
        <patternFill>
          <bgColor theme="0" tint="-0.34998626667073579"/>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0" tint="-0.34998626667073579"/>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N61"/>
  <sheetViews>
    <sheetView showGridLines="0" tabSelected="1" showRuler="0" zoomScale="70" zoomScaleNormal="70" zoomScalePageLayoutView="70" workbookViewId="0">
      <pane ySplit="7" topLeftCell="A33" activePane="bottomLeft" state="frozen"/>
      <selection pane="bottomLeft" activeCell="A38" sqref="A38:XFD40"/>
    </sheetView>
  </sheetViews>
  <sheetFormatPr defaultRowHeight="30" customHeight="1" x14ac:dyDescent="0.35"/>
  <cols>
    <col min="1" max="1" width="2.7265625" style="35" customWidth="1"/>
    <col min="2" max="2" width="35.26953125" customWidth="1"/>
    <col min="3" max="3" width="30.7265625" customWidth="1"/>
    <col min="4" max="4" width="1.6328125" customWidth="1"/>
    <col min="5" max="5" width="10.453125" style="5" customWidth="1"/>
    <col min="6" max="6" width="10.453125" customWidth="1"/>
    <col min="7" max="7" width="2.7265625" customWidth="1"/>
    <col min="8" max="8" width="6.1796875" hidden="1" customWidth="1"/>
    <col min="9" max="92" width="2.54296875" customWidth="1"/>
  </cols>
  <sheetData>
    <row r="1" spans="1:92" ht="30" customHeight="1" x14ac:dyDescent="0.65">
      <c r="A1" s="36" t="s">
        <v>0</v>
      </c>
      <c r="B1" s="39" t="s">
        <v>68</v>
      </c>
      <c r="C1" s="1"/>
      <c r="D1" s="2"/>
      <c r="E1" s="4"/>
      <c r="F1" s="24"/>
      <c r="H1" s="2"/>
      <c r="I1" s="45" t="s">
        <v>22</v>
      </c>
    </row>
    <row r="2" spans="1:92" ht="30" customHeight="1" x14ac:dyDescent="0.6">
      <c r="A2" s="36"/>
      <c r="B2" s="73" t="s">
        <v>72</v>
      </c>
      <c r="C2" s="1"/>
      <c r="D2" s="2"/>
      <c r="E2" s="4"/>
      <c r="F2" s="24"/>
      <c r="H2" s="2"/>
      <c r="I2" s="86" t="s">
        <v>23</v>
      </c>
    </row>
    <row r="3" spans="1:92" ht="30" customHeight="1" x14ac:dyDescent="0.35">
      <c r="A3" s="35" t="s">
        <v>1</v>
      </c>
      <c r="B3" s="58" t="s">
        <v>71</v>
      </c>
      <c r="I3" s="46"/>
    </row>
    <row r="4" spans="1:92" ht="30" customHeight="1" x14ac:dyDescent="0.35">
      <c r="A4" s="35" t="s">
        <v>2</v>
      </c>
      <c r="B4" s="59" t="s">
        <v>69</v>
      </c>
      <c r="C4" s="83" t="s">
        <v>16</v>
      </c>
      <c r="D4" s="84"/>
      <c r="E4" s="85">
        <v>45201</v>
      </c>
      <c r="F4" s="85"/>
    </row>
    <row r="5" spans="1:92" ht="30" customHeight="1" x14ac:dyDescent="0.35">
      <c r="A5" s="36" t="s">
        <v>3</v>
      </c>
      <c r="B5" s="60" t="s">
        <v>70</v>
      </c>
      <c r="C5" s="83" t="s">
        <v>17</v>
      </c>
      <c r="D5" s="84"/>
      <c r="E5" s="7">
        <v>1</v>
      </c>
      <c r="I5" s="80">
        <f>I6</f>
        <v>45201</v>
      </c>
      <c r="J5" s="81"/>
      <c r="K5" s="81"/>
      <c r="L5" s="81"/>
      <c r="M5" s="81"/>
      <c r="N5" s="81"/>
      <c r="O5" s="82"/>
      <c r="P5" s="80">
        <f>P6</f>
        <v>45208</v>
      </c>
      <c r="Q5" s="81"/>
      <c r="R5" s="81"/>
      <c r="S5" s="81"/>
      <c r="T5" s="81"/>
      <c r="U5" s="81"/>
      <c r="V5" s="82"/>
      <c r="W5" s="80">
        <f>W6</f>
        <v>45215</v>
      </c>
      <c r="X5" s="81"/>
      <c r="Y5" s="81"/>
      <c r="Z5" s="81"/>
      <c r="AA5" s="81"/>
      <c r="AB5" s="81"/>
      <c r="AC5" s="82"/>
      <c r="AD5" s="80">
        <f>AD6</f>
        <v>45222</v>
      </c>
      <c r="AE5" s="81"/>
      <c r="AF5" s="81"/>
      <c r="AG5" s="81"/>
      <c r="AH5" s="81"/>
      <c r="AI5" s="81"/>
      <c r="AJ5" s="82"/>
      <c r="AK5" s="80">
        <f>AK6</f>
        <v>45229</v>
      </c>
      <c r="AL5" s="81"/>
      <c r="AM5" s="81"/>
      <c r="AN5" s="81"/>
      <c r="AO5" s="81"/>
      <c r="AP5" s="81"/>
      <c r="AQ5" s="82"/>
      <c r="AR5" s="80">
        <f>AR6</f>
        <v>45236</v>
      </c>
      <c r="AS5" s="81"/>
      <c r="AT5" s="81"/>
      <c r="AU5" s="81"/>
      <c r="AV5" s="81"/>
      <c r="AW5" s="81"/>
      <c r="AX5" s="82"/>
      <c r="AY5" s="80">
        <f>AY6</f>
        <v>45243</v>
      </c>
      <c r="AZ5" s="81"/>
      <c r="BA5" s="81"/>
      <c r="BB5" s="81"/>
      <c r="BC5" s="81"/>
      <c r="BD5" s="81"/>
      <c r="BE5" s="82"/>
      <c r="BF5" s="80">
        <f>BF6</f>
        <v>45250</v>
      </c>
      <c r="BG5" s="81"/>
      <c r="BH5" s="81"/>
      <c r="BI5" s="81"/>
      <c r="BJ5" s="81"/>
      <c r="BK5" s="81"/>
      <c r="BL5" s="82"/>
      <c r="BM5" s="80">
        <f>BM6</f>
        <v>45257</v>
      </c>
      <c r="BN5" s="81"/>
      <c r="BO5" s="81"/>
      <c r="BP5" s="81"/>
      <c r="BQ5" s="81"/>
      <c r="BR5" s="81"/>
      <c r="BS5" s="82"/>
      <c r="BT5" s="80">
        <f>BT6</f>
        <v>45264</v>
      </c>
      <c r="BU5" s="81"/>
      <c r="BV5" s="81"/>
      <c r="BW5" s="81"/>
      <c r="BX5" s="81"/>
      <c r="BY5" s="81"/>
      <c r="BZ5" s="82"/>
      <c r="CA5" s="80">
        <f>CA6</f>
        <v>45271</v>
      </c>
      <c r="CB5" s="81"/>
      <c r="CC5" s="81"/>
      <c r="CD5" s="81"/>
      <c r="CE5" s="81"/>
      <c r="CF5" s="81"/>
      <c r="CG5" s="82"/>
      <c r="CH5" s="80">
        <f>CH6</f>
        <v>45278</v>
      </c>
      <c r="CI5" s="81"/>
      <c r="CJ5" s="81"/>
      <c r="CK5" s="81"/>
      <c r="CL5" s="81"/>
      <c r="CM5" s="81"/>
      <c r="CN5" s="82"/>
    </row>
    <row r="6" spans="1:92" ht="15" customHeight="1" x14ac:dyDescent="0.35">
      <c r="A6" s="36" t="s">
        <v>4</v>
      </c>
      <c r="B6" s="44"/>
      <c r="C6" s="44"/>
      <c r="D6" s="44"/>
      <c r="E6" s="44"/>
      <c r="F6" s="44"/>
      <c r="G6" s="44"/>
      <c r="I6" s="51">
        <f>Project_Start-WEEKDAY(Project_Start,1)+2+7*(Display_Week-1)</f>
        <v>45201</v>
      </c>
      <c r="J6" s="52">
        <f>I6+1</f>
        <v>45202</v>
      </c>
      <c r="K6" s="52">
        <f t="shared" ref="K6:AX6" si="0">J6+1</f>
        <v>45203</v>
      </c>
      <c r="L6" s="52">
        <f t="shared" si="0"/>
        <v>45204</v>
      </c>
      <c r="M6" s="52">
        <f t="shared" si="0"/>
        <v>45205</v>
      </c>
      <c r="N6" s="52">
        <f t="shared" si="0"/>
        <v>45206</v>
      </c>
      <c r="O6" s="53">
        <f t="shared" si="0"/>
        <v>45207</v>
      </c>
      <c r="P6" s="51">
        <f>O6+1</f>
        <v>45208</v>
      </c>
      <c r="Q6" s="52">
        <f>P6+1</f>
        <v>45209</v>
      </c>
      <c r="R6" s="52">
        <f t="shared" si="0"/>
        <v>45210</v>
      </c>
      <c r="S6" s="52">
        <f t="shared" si="0"/>
        <v>45211</v>
      </c>
      <c r="T6" s="52">
        <f t="shared" si="0"/>
        <v>45212</v>
      </c>
      <c r="U6" s="52">
        <f t="shared" si="0"/>
        <v>45213</v>
      </c>
      <c r="V6" s="53">
        <f t="shared" si="0"/>
        <v>45214</v>
      </c>
      <c r="W6" s="51">
        <f>V6+1</f>
        <v>45215</v>
      </c>
      <c r="X6" s="52">
        <f>W6+1</f>
        <v>45216</v>
      </c>
      <c r="Y6" s="52">
        <f t="shared" si="0"/>
        <v>45217</v>
      </c>
      <c r="Z6" s="52">
        <f t="shared" si="0"/>
        <v>45218</v>
      </c>
      <c r="AA6" s="52">
        <f t="shared" si="0"/>
        <v>45219</v>
      </c>
      <c r="AB6" s="52">
        <f t="shared" si="0"/>
        <v>45220</v>
      </c>
      <c r="AC6" s="53">
        <f t="shared" si="0"/>
        <v>45221</v>
      </c>
      <c r="AD6" s="51">
        <f>AC6+1</f>
        <v>45222</v>
      </c>
      <c r="AE6" s="52">
        <f>AD6+1</f>
        <v>45223</v>
      </c>
      <c r="AF6" s="52">
        <f t="shared" si="0"/>
        <v>45224</v>
      </c>
      <c r="AG6" s="52">
        <f t="shared" si="0"/>
        <v>45225</v>
      </c>
      <c r="AH6" s="52">
        <f t="shared" si="0"/>
        <v>45226</v>
      </c>
      <c r="AI6" s="52">
        <f t="shared" si="0"/>
        <v>45227</v>
      </c>
      <c r="AJ6" s="53">
        <f t="shared" si="0"/>
        <v>45228</v>
      </c>
      <c r="AK6" s="51">
        <f>AJ6+1</f>
        <v>45229</v>
      </c>
      <c r="AL6" s="52">
        <f>AK6+1</f>
        <v>45230</v>
      </c>
      <c r="AM6" s="52">
        <f t="shared" si="0"/>
        <v>45231</v>
      </c>
      <c r="AN6" s="52">
        <f t="shared" si="0"/>
        <v>45232</v>
      </c>
      <c r="AO6" s="52">
        <f t="shared" si="0"/>
        <v>45233</v>
      </c>
      <c r="AP6" s="52">
        <f t="shared" si="0"/>
        <v>45234</v>
      </c>
      <c r="AQ6" s="53">
        <f t="shared" si="0"/>
        <v>45235</v>
      </c>
      <c r="AR6" s="51">
        <f>AQ6+1</f>
        <v>45236</v>
      </c>
      <c r="AS6" s="52">
        <f>AR6+1</f>
        <v>45237</v>
      </c>
      <c r="AT6" s="52">
        <f t="shared" si="0"/>
        <v>45238</v>
      </c>
      <c r="AU6" s="52">
        <f t="shared" si="0"/>
        <v>45239</v>
      </c>
      <c r="AV6" s="52">
        <f t="shared" si="0"/>
        <v>45240</v>
      </c>
      <c r="AW6" s="52">
        <f t="shared" si="0"/>
        <v>45241</v>
      </c>
      <c r="AX6" s="53">
        <f t="shared" si="0"/>
        <v>45242</v>
      </c>
      <c r="AY6" s="51">
        <f>AX6+1</f>
        <v>45243</v>
      </c>
      <c r="AZ6" s="52">
        <f>AY6+1</f>
        <v>45244</v>
      </c>
      <c r="BA6" s="52">
        <f t="shared" ref="BA6" si="1">AZ6+1</f>
        <v>45245</v>
      </c>
      <c r="BB6" s="52">
        <f t="shared" ref="BB6" si="2">BA6+1</f>
        <v>45246</v>
      </c>
      <c r="BC6" s="52">
        <f t="shared" ref="BC6" si="3">BB6+1</f>
        <v>45247</v>
      </c>
      <c r="BD6" s="52">
        <f t="shared" ref="BD6" si="4">BC6+1</f>
        <v>45248</v>
      </c>
      <c r="BE6" s="53">
        <f t="shared" ref="BE6" si="5">BD6+1</f>
        <v>45249</v>
      </c>
      <c r="BF6" s="51">
        <f>BE6+1</f>
        <v>45250</v>
      </c>
      <c r="BG6" s="52">
        <f>BF6+1</f>
        <v>45251</v>
      </c>
      <c r="BH6" s="52">
        <f t="shared" ref="BH6:BL6" si="6">BG6+1</f>
        <v>45252</v>
      </c>
      <c r="BI6" s="52">
        <f t="shared" si="6"/>
        <v>45253</v>
      </c>
      <c r="BJ6" s="52">
        <f t="shared" si="6"/>
        <v>45254</v>
      </c>
      <c r="BK6" s="52">
        <f t="shared" si="6"/>
        <v>45255</v>
      </c>
      <c r="BL6" s="53">
        <f t="shared" si="6"/>
        <v>45256</v>
      </c>
      <c r="BM6" s="51">
        <f>BL6+1</f>
        <v>45257</v>
      </c>
      <c r="BN6" s="52">
        <f>BM6+1</f>
        <v>45258</v>
      </c>
      <c r="BO6" s="52">
        <f t="shared" ref="BO6" si="7">BN6+1</f>
        <v>45259</v>
      </c>
      <c r="BP6" s="52">
        <f t="shared" ref="BP6" si="8">BO6+1</f>
        <v>45260</v>
      </c>
      <c r="BQ6" s="52">
        <f t="shared" ref="BQ6" si="9">BP6+1</f>
        <v>45261</v>
      </c>
      <c r="BR6" s="52">
        <f t="shared" ref="BR6" si="10">BQ6+1</f>
        <v>45262</v>
      </c>
      <c r="BS6" s="53">
        <f t="shared" ref="BS6" si="11">BR6+1</f>
        <v>45263</v>
      </c>
      <c r="BT6" s="51">
        <f>BS6+1</f>
        <v>45264</v>
      </c>
      <c r="BU6" s="52">
        <f>BT6+1</f>
        <v>45265</v>
      </c>
      <c r="BV6" s="52">
        <f t="shared" ref="BV6" si="12">BU6+1</f>
        <v>45266</v>
      </c>
      <c r="BW6" s="52">
        <f t="shared" ref="BW6" si="13">BV6+1</f>
        <v>45267</v>
      </c>
      <c r="BX6" s="52">
        <f t="shared" ref="BX6" si="14">BW6+1</f>
        <v>45268</v>
      </c>
      <c r="BY6" s="52">
        <f t="shared" ref="BY6" si="15">BX6+1</f>
        <v>45269</v>
      </c>
      <c r="BZ6" s="53">
        <f t="shared" ref="BZ6" si="16">BY6+1</f>
        <v>45270</v>
      </c>
      <c r="CA6" s="51">
        <f>BZ6+1</f>
        <v>45271</v>
      </c>
      <c r="CB6" s="52">
        <f>CA6+1</f>
        <v>45272</v>
      </c>
      <c r="CC6" s="52">
        <f t="shared" ref="CC6" si="17">CB6+1</f>
        <v>45273</v>
      </c>
      <c r="CD6" s="52">
        <f t="shared" ref="CD6" si="18">CC6+1</f>
        <v>45274</v>
      </c>
      <c r="CE6" s="52">
        <f t="shared" ref="CE6" si="19">CD6+1</f>
        <v>45275</v>
      </c>
      <c r="CF6" s="52">
        <f t="shared" ref="CF6" si="20">CE6+1</f>
        <v>45276</v>
      </c>
      <c r="CG6" s="53">
        <f t="shared" ref="CG6" si="21">CF6+1</f>
        <v>45277</v>
      </c>
      <c r="CH6" s="51">
        <f>CG6+1</f>
        <v>45278</v>
      </c>
      <c r="CI6" s="52">
        <f>CH6+1</f>
        <v>45279</v>
      </c>
      <c r="CJ6" s="52">
        <f t="shared" ref="CJ6" si="22">CI6+1</f>
        <v>45280</v>
      </c>
      <c r="CK6" s="52">
        <f t="shared" ref="CK6" si="23">CJ6+1</f>
        <v>45281</v>
      </c>
      <c r="CL6" s="52">
        <f t="shared" ref="CL6" si="24">CK6+1</f>
        <v>45282</v>
      </c>
      <c r="CM6" s="52">
        <f t="shared" ref="CM6" si="25">CL6+1</f>
        <v>45283</v>
      </c>
      <c r="CN6" s="53">
        <f t="shared" ref="CN6" si="26">CM6+1</f>
        <v>45284</v>
      </c>
    </row>
    <row r="7" spans="1:92" ht="30" customHeight="1" thickBot="1" x14ac:dyDescent="0.4">
      <c r="A7" s="36" t="s">
        <v>5</v>
      </c>
      <c r="B7" s="8" t="s">
        <v>14</v>
      </c>
      <c r="C7" s="9" t="s">
        <v>18</v>
      </c>
      <c r="D7" s="76" t="s">
        <v>80</v>
      </c>
      <c r="E7" s="9" t="s">
        <v>19</v>
      </c>
      <c r="F7" s="9" t="s">
        <v>20</v>
      </c>
      <c r="G7" s="9"/>
      <c r="H7" s="9" t="s">
        <v>21</v>
      </c>
      <c r="I7" s="10" t="str">
        <f t="shared" ref="I7" si="27">LEFT(TEXT(I6,"ddd"),1)</f>
        <v>M</v>
      </c>
      <c r="J7" s="10" t="str">
        <f t="shared" ref="J7:AR7" si="28">LEFT(TEXT(J6,"ddd"),1)</f>
        <v>T</v>
      </c>
      <c r="K7" s="10" t="str">
        <f t="shared" si="28"/>
        <v>W</v>
      </c>
      <c r="L7" s="10" t="str">
        <f t="shared" si="28"/>
        <v>T</v>
      </c>
      <c r="M7" s="10" t="str">
        <f t="shared" si="28"/>
        <v>F</v>
      </c>
      <c r="N7" s="10" t="str">
        <f t="shared" si="28"/>
        <v>S</v>
      </c>
      <c r="O7" s="10" t="str">
        <f t="shared" si="28"/>
        <v>S</v>
      </c>
      <c r="P7" s="10" t="str">
        <f t="shared" si="28"/>
        <v>M</v>
      </c>
      <c r="Q7" s="10" t="str">
        <f t="shared" si="28"/>
        <v>T</v>
      </c>
      <c r="R7" s="10" t="str">
        <f t="shared" si="28"/>
        <v>W</v>
      </c>
      <c r="S7" s="10" t="str">
        <f t="shared" si="28"/>
        <v>T</v>
      </c>
      <c r="T7" s="10" t="str">
        <f t="shared" si="28"/>
        <v>F</v>
      </c>
      <c r="U7" s="10" t="str">
        <f t="shared" si="28"/>
        <v>S</v>
      </c>
      <c r="V7" s="10" t="str">
        <f t="shared" si="28"/>
        <v>S</v>
      </c>
      <c r="W7" s="10" t="str">
        <f t="shared" si="28"/>
        <v>M</v>
      </c>
      <c r="X7" s="10" t="str">
        <f t="shared" si="28"/>
        <v>T</v>
      </c>
      <c r="Y7" s="10" t="str">
        <f t="shared" si="28"/>
        <v>W</v>
      </c>
      <c r="Z7" s="10" t="str">
        <f t="shared" si="28"/>
        <v>T</v>
      </c>
      <c r="AA7" s="10" t="str">
        <f t="shared" si="28"/>
        <v>F</v>
      </c>
      <c r="AB7" s="10" t="str">
        <f t="shared" si="28"/>
        <v>S</v>
      </c>
      <c r="AC7" s="10" t="str">
        <f t="shared" si="28"/>
        <v>S</v>
      </c>
      <c r="AD7" s="10" t="str">
        <f t="shared" si="28"/>
        <v>M</v>
      </c>
      <c r="AE7" s="10" t="str">
        <f t="shared" si="28"/>
        <v>T</v>
      </c>
      <c r="AF7" s="10" t="str">
        <f t="shared" si="28"/>
        <v>W</v>
      </c>
      <c r="AG7" s="10" t="str">
        <f t="shared" si="28"/>
        <v>T</v>
      </c>
      <c r="AH7" s="10" t="str">
        <f t="shared" si="28"/>
        <v>F</v>
      </c>
      <c r="AI7" s="10" t="str">
        <f t="shared" si="28"/>
        <v>S</v>
      </c>
      <c r="AJ7" s="10" t="str">
        <f t="shared" si="28"/>
        <v>S</v>
      </c>
      <c r="AK7" s="10" t="str">
        <f t="shared" si="28"/>
        <v>M</v>
      </c>
      <c r="AL7" s="10" t="str">
        <f t="shared" si="28"/>
        <v>T</v>
      </c>
      <c r="AM7" s="10" t="str">
        <f t="shared" si="28"/>
        <v>W</v>
      </c>
      <c r="AN7" s="10" t="str">
        <f t="shared" si="28"/>
        <v>T</v>
      </c>
      <c r="AO7" s="10" t="str">
        <f t="shared" si="28"/>
        <v>F</v>
      </c>
      <c r="AP7" s="10" t="str">
        <f t="shared" si="28"/>
        <v>S</v>
      </c>
      <c r="AQ7" s="10" t="str">
        <f t="shared" si="28"/>
        <v>S</v>
      </c>
      <c r="AR7" s="10" t="str">
        <f t="shared" si="28"/>
        <v>M</v>
      </c>
      <c r="AS7" s="10" t="str">
        <f t="shared" ref="AS7:BL7" si="29">LEFT(TEXT(AS6,"ddd"),1)</f>
        <v>T</v>
      </c>
      <c r="AT7" s="10" t="str">
        <f t="shared" si="29"/>
        <v>W</v>
      </c>
      <c r="AU7" s="10" t="str">
        <f t="shared" si="29"/>
        <v>T</v>
      </c>
      <c r="AV7" s="10" t="str">
        <f t="shared" si="29"/>
        <v>F</v>
      </c>
      <c r="AW7" s="10" t="str">
        <f t="shared" si="29"/>
        <v>S</v>
      </c>
      <c r="AX7" s="10" t="str">
        <f t="shared" si="29"/>
        <v>S</v>
      </c>
      <c r="AY7" s="10" t="str">
        <f t="shared" ref="AY7:BE7" si="30">LEFT(TEXT(AY6,"ddd"),1)</f>
        <v>M</v>
      </c>
      <c r="AZ7" s="10" t="str">
        <f t="shared" si="30"/>
        <v>T</v>
      </c>
      <c r="BA7" s="10" t="str">
        <f t="shared" si="30"/>
        <v>W</v>
      </c>
      <c r="BB7" s="10" t="str">
        <f t="shared" si="30"/>
        <v>T</v>
      </c>
      <c r="BC7" s="10" t="str">
        <f t="shared" si="30"/>
        <v>F</v>
      </c>
      <c r="BD7" s="10" t="str">
        <f t="shared" si="30"/>
        <v>S</v>
      </c>
      <c r="BE7" s="10" t="str">
        <f t="shared" si="30"/>
        <v>S</v>
      </c>
      <c r="BF7" s="10" t="str">
        <f t="shared" si="29"/>
        <v>M</v>
      </c>
      <c r="BG7" s="10" t="str">
        <f t="shared" si="29"/>
        <v>T</v>
      </c>
      <c r="BH7" s="10" t="str">
        <f t="shared" si="29"/>
        <v>W</v>
      </c>
      <c r="BI7" s="10" t="str">
        <f t="shared" si="29"/>
        <v>T</v>
      </c>
      <c r="BJ7" s="10" t="str">
        <f t="shared" si="29"/>
        <v>F</v>
      </c>
      <c r="BK7" s="10" t="str">
        <f t="shared" si="29"/>
        <v>S</v>
      </c>
      <c r="BL7" s="10" t="str">
        <f t="shared" si="29"/>
        <v>S</v>
      </c>
      <c r="BM7" s="10" t="str">
        <f t="shared" ref="BM7:CN7" si="31">LEFT(TEXT(BM6,"ddd"),1)</f>
        <v>M</v>
      </c>
      <c r="BN7" s="10" t="str">
        <f t="shared" si="31"/>
        <v>T</v>
      </c>
      <c r="BO7" s="10" t="str">
        <f t="shared" si="31"/>
        <v>W</v>
      </c>
      <c r="BP7" s="10" t="str">
        <f t="shared" si="31"/>
        <v>T</v>
      </c>
      <c r="BQ7" s="10" t="str">
        <f t="shared" si="31"/>
        <v>F</v>
      </c>
      <c r="BR7" s="10" t="str">
        <f t="shared" si="31"/>
        <v>S</v>
      </c>
      <c r="BS7" s="10" t="str">
        <f t="shared" si="31"/>
        <v>S</v>
      </c>
      <c r="BT7" s="10" t="str">
        <f t="shared" si="31"/>
        <v>M</v>
      </c>
      <c r="BU7" s="10" t="str">
        <f t="shared" si="31"/>
        <v>T</v>
      </c>
      <c r="BV7" s="10" t="str">
        <f t="shared" si="31"/>
        <v>W</v>
      </c>
      <c r="BW7" s="10" t="str">
        <f t="shared" si="31"/>
        <v>T</v>
      </c>
      <c r="BX7" s="10" t="str">
        <f t="shared" si="31"/>
        <v>F</v>
      </c>
      <c r="BY7" s="10" t="str">
        <f t="shared" si="31"/>
        <v>S</v>
      </c>
      <c r="BZ7" s="10" t="str">
        <f t="shared" si="31"/>
        <v>S</v>
      </c>
      <c r="CA7" s="10" t="str">
        <f t="shared" si="31"/>
        <v>M</v>
      </c>
      <c r="CB7" s="10" t="str">
        <f t="shared" si="31"/>
        <v>T</v>
      </c>
      <c r="CC7" s="10" t="str">
        <f t="shared" si="31"/>
        <v>W</v>
      </c>
      <c r="CD7" s="10" t="str">
        <f t="shared" si="31"/>
        <v>T</v>
      </c>
      <c r="CE7" s="10" t="str">
        <f t="shared" si="31"/>
        <v>F</v>
      </c>
      <c r="CF7" s="10" t="str">
        <f t="shared" si="31"/>
        <v>S</v>
      </c>
      <c r="CG7" s="10" t="str">
        <f t="shared" si="31"/>
        <v>S</v>
      </c>
      <c r="CH7" s="10" t="str">
        <f t="shared" si="31"/>
        <v>M</v>
      </c>
      <c r="CI7" s="10" t="str">
        <f t="shared" si="31"/>
        <v>T</v>
      </c>
      <c r="CJ7" s="10" t="str">
        <f t="shared" si="31"/>
        <v>W</v>
      </c>
      <c r="CK7" s="10" t="str">
        <f t="shared" si="31"/>
        <v>T</v>
      </c>
      <c r="CL7" s="10" t="str">
        <f t="shared" si="31"/>
        <v>F</v>
      </c>
      <c r="CM7" s="10" t="str">
        <f t="shared" si="31"/>
        <v>S</v>
      </c>
      <c r="CN7" s="10" t="str">
        <f t="shared" si="31"/>
        <v>S</v>
      </c>
    </row>
    <row r="8" spans="1:92" ht="30" hidden="1" customHeight="1" thickBot="1" x14ac:dyDescent="0.4">
      <c r="A8" s="35" t="s">
        <v>6</v>
      </c>
      <c r="C8" s="38"/>
      <c r="E8"/>
      <c r="H8" t="str">
        <f>IF(OR(ISBLANK(task_start),ISBLANK(task_end)),"",task_end-task_start+1)</f>
        <v/>
      </c>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row>
    <row r="9" spans="1:92" s="3" customFormat="1" ht="30" customHeight="1" thickBot="1" x14ac:dyDescent="0.4">
      <c r="A9" s="36" t="s">
        <v>7</v>
      </c>
      <c r="B9" s="61" t="s">
        <v>37</v>
      </c>
      <c r="C9" s="62"/>
      <c r="D9" s="63"/>
      <c r="E9" s="64"/>
      <c r="F9" s="65"/>
      <c r="G9" s="14"/>
      <c r="H9" s="14" t="str">
        <f t="shared" ref="H9:H58" si="32">IF(OR(ISBLANK(task_start),ISBLANK(task_end)),"",task_end-task_start+1)</f>
        <v/>
      </c>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row>
    <row r="10" spans="1:92" s="3" customFormat="1" ht="30" customHeight="1" thickBot="1" x14ac:dyDescent="0.4">
      <c r="A10" s="36" t="s">
        <v>8</v>
      </c>
      <c r="B10" s="66" t="s">
        <v>41</v>
      </c>
      <c r="C10" s="40" t="s">
        <v>44</v>
      </c>
      <c r="D10" s="15"/>
      <c r="E10" s="67">
        <f>Project_Start</f>
        <v>45201</v>
      </c>
      <c r="F10" s="67">
        <v>45207</v>
      </c>
      <c r="G10" s="14"/>
      <c r="H10" s="14">
        <f t="shared" si="32"/>
        <v>7</v>
      </c>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row>
    <row r="11" spans="1:92" s="3" customFormat="1" ht="30" customHeight="1" thickBot="1" x14ac:dyDescent="0.4">
      <c r="A11" s="36" t="s">
        <v>9</v>
      </c>
      <c r="B11" s="66" t="s">
        <v>42</v>
      </c>
      <c r="C11" s="40" t="s">
        <v>45</v>
      </c>
      <c r="D11" s="15"/>
      <c r="E11" s="67">
        <v>45201</v>
      </c>
      <c r="F11" s="67">
        <v>45207</v>
      </c>
      <c r="G11" s="14"/>
      <c r="H11" s="14">
        <f t="shared" si="32"/>
        <v>7</v>
      </c>
      <c r="I11" s="21"/>
      <c r="J11" s="21"/>
      <c r="K11" s="21"/>
      <c r="L11" s="21"/>
      <c r="M11" s="21"/>
      <c r="N11" s="21"/>
      <c r="O11" s="21"/>
      <c r="P11" s="21"/>
      <c r="Q11" s="21"/>
      <c r="R11" s="21"/>
      <c r="S11" s="21"/>
      <c r="T11" s="21"/>
      <c r="U11" s="22"/>
      <c r="V11" s="22"/>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row>
    <row r="12" spans="1:92" s="3" customFormat="1" ht="30" customHeight="1" thickBot="1" x14ac:dyDescent="0.4">
      <c r="A12" s="35"/>
      <c r="B12" s="66" t="s">
        <v>47</v>
      </c>
      <c r="C12" s="40" t="s">
        <v>48</v>
      </c>
      <c r="D12" s="15"/>
      <c r="E12" s="67">
        <v>45201</v>
      </c>
      <c r="F12" s="67">
        <v>45207</v>
      </c>
      <c r="G12" s="14"/>
      <c r="H12" s="14">
        <f t="shared" si="32"/>
        <v>7</v>
      </c>
      <c r="I12" s="21"/>
      <c r="J12" s="21"/>
      <c r="K12" s="21"/>
      <c r="L12" s="21"/>
      <c r="M12" s="21"/>
      <c r="N12" s="21"/>
      <c r="O12" s="21"/>
      <c r="P12" s="21"/>
      <c r="Q12" s="21"/>
      <c r="R12" s="21"/>
      <c r="S12" s="21"/>
      <c r="T12" s="21"/>
      <c r="U12" s="21"/>
      <c r="V12" s="21"/>
      <c r="W12" s="21"/>
      <c r="X12" s="21"/>
      <c r="Y12" s="22"/>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row>
    <row r="13" spans="1:92" s="3" customFormat="1" ht="30" customHeight="1" thickBot="1" x14ac:dyDescent="0.4">
      <c r="A13" s="35"/>
      <c r="B13" s="70" t="s">
        <v>49</v>
      </c>
      <c r="C13" s="54" t="s">
        <v>46</v>
      </c>
      <c r="D13" s="55"/>
      <c r="E13" s="69">
        <v>45201</v>
      </c>
      <c r="F13" s="69">
        <v>45207</v>
      </c>
      <c r="G13" s="14"/>
      <c r="H13" s="14"/>
      <c r="I13" s="21"/>
      <c r="J13" s="21"/>
      <c r="K13" s="21"/>
      <c r="L13" s="21"/>
      <c r="M13" s="21"/>
      <c r="N13" s="21"/>
      <c r="O13" s="21"/>
      <c r="P13" s="21"/>
      <c r="Q13" s="21"/>
      <c r="R13" s="21"/>
      <c r="S13" s="21"/>
      <c r="T13" s="21"/>
      <c r="U13" s="21"/>
      <c r="V13" s="21"/>
      <c r="W13" s="21"/>
      <c r="X13" s="21"/>
      <c r="Y13" s="22"/>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row>
    <row r="14" spans="1:92" s="3" customFormat="1" ht="30" customHeight="1" thickBot="1" x14ac:dyDescent="0.4">
      <c r="A14" s="35"/>
      <c r="B14" s="68" t="s">
        <v>43</v>
      </c>
      <c r="C14" s="54" t="s">
        <v>46</v>
      </c>
      <c r="D14" s="55"/>
      <c r="E14" s="69">
        <v>45201</v>
      </c>
      <c r="F14" s="69">
        <v>45207</v>
      </c>
      <c r="G14" s="14"/>
      <c r="H14" s="14">
        <f t="shared" si="32"/>
        <v>7</v>
      </c>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row>
    <row r="15" spans="1:92" s="3" customFormat="1" ht="30" customHeight="1" thickBot="1" x14ac:dyDescent="0.4">
      <c r="A15" s="35" t="s">
        <v>73</v>
      </c>
      <c r="B15" s="71" t="s">
        <v>74</v>
      </c>
      <c r="C15" s="56" t="s">
        <v>75</v>
      </c>
      <c r="D15" s="57"/>
      <c r="E15" s="72">
        <v>45201</v>
      </c>
      <c r="F15" s="72">
        <v>45207</v>
      </c>
      <c r="G15" s="14"/>
      <c r="H15" s="14">
        <f t="shared" si="32"/>
        <v>7</v>
      </c>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row>
    <row r="16" spans="1:92" s="3" customFormat="1" ht="30" customHeight="1" thickBot="1" x14ac:dyDescent="0.4">
      <c r="A16" s="35"/>
      <c r="B16" s="71" t="s">
        <v>77</v>
      </c>
      <c r="C16" s="56" t="s">
        <v>75</v>
      </c>
      <c r="D16" s="57"/>
      <c r="E16" s="72">
        <v>45201</v>
      </c>
      <c r="F16" s="72">
        <v>45207</v>
      </c>
      <c r="G16" s="14"/>
      <c r="H16" s="14">
        <f t="shared" si="32"/>
        <v>7</v>
      </c>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row>
    <row r="17" spans="1:92" s="3" customFormat="1" ht="30" customHeight="1" thickBot="1" x14ac:dyDescent="0.4">
      <c r="A17" s="36" t="s">
        <v>10</v>
      </c>
      <c r="B17" s="61" t="s">
        <v>38</v>
      </c>
      <c r="C17" s="62"/>
      <c r="D17" s="63"/>
      <c r="E17" s="64"/>
      <c r="F17" s="65"/>
      <c r="G17" s="14"/>
      <c r="H17" s="14" t="str">
        <f t="shared" si="32"/>
        <v/>
      </c>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row>
    <row r="18" spans="1:92" s="3" customFormat="1" ht="30" customHeight="1" thickBot="1" x14ac:dyDescent="0.4">
      <c r="A18" s="36"/>
      <c r="B18" s="66" t="s">
        <v>50</v>
      </c>
      <c r="C18" s="40" t="s">
        <v>51</v>
      </c>
      <c r="D18" s="15"/>
      <c r="E18" s="67">
        <v>45208</v>
      </c>
      <c r="F18" s="67">
        <v>45214</v>
      </c>
      <c r="G18" s="14"/>
      <c r="H18" s="14">
        <f t="shared" si="32"/>
        <v>7</v>
      </c>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row>
    <row r="19" spans="1:92" s="3" customFormat="1" ht="30" customHeight="1" thickBot="1" x14ac:dyDescent="0.4">
      <c r="A19" s="35"/>
      <c r="B19" s="66" t="s">
        <v>55</v>
      </c>
      <c r="C19" s="40" t="s">
        <v>51</v>
      </c>
      <c r="D19" s="15"/>
      <c r="E19" s="67">
        <v>45208</v>
      </c>
      <c r="F19" s="67">
        <v>45214</v>
      </c>
      <c r="G19" s="14"/>
      <c r="H19" s="14">
        <f t="shared" si="32"/>
        <v>7</v>
      </c>
      <c r="I19" s="21"/>
      <c r="J19" s="21"/>
      <c r="K19" s="21"/>
      <c r="L19" s="21"/>
      <c r="M19" s="21"/>
      <c r="N19" s="21"/>
      <c r="O19" s="21"/>
      <c r="P19" s="21"/>
      <c r="Q19" s="21"/>
      <c r="R19" s="21"/>
      <c r="S19" s="21"/>
      <c r="T19" s="21"/>
      <c r="U19" s="22"/>
      <c r="V19" s="22"/>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row>
    <row r="20" spans="1:92" s="3" customFormat="1" ht="30" customHeight="1" thickBot="1" x14ac:dyDescent="0.4">
      <c r="A20" s="35"/>
      <c r="B20" s="66" t="s">
        <v>56</v>
      </c>
      <c r="C20" s="40" t="s">
        <v>51</v>
      </c>
      <c r="D20" s="15"/>
      <c r="E20" s="67">
        <v>45208</v>
      </c>
      <c r="F20" s="67">
        <v>45214</v>
      </c>
      <c r="G20" s="14"/>
      <c r="H20" s="14"/>
      <c r="I20" s="21"/>
      <c r="J20" s="21"/>
      <c r="K20" s="21"/>
      <c r="L20" s="21"/>
      <c r="M20" s="21"/>
      <c r="N20" s="21"/>
      <c r="O20" s="21"/>
      <c r="P20" s="21"/>
      <c r="Q20" s="21"/>
      <c r="R20" s="21"/>
      <c r="S20" s="21"/>
      <c r="T20" s="21"/>
      <c r="U20" s="22"/>
      <c r="V20" s="22"/>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row>
    <row r="21" spans="1:92" s="3" customFormat="1" ht="30" customHeight="1" thickBot="1" x14ac:dyDescent="0.4">
      <c r="A21" s="35"/>
      <c r="B21" s="68" t="s">
        <v>52</v>
      </c>
      <c r="C21" s="54" t="s">
        <v>46</v>
      </c>
      <c r="D21" s="55"/>
      <c r="E21" s="69">
        <v>45208</v>
      </c>
      <c r="F21" s="69">
        <v>45214</v>
      </c>
      <c r="G21" s="14"/>
      <c r="H21" s="14">
        <f t="shared" si="32"/>
        <v>7</v>
      </c>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row>
    <row r="22" spans="1:92" s="3" customFormat="1" ht="30" customHeight="1" thickBot="1" x14ac:dyDescent="0.4">
      <c r="A22" s="35"/>
      <c r="B22" s="71" t="s">
        <v>76</v>
      </c>
      <c r="C22" s="56" t="s">
        <v>75</v>
      </c>
      <c r="D22" s="57"/>
      <c r="E22" s="72">
        <v>45208</v>
      </c>
      <c r="F22" s="72">
        <v>45214</v>
      </c>
      <c r="G22" s="14"/>
      <c r="H22" s="14">
        <f t="shared" si="32"/>
        <v>7</v>
      </c>
      <c r="I22" s="21"/>
      <c r="J22" s="21"/>
      <c r="K22" s="21"/>
      <c r="L22" s="21"/>
      <c r="M22" s="21"/>
      <c r="N22" s="21"/>
      <c r="O22" s="21"/>
      <c r="P22" s="21"/>
      <c r="Q22" s="21"/>
      <c r="R22" s="21"/>
      <c r="S22" s="21"/>
      <c r="T22" s="21"/>
      <c r="U22" s="21"/>
      <c r="V22" s="21"/>
      <c r="W22" s="21"/>
      <c r="X22" s="21"/>
      <c r="Y22" s="22"/>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row>
    <row r="23" spans="1:92" s="3" customFormat="1" ht="30" customHeight="1" thickBot="1" x14ac:dyDescent="0.4">
      <c r="A23" s="35"/>
      <c r="B23" s="71" t="s">
        <v>78</v>
      </c>
      <c r="C23" s="56" t="s">
        <v>75</v>
      </c>
      <c r="D23" s="57"/>
      <c r="E23" s="72">
        <v>45208</v>
      </c>
      <c r="F23" s="72">
        <v>45214</v>
      </c>
      <c r="G23" s="14"/>
      <c r="H23" s="14">
        <f t="shared" si="32"/>
        <v>7</v>
      </c>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row>
    <row r="24" spans="1:92" s="3" customFormat="1" ht="30" customHeight="1" thickBot="1" x14ac:dyDescent="0.4">
      <c r="A24" s="35"/>
      <c r="B24" s="71" t="s">
        <v>79</v>
      </c>
      <c r="C24" s="56" t="s">
        <v>75</v>
      </c>
      <c r="D24" s="57"/>
      <c r="E24" s="72">
        <v>45208</v>
      </c>
      <c r="F24" s="72">
        <v>45214</v>
      </c>
      <c r="G24" s="14"/>
      <c r="H24" s="14">
        <f t="shared" si="32"/>
        <v>7</v>
      </c>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row>
    <row r="25" spans="1:92" s="3" customFormat="1" ht="30" customHeight="1" thickBot="1" x14ac:dyDescent="0.4">
      <c r="A25" s="35" t="s">
        <v>11</v>
      </c>
      <c r="B25" s="61" t="s">
        <v>39</v>
      </c>
      <c r="C25" s="62"/>
      <c r="D25" s="63"/>
      <c r="E25" s="64"/>
      <c r="F25" s="65"/>
      <c r="G25" s="14"/>
      <c r="H25" s="14" t="str">
        <f t="shared" si="32"/>
        <v/>
      </c>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row>
    <row r="26" spans="1:92" s="3" customFormat="1" ht="30" customHeight="1" thickBot="1" x14ac:dyDescent="0.4">
      <c r="A26" s="35"/>
      <c r="B26" s="66" t="s">
        <v>57</v>
      </c>
      <c r="C26" s="40" t="s">
        <v>48</v>
      </c>
      <c r="D26" s="15"/>
      <c r="E26" s="67">
        <v>45215</v>
      </c>
      <c r="F26" s="67">
        <v>45221</v>
      </c>
      <c r="G26" s="14"/>
      <c r="H26" s="14">
        <f t="shared" si="32"/>
        <v>7</v>
      </c>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row>
    <row r="27" spans="1:92" s="3" customFormat="1" ht="30" customHeight="1" thickBot="1" x14ac:dyDescent="0.4">
      <c r="A27" s="35"/>
      <c r="B27" s="66" t="s">
        <v>62</v>
      </c>
      <c r="C27" s="40" t="s">
        <v>48</v>
      </c>
      <c r="D27" s="15"/>
      <c r="E27" s="67">
        <v>45215</v>
      </c>
      <c r="F27" s="67">
        <v>45221</v>
      </c>
      <c r="G27" s="14"/>
      <c r="H27" s="14">
        <f t="shared" si="32"/>
        <v>7</v>
      </c>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row>
    <row r="28" spans="1:92" s="3" customFormat="1" ht="30" customHeight="1" thickBot="1" x14ac:dyDescent="0.4">
      <c r="A28" s="35"/>
      <c r="B28" s="68" t="s">
        <v>53</v>
      </c>
      <c r="C28" s="54" t="s">
        <v>54</v>
      </c>
      <c r="D28" s="55"/>
      <c r="E28" s="69">
        <v>45215</v>
      </c>
      <c r="F28" s="69">
        <v>45221</v>
      </c>
      <c r="G28" s="14"/>
      <c r="H28" s="14">
        <f t="shared" si="32"/>
        <v>7</v>
      </c>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row>
    <row r="29" spans="1:92" s="3" customFormat="1" ht="30" customHeight="1" thickBot="1" x14ac:dyDescent="0.4">
      <c r="A29" s="35"/>
      <c r="B29" s="70" t="s">
        <v>83</v>
      </c>
      <c r="C29" s="54" t="s">
        <v>84</v>
      </c>
      <c r="D29" s="55"/>
      <c r="E29" s="69">
        <v>45215</v>
      </c>
      <c r="F29" s="69">
        <v>45221</v>
      </c>
      <c r="G29" s="14"/>
      <c r="H29" s="14">
        <f t="shared" si="32"/>
        <v>7</v>
      </c>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row>
    <row r="30" spans="1:92" s="3" customFormat="1" ht="30" customHeight="1" thickBot="1" x14ac:dyDescent="0.4">
      <c r="A30" s="35"/>
      <c r="B30" s="71" t="s">
        <v>81</v>
      </c>
      <c r="C30" s="56" t="s">
        <v>75</v>
      </c>
      <c r="D30" s="57"/>
      <c r="E30" s="72">
        <v>45215</v>
      </c>
      <c r="F30" s="72">
        <v>45221</v>
      </c>
      <c r="G30" s="14"/>
      <c r="H30" s="14">
        <f t="shared" si="32"/>
        <v>7</v>
      </c>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row>
    <row r="31" spans="1:92" s="3" customFormat="1" ht="30" customHeight="1" thickBot="1" x14ac:dyDescent="0.4">
      <c r="A31" s="35"/>
      <c r="B31" s="77" t="s">
        <v>82</v>
      </c>
      <c r="C31" s="56" t="s">
        <v>75</v>
      </c>
      <c r="D31" s="57"/>
      <c r="E31" s="72">
        <v>45215</v>
      </c>
      <c r="F31" s="72">
        <v>45221</v>
      </c>
      <c r="G31" s="14"/>
      <c r="H31" s="14">
        <f t="shared" si="32"/>
        <v>7</v>
      </c>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row>
    <row r="32" spans="1:92" s="3" customFormat="1" ht="30" customHeight="1" thickBot="1" x14ac:dyDescent="0.4">
      <c r="A32" s="35"/>
      <c r="B32" s="74" t="s">
        <v>59</v>
      </c>
      <c r="C32" s="41" t="s">
        <v>58</v>
      </c>
      <c r="D32" s="16"/>
      <c r="E32" s="75">
        <v>45215</v>
      </c>
      <c r="F32" s="75">
        <v>45225</v>
      </c>
      <c r="G32" s="14"/>
      <c r="H32" s="14">
        <f t="shared" si="32"/>
        <v>11</v>
      </c>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row>
    <row r="33" spans="1:92" s="3" customFormat="1" ht="30" customHeight="1" thickBot="1" x14ac:dyDescent="0.4">
      <c r="A33" s="35" t="s">
        <v>11</v>
      </c>
      <c r="B33" s="61" t="s">
        <v>40</v>
      </c>
      <c r="C33" s="62"/>
      <c r="D33" s="63"/>
      <c r="E33" s="64"/>
      <c r="F33" s="65"/>
      <c r="G33" s="14"/>
      <c r="H33" s="14" t="str">
        <f t="shared" si="32"/>
        <v/>
      </c>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row>
    <row r="34" spans="1:92" s="3" customFormat="1" ht="30" customHeight="1" thickBot="1" x14ac:dyDescent="0.4">
      <c r="A34" s="35"/>
      <c r="B34" s="77" t="s">
        <v>85</v>
      </c>
      <c r="C34" s="56" t="s">
        <v>75</v>
      </c>
      <c r="D34" s="57"/>
      <c r="E34" s="72">
        <v>45222</v>
      </c>
      <c r="F34" s="72">
        <v>45228</v>
      </c>
      <c r="G34" s="14"/>
      <c r="H34" s="14">
        <f t="shared" si="32"/>
        <v>7</v>
      </c>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row>
    <row r="35" spans="1:92" s="3" customFormat="1" ht="30" customHeight="1" thickBot="1" x14ac:dyDescent="0.4">
      <c r="A35" s="35"/>
      <c r="B35" s="77" t="s">
        <v>86</v>
      </c>
      <c r="C35" s="56" t="s">
        <v>75</v>
      </c>
      <c r="D35" s="57"/>
      <c r="E35" s="72">
        <v>45222</v>
      </c>
      <c r="F35" s="72">
        <v>45228</v>
      </c>
      <c r="G35" s="14"/>
      <c r="H35" s="14"/>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row>
    <row r="36" spans="1:92" s="3" customFormat="1" ht="30" customHeight="1" thickBot="1" x14ac:dyDescent="0.4">
      <c r="A36" s="35"/>
      <c r="B36" s="78" t="s">
        <v>87</v>
      </c>
      <c r="C36" s="41" t="s">
        <v>58</v>
      </c>
      <c r="D36" s="16"/>
      <c r="E36" s="75">
        <v>45222</v>
      </c>
      <c r="F36" s="75">
        <v>45225</v>
      </c>
      <c r="G36" s="14"/>
      <c r="H36" s="14"/>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row>
    <row r="37" spans="1:92" s="3" customFormat="1" ht="30" customHeight="1" thickBot="1" x14ac:dyDescent="0.4">
      <c r="A37" s="35"/>
      <c r="B37" s="74" t="s">
        <v>63</v>
      </c>
      <c r="C37" s="41" t="s">
        <v>58</v>
      </c>
      <c r="D37" s="16"/>
      <c r="E37" s="75">
        <v>45222</v>
      </c>
      <c r="F37" s="75">
        <v>45225</v>
      </c>
      <c r="G37" s="14"/>
      <c r="H37" s="14">
        <f t="shared" si="32"/>
        <v>4</v>
      </c>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row>
    <row r="38" spans="1:92" s="3" customFormat="1" ht="30" customHeight="1" thickBot="1" x14ac:dyDescent="0.4">
      <c r="A38" s="35" t="s">
        <v>11</v>
      </c>
      <c r="B38" s="61" t="s">
        <v>89</v>
      </c>
      <c r="C38" s="62"/>
      <c r="D38" s="63"/>
      <c r="E38" s="64"/>
      <c r="F38" s="65"/>
      <c r="G38" s="14"/>
      <c r="H38" s="14" t="str">
        <f t="shared" si="32"/>
        <v/>
      </c>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row>
    <row r="39" spans="1:92" s="3" customFormat="1" ht="30" customHeight="1" thickBot="1" x14ac:dyDescent="0.4">
      <c r="A39" s="35"/>
      <c r="B39" s="77" t="s">
        <v>91</v>
      </c>
      <c r="C39" s="56" t="s">
        <v>75</v>
      </c>
      <c r="D39" s="57"/>
      <c r="E39" s="72">
        <v>45227</v>
      </c>
      <c r="F39" s="72">
        <v>45242</v>
      </c>
      <c r="G39" s="14"/>
      <c r="H39" s="14">
        <f t="shared" si="32"/>
        <v>16</v>
      </c>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row>
    <row r="40" spans="1:92" s="3" customFormat="1" ht="30" customHeight="1" thickBot="1" x14ac:dyDescent="0.4">
      <c r="A40" s="35"/>
      <c r="B40" s="87" t="s">
        <v>92</v>
      </c>
      <c r="C40" s="56" t="s">
        <v>75</v>
      </c>
      <c r="D40" s="57"/>
      <c r="E40" s="72">
        <v>45227</v>
      </c>
      <c r="F40" s="72">
        <v>45242</v>
      </c>
      <c r="G40" s="14"/>
      <c r="H40" s="14">
        <f t="shared" si="32"/>
        <v>16</v>
      </c>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row>
    <row r="41" spans="1:92" s="3" customFormat="1" ht="30" customHeight="1" thickBot="1" x14ac:dyDescent="0.4">
      <c r="A41" s="35"/>
      <c r="B41" s="77" t="s">
        <v>98</v>
      </c>
      <c r="C41" s="56" t="s">
        <v>75</v>
      </c>
      <c r="D41" s="57"/>
      <c r="E41" s="72">
        <v>45227</v>
      </c>
      <c r="F41" s="72">
        <v>45242</v>
      </c>
      <c r="G41" s="14"/>
      <c r="H41" s="14">
        <f t="shared" si="32"/>
        <v>16</v>
      </c>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row>
    <row r="42" spans="1:92" s="3" customFormat="1" ht="30" customHeight="1" thickBot="1" x14ac:dyDescent="0.4">
      <c r="A42" s="35"/>
      <c r="B42" s="74" t="s">
        <v>60</v>
      </c>
      <c r="C42" s="41" t="s">
        <v>58</v>
      </c>
      <c r="D42" s="16"/>
      <c r="E42" s="75">
        <v>45227</v>
      </c>
      <c r="F42" s="75">
        <v>45242</v>
      </c>
      <c r="G42" s="14"/>
      <c r="H42" s="14">
        <f t="shared" si="32"/>
        <v>16</v>
      </c>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21"/>
      <c r="CG42" s="21"/>
      <c r="CH42" s="21"/>
      <c r="CI42" s="21"/>
      <c r="CJ42" s="21"/>
      <c r="CK42" s="21"/>
      <c r="CL42" s="21"/>
      <c r="CM42" s="21"/>
      <c r="CN42" s="21"/>
    </row>
    <row r="43" spans="1:92" s="3" customFormat="1" ht="30" customHeight="1" thickBot="1" x14ac:dyDescent="0.4">
      <c r="A43" s="35"/>
      <c r="B43" s="74" t="s">
        <v>61</v>
      </c>
      <c r="C43" s="41" t="s">
        <v>58</v>
      </c>
      <c r="D43" s="16"/>
      <c r="E43" s="75">
        <v>45227</v>
      </c>
      <c r="F43" s="75">
        <v>45242</v>
      </c>
      <c r="G43" s="14"/>
      <c r="H43" s="14">
        <f t="shared" si="32"/>
        <v>16</v>
      </c>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21"/>
      <c r="CG43" s="21"/>
      <c r="CH43" s="21"/>
      <c r="CI43" s="21"/>
      <c r="CJ43" s="21"/>
      <c r="CK43" s="21"/>
      <c r="CL43" s="21"/>
      <c r="CM43" s="21"/>
      <c r="CN43" s="21"/>
    </row>
    <row r="44" spans="1:92" s="3" customFormat="1" ht="30" customHeight="1" thickBot="1" x14ac:dyDescent="0.4">
      <c r="A44" s="35"/>
      <c r="B44" s="74" t="s">
        <v>88</v>
      </c>
      <c r="C44" s="41" t="s">
        <v>58</v>
      </c>
      <c r="D44" s="16"/>
      <c r="E44" s="75">
        <v>45227</v>
      </c>
      <c r="F44" s="75">
        <v>45242</v>
      </c>
      <c r="G44" s="14"/>
      <c r="H44" s="14">
        <f t="shared" si="32"/>
        <v>16</v>
      </c>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21"/>
      <c r="CG44" s="21"/>
      <c r="CH44" s="21"/>
      <c r="CI44" s="21"/>
      <c r="CJ44" s="21"/>
      <c r="CK44" s="21"/>
      <c r="CL44" s="21"/>
      <c r="CM44" s="21"/>
      <c r="CN44" s="21"/>
    </row>
    <row r="45" spans="1:92" s="3" customFormat="1" ht="30" customHeight="1" thickBot="1" x14ac:dyDescent="0.4">
      <c r="A45" s="35" t="s">
        <v>11</v>
      </c>
      <c r="B45" s="61" t="s">
        <v>93</v>
      </c>
      <c r="C45" s="62"/>
      <c r="D45" s="63"/>
      <c r="E45" s="64"/>
      <c r="F45" s="65"/>
      <c r="G45" s="14"/>
      <c r="H45" s="14" t="str">
        <f t="shared" si="32"/>
        <v/>
      </c>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21"/>
      <c r="CG45" s="21"/>
      <c r="CH45" s="21"/>
      <c r="CI45" s="21"/>
      <c r="CJ45" s="21"/>
      <c r="CK45" s="21"/>
      <c r="CL45" s="21"/>
      <c r="CM45" s="21"/>
      <c r="CN45" s="21"/>
    </row>
    <row r="46" spans="1:92" s="3" customFormat="1" ht="30" customHeight="1" thickBot="1" x14ac:dyDescent="0.4">
      <c r="A46" s="35"/>
      <c r="B46" s="74" t="s">
        <v>90</v>
      </c>
      <c r="C46" s="41" t="s">
        <v>58</v>
      </c>
      <c r="D46" s="16"/>
      <c r="E46" s="75">
        <v>45243</v>
      </c>
      <c r="F46" s="75">
        <v>45246</v>
      </c>
      <c r="G46" s="14"/>
      <c r="H46" s="14">
        <f t="shared" si="32"/>
        <v>4</v>
      </c>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21"/>
      <c r="CG46" s="21"/>
      <c r="CH46" s="21"/>
      <c r="CI46" s="21"/>
      <c r="CJ46" s="21"/>
      <c r="CK46" s="21"/>
      <c r="CL46" s="21"/>
      <c r="CM46" s="21"/>
      <c r="CN46" s="21"/>
    </row>
    <row r="47" spans="1:92" s="3" customFormat="1" ht="30" customHeight="1" thickBot="1" x14ac:dyDescent="0.4">
      <c r="A47" s="35"/>
      <c r="B47" s="74" t="s">
        <v>60</v>
      </c>
      <c r="C47" s="41" t="s">
        <v>58</v>
      </c>
      <c r="D47" s="16"/>
      <c r="E47" s="75">
        <v>45243</v>
      </c>
      <c r="F47" s="75">
        <v>45256</v>
      </c>
      <c r="G47" s="14"/>
      <c r="H47" s="14">
        <f t="shared" si="32"/>
        <v>14</v>
      </c>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79"/>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21"/>
      <c r="CG47" s="21"/>
      <c r="CH47" s="21"/>
      <c r="CI47" s="21"/>
      <c r="CJ47" s="21"/>
      <c r="CK47" s="21"/>
      <c r="CL47" s="21"/>
      <c r="CM47" s="21"/>
      <c r="CN47" s="21"/>
    </row>
    <row r="48" spans="1:92" s="3" customFormat="1" ht="30" customHeight="1" thickBot="1" x14ac:dyDescent="0.4">
      <c r="A48" s="35"/>
      <c r="B48" s="74" t="s">
        <v>88</v>
      </c>
      <c r="C48" s="41" t="s">
        <v>58</v>
      </c>
      <c r="D48" s="16"/>
      <c r="E48" s="75">
        <v>45243</v>
      </c>
      <c r="F48" s="75">
        <v>45256</v>
      </c>
      <c r="G48" s="14"/>
      <c r="H48" s="14">
        <f t="shared" si="32"/>
        <v>14</v>
      </c>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79"/>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21"/>
      <c r="CG48" s="21"/>
      <c r="CH48" s="21"/>
      <c r="CI48" s="21"/>
      <c r="CJ48" s="21"/>
      <c r="CK48" s="21"/>
      <c r="CL48" s="21"/>
      <c r="CM48" s="21"/>
      <c r="CN48" s="21"/>
    </row>
    <row r="49" spans="1:92" s="3" customFormat="1" ht="30" customHeight="1" thickBot="1" x14ac:dyDescent="0.4">
      <c r="A49" s="35"/>
      <c r="B49" s="71" t="s">
        <v>94</v>
      </c>
      <c r="C49" s="56" t="s">
        <v>75</v>
      </c>
      <c r="D49" s="57"/>
      <c r="E49" s="72">
        <v>45243</v>
      </c>
      <c r="F49" s="72">
        <v>45270</v>
      </c>
      <c r="G49" s="14"/>
      <c r="H49" s="14">
        <f t="shared" si="32"/>
        <v>28</v>
      </c>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79"/>
      <c r="BF49" s="21"/>
      <c r="BG49" s="21"/>
      <c r="BH49" s="21"/>
      <c r="BI49" s="21"/>
      <c r="BJ49" s="21"/>
      <c r="BK49" s="21"/>
      <c r="BL49" s="79"/>
      <c r="BM49" s="79"/>
      <c r="BN49" s="21"/>
      <c r="BO49" s="21"/>
      <c r="BP49" s="21"/>
      <c r="BQ49" s="21"/>
      <c r="BR49" s="21"/>
      <c r="BS49" s="79"/>
      <c r="BT49" s="21"/>
      <c r="BU49" s="21"/>
      <c r="BV49" s="21"/>
      <c r="BW49" s="21"/>
      <c r="BX49" s="21"/>
      <c r="BY49" s="21"/>
      <c r="BZ49" s="21"/>
      <c r="CA49" s="21"/>
      <c r="CB49" s="21"/>
      <c r="CC49" s="21"/>
      <c r="CD49" s="21"/>
      <c r="CE49" s="21"/>
      <c r="CF49" s="21"/>
      <c r="CG49" s="21"/>
      <c r="CH49" s="21"/>
      <c r="CI49" s="21"/>
      <c r="CJ49" s="21"/>
      <c r="CK49" s="21"/>
      <c r="CL49" s="21"/>
      <c r="CM49" s="21"/>
      <c r="CN49" s="21"/>
    </row>
    <row r="50" spans="1:92" s="3" customFormat="1" ht="30" customHeight="1" thickBot="1" x14ac:dyDescent="0.4">
      <c r="A50" s="35"/>
      <c r="B50" s="71" t="s">
        <v>95</v>
      </c>
      <c r="C50" s="56" t="s">
        <v>75</v>
      </c>
      <c r="D50" s="57"/>
      <c r="E50" s="72">
        <v>45243</v>
      </c>
      <c r="F50" s="72">
        <v>45270</v>
      </c>
      <c r="G50" s="14"/>
      <c r="H50" s="14">
        <f t="shared" si="32"/>
        <v>28</v>
      </c>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79"/>
      <c r="BF50" s="21"/>
      <c r="BG50" s="21"/>
      <c r="BH50" s="21"/>
      <c r="BI50" s="21"/>
      <c r="BJ50" s="21"/>
      <c r="BK50" s="21"/>
      <c r="BL50" s="79"/>
      <c r="BM50" s="21"/>
      <c r="BN50" s="21"/>
      <c r="BO50" s="21"/>
      <c r="BP50" s="21"/>
      <c r="BQ50" s="21"/>
      <c r="BR50" s="21"/>
      <c r="BS50" s="79"/>
      <c r="BT50" s="21"/>
      <c r="BU50" s="21"/>
      <c r="BV50" s="21"/>
      <c r="BW50" s="21"/>
      <c r="BX50" s="21"/>
      <c r="BY50" s="21"/>
      <c r="BZ50" s="21"/>
      <c r="CA50" s="21"/>
      <c r="CB50" s="21"/>
      <c r="CC50" s="21"/>
      <c r="CD50" s="21"/>
      <c r="CE50" s="21"/>
      <c r="CF50" s="21"/>
      <c r="CG50" s="21"/>
      <c r="CH50" s="21"/>
      <c r="CI50" s="21"/>
      <c r="CJ50" s="21"/>
      <c r="CK50" s="21"/>
      <c r="CL50" s="21"/>
      <c r="CM50" s="21"/>
      <c r="CN50" s="21"/>
    </row>
    <row r="51" spans="1:92" s="3" customFormat="1" ht="30" customHeight="1" thickBot="1" x14ac:dyDescent="0.4">
      <c r="A51" s="35"/>
      <c r="B51" s="71" t="s">
        <v>96</v>
      </c>
      <c r="C51" s="56" t="s">
        <v>75</v>
      </c>
      <c r="D51" s="57"/>
      <c r="E51" s="72">
        <v>45243</v>
      </c>
      <c r="F51" s="72">
        <v>45270</v>
      </c>
      <c r="G51" s="14"/>
      <c r="H51" s="14">
        <f t="shared" si="32"/>
        <v>28</v>
      </c>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79"/>
      <c r="BF51" s="21"/>
      <c r="BG51" s="21"/>
      <c r="BH51" s="21"/>
      <c r="BI51" s="21"/>
      <c r="BJ51" s="21"/>
      <c r="BK51" s="21"/>
      <c r="BL51" s="79"/>
      <c r="BM51" s="21"/>
      <c r="BN51" s="21"/>
      <c r="BO51" s="21"/>
      <c r="BP51" s="21"/>
      <c r="BQ51" s="21"/>
      <c r="BR51" s="21"/>
      <c r="BS51" s="79"/>
      <c r="BT51" s="21"/>
      <c r="BU51" s="21"/>
      <c r="BV51" s="21"/>
      <c r="BW51" s="21"/>
      <c r="BX51" s="21"/>
      <c r="BY51" s="21"/>
      <c r="BZ51" s="21"/>
      <c r="CA51" s="21"/>
      <c r="CB51" s="21"/>
      <c r="CC51" s="21"/>
      <c r="CD51" s="21"/>
      <c r="CE51" s="21"/>
      <c r="CF51" s="21"/>
      <c r="CG51" s="21"/>
      <c r="CH51" s="21"/>
      <c r="CI51" s="21"/>
      <c r="CJ51" s="21"/>
      <c r="CK51" s="21"/>
      <c r="CL51" s="21"/>
      <c r="CM51" s="21"/>
      <c r="CN51" s="21"/>
    </row>
    <row r="52" spans="1:92" s="3" customFormat="1" ht="30" customHeight="1" thickBot="1" x14ac:dyDescent="0.4">
      <c r="A52" s="35"/>
      <c r="B52" s="71" t="s">
        <v>97</v>
      </c>
      <c r="C52" s="56" t="s">
        <v>75</v>
      </c>
      <c r="D52" s="57"/>
      <c r="E52" s="72">
        <v>45243</v>
      </c>
      <c r="F52" s="72">
        <v>45270</v>
      </c>
      <c r="G52" s="14"/>
      <c r="H52" s="14">
        <f t="shared" si="32"/>
        <v>28</v>
      </c>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79"/>
      <c r="BF52" s="21"/>
      <c r="BG52" s="21"/>
      <c r="BH52" s="21"/>
      <c r="BI52" s="21"/>
      <c r="BJ52" s="21"/>
      <c r="BK52" s="21"/>
      <c r="BL52" s="79"/>
      <c r="BM52" s="21"/>
      <c r="BN52" s="21"/>
      <c r="BO52" s="21"/>
      <c r="BP52" s="21"/>
      <c r="BQ52" s="21"/>
      <c r="BR52" s="21"/>
      <c r="BS52" s="79"/>
      <c r="BT52" s="21"/>
      <c r="BU52" s="21"/>
      <c r="BV52" s="21"/>
      <c r="BW52" s="21"/>
      <c r="BX52" s="21"/>
      <c r="BY52" s="21"/>
      <c r="BZ52" s="21"/>
      <c r="CA52" s="21"/>
      <c r="CB52" s="21"/>
      <c r="CC52" s="21"/>
      <c r="CD52" s="21"/>
      <c r="CE52" s="21"/>
      <c r="CF52" s="21"/>
      <c r="CG52" s="21"/>
      <c r="CH52" s="21"/>
      <c r="CI52" s="21"/>
      <c r="CJ52" s="21"/>
      <c r="CK52" s="21"/>
      <c r="CL52" s="21"/>
      <c r="CM52" s="21"/>
      <c r="CN52" s="21"/>
    </row>
    <row r="53" spans="1:92" s="3" customFormat="1" ht="30" customHeight="1" thickBot="1" x14ac:dyDescent="0.4">
      <c r="A53" s="35"/>
      <c r="B53" s="74" t="s">
        <v>64</v>
      </c>
      <c r="C53" s="41" t="s">
        <v>58</v>
      </c>
      <c r="D53" s="16"/>
      <c r="E53" s="75">
        <v>45257</v>
      </c>
      <c r="F53" s="75">
        <v>45270</v>
      </c>
      <c r="G53" s="14"/>
      <c r="H53" s="14">
        <f t="shared" si="32"/>
        <v>14</v>
      </c>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79"/>
      <c r="BT53" s="21"/>
      <c r="BU53" s="21"/>
      <c r="BV53" s="21"/>
      <c r="BW53" s="21"/>
      <c r="BX53" s="21"/>
      <c r="BY53" s="21"/>
      <c r="BZ53" s="21"/>
      <c r="CA53" s="21"/>
      <c r="CB53" s="21"/>
      <c r="CC53" s="21"/>
      <c r="CD53" s="21"/>
      <c r="CE53" s="21"/>
      <c r="CF53" s="21"/>
      <c r="CG53" s="21"/>
      <c r="CH53" s="21"/>
      <c r="CI53" s="21"/>
      <c r="CJ53" s="21"/>
      <c r="CK53" s="21"/>
      <c r="CL53" s="21"/>
      <c r="CM53" s="21"/>
      <c r="CN53" s="21"/>
    </row>
    <row r="54" spans="1:92" s="3" customFormat="1" ht="30" customHeight="1" thickBot="1" x14ac:dyDescent="0.4">
      <c r="A54" s="35" t="s">
        <v>11</v>
      </c>
      <c r="B54" s="61" t="s">
        <v>65</v>
      </c>
      <c r="C54" s="62"/>
      <c r="D54" s="63"/>
      <c r="E54" s="64"/>
      <c r="F54" s="65"/>
      <c r="G54" s="14"/>
      <c r="H54" s="14" t="str">
        <f t="shared" si="32"/>
        <v/>
      </c>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21"/>
      <c r="CG54" s="21"/>
      <c r="CH54" s="21"/>
      <c r="CI54" s="21"/>
      <c r="CJ54" s="21"/>
      <c r="CK54" s="21"/>
      <c r="CL54" s="21"/>
      <c r="CM54" s="21"/>
      <c r="CN54" s="21"/>
    </row>
    <row r="55" spans="1:92" s="3" customFormat="1" ht="30" customHeight="1" thickBot="1" x14ac:dyDescent="0.4">
      <c r="A55" s="35"/>
      <c r="B55" s="74" t="s">
        <v>66</v>
      </c>
      <c r="C55" s="41" t="s">
        <v>58</v>
      </c>
      <c r="D55" s="16"/>
      <c r="E55" s="75">
        <v>45264</v>
      </c>
      <c r="F55" s="75">
        <v>45281</v>
      </c>
      <c r="G55" s="14"/>
      <c r="H55" s="14">
        <f t="shared" si="32"/>
        <v>18</v>
      </c>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79"/>
      <c r="CA55" s="21"/>
      <c r="CB55" s="21"/>
      <c r="CC55" s="21"/>
      <c r="CD55" s="21"/>
      <c r="CE55" s="21"/>
      <c r="CF55" s="21"/>
      <c r="CG55" s="79"/>
      <c r="CH55" s="21"/>
      <c r="CI55" s="21"/>
      <c r="CJ55" s="21"/>
      <c r="CK55" s="21"/>
      <c r="CL55" s="21"/>
      <c r="CM55" s="21"/>
      <c r="CN55" s="21"/>
    </row>
    <row r="56" spans="1:92" s="3" customFormat="1" ht="30" customHeight="1" thickBot="1" x14ac:dyDescent="0.4">
      <c r="A56" s="35"/>
      <c r="B56" s="74" t="s">
        <v>67</v>
      </c>
      <c r="C56" s="41" t="s">
        <v>58</v>
      </c>
      <c r="D56" s="16"/>
      <c r="E56" s="75">
        <v>45264</v>
      </c>
      <c r="F56" s="75">
        <v>45281</v>
      </c>
      <c r="G56" s="14"/>
      <c r="H56" s="14">
        <f t="shared" si="32"/>
        <v>18</v>
      </c>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79"/>
      <c r="CA56" s="21"/>
      <c r="CB56" s="21"/>
      <c r="CC56" s="21"/>
      <c r="CD56" s="21"/>
      <c r="CE56" s="21"/>
      <c r="CF56" s="21"/>
      <c r="CG56" s="79"/>
      <c r="CH56" s="21"/>
      <c r="CI56" s="21"/>
      <c r="CJ56" s="21"/>
      <c r="CK56" s="21"/>
      <c r="CL56" s="21"/>
      <c r="CM56" s="21"/>
      <c r="CN56" s="21"/>
    </row>
    <row r="57" spans="1:92" s="3" customFormat="1" ht="30" customHeight="1" thickBot="1" x14ac:dyDescent="0.4">
      <c r="A57" s="35" t="s">
        <v>12</v>
      </c>
      <c r="B57" s="43"/>
      <c r="C57" s="42"/>
      <c r="D57" s="13"/>
      <c r="E57" s="48"/>
      <c r="F57" s="48"/>
      <c r="G57" s="14"/>
      <c r="H57" s="14" t="str">
        <f t="shared" si="32"/>
        <v/>
      </c>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21"/>
      <c r="CG57" s="21"/>
      <c r="CH57" s="21"/>
      <c r="CI57" s="21"/>
      <c r="CJ57" s="21"/>
      <c r="CK57" s="21"/>
      <c r="CL57" s="21"/>
      <c r="CM57" s="21"/>
      <c r="CN57" s="21"/>
    </row>
    <row r="58" spans="1:92" s="3" customFormat="1" ht="30" customHeight="1" thickBot="1" x14ac:dyDescent="0.4">
      <c r="A58" s="36" t="s">
        <v>13</v>
      </c>
      <c r="B58" s="17" t="s">
        <v>15</v>
      </c>
      <c r="C58" s="18"/>
      <c r="D58" s="19"/>
      <c r="E58" s="49"/>
      <c r="F58" s="50"/>
      <c r="G58" s="20"/>
      <c r="H58" s="20" t="str">
        <f t="shared" si="32"/>
        <v/>
      </c>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c r="BV58" s="23"/>
      <c r="BW58" s="23"/>
      <c r="BX58" s="23"/>
      <c r="BY58" s="23"/>
      <c r="BZ58" s="23"/>
      <c r="CA58" s="23"/>
      <c r="CB58" s="23"/>
      <c r="CC58" s="23"/>
      <c r="CD58" s="23"/>
      <c r="CE58" s="23"/>
      <c r="CF58" s="23"/>
      <c r="CG58" s="23"/>
      <c r="CH58" s="23"/>
      <c r="CI58" s="23"/>
      <c r="CJ58" s="23"/>
      <c r="CK58" s="23"/>
      <c r="CL58" s="23"/>
      <c r="CM58" s="23"/>
      <c r="CN58" s="23"/>
    </row>
    <row r="59" spans="1:92" ht="30" customHeight="1" x14ac:dyDescent="0.35">
      <c r="G59" s="6"/>
    </row>
    <row r="60" spans="1:92" ht="30" customHeight="1" x14ac:dyDescent="0.35">
      <c r="C60" s="11"/>
      <c r="F60" s="37"/>
    </row>
    <row r="61" spans="1:92" ht="30" customHeight="1" x14ac:dyDescent="0.35">
      <c r="C61" s="12"/>
    </row>
  </sheetData>
  <mergeCells count="15">
    <mergeCell ref="BT5:BZ5"/>
    <mergeCell ref="CA5:CG5"/>
    <mergeCell ref="CH5:CN5"/>
    <mergeCell ref="C4:D4"/>
    <mergeCell ref="C5:D5"/>
    <mergeCell ref="AK5:AQ5"/>
    <mergeCell ref="AR5:AX5"/>
    <mergeCell ref="BF5:BL5"/>
    <mergeCell ref="AY5:BE5"/>
    <mergeCell ref="BM5:BS5"/>
    <mergeCell ref="E4:F4"/>
    <mergeCell ref="I5:O5"/>
    <mergeCell ref="P5:V5"/>
    <mergeCell ref="W5:AC5"/>
    <mergeCell ref="AD5:AJ5"/>
  </mergeCells>
  <conditionalFormatting sqref="D8:D58">
    <cfRule type="dataBar" priority="4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F6:BK58 I6:AW58 AY6:BD58 BM6:BR58 BT6:BY58 CA6:CF58 CH6:CM58">
    <cfRule type="expression" dxfId="8" priority="66">
      <formula>AND(TODAY()&gt;=I$6,TODAY()&lt;J$6)</formula>
    </cfRule>
  </conditionalFormatting>
  <conditionalFormatting sqref="BF8:BK58 I8:AW58 AY8:BD58 BM8:BR58 BT8:BY58 CA8:CF58 CH8:CM58">
    <cfRule type="expression" dxfId="7" priority="60">
      <formula>AND(task_start&lt;=I$6,ROUNDDOWN((task_end-task_start+1)*task_progress,0)+task_start-1&gt;=I$6)</formula>
    </cfRule>
    <cfRule type="expression" dxfId="6" priority="61" stopIfTrue="1">
      <formula>AND(task_end&gt;=I$6,task_start&lt;J$6)</formula>
    </cfRule>
  </conditionalFormatting>
  <conditionalFormatting sqref="BL6:BL58 BE6:BE58 BS6:BS58 BZ6:BZ58 CG6:CG58 CN6:CN58">
    <cfRule type="expression" dxfId="5" priority="76">
      <formula>AND(TODAY()&gt;=BE$6,TODAY()&lt;#REF!)</formula>
    </cfRule>
  </conditionalFormatting>
  <conditionalFormatting sqref="BL8:BL58 BE8:BE58 BS8:BS58 BZ8:BZ58 CG8:CG58 CN8:CN58">
    <cfRule type="expression" dxfId="4" priority="77">
      <formula>AND(task_start&lt;=BE$6,ROUNDDOWN((task_end-task_start+1)*task_progress,0)+task_start-1&gt;=BE$6)</formula>
    </cfRule>
    <cfRule type="expression" dxfId="3" priority="78" stopIfTrue="1">
      <formula>AND(task_end&gt;=BE$6,task_start&lt;#REF!)</formula>
    </cfRule>
  </conditionalFormatting>
  <conditionalFormatting sqref="AX6:AX58">
    <cfRule type="expression" dxfId="2" priority="81">
      <formula>AND(TODAY()&gt;=AX$6,TODAY()&lt;BF$6)</formula>
    </cfRule>
  </conditionalFormatting>
  <conditionalFormatting sqref="AX8:AX58">
    <cfRule type="expression" dxfId="1" priority="86">
      <formula>AND(task_start&lt;=AX$6,ROUNDDOWN((task_end-task_start+1)*task_progress,0)+task_start-1&gt;=AX$6)</formula>
    </cfRule>
    <cfRule type="expression" dxfId="0" priority="87" stopIfTrue="1">
      <formula>AND(task_end&gt;=AX$6,task_start&lt;BF$6)</formula>
    </cfRule>
  </conditionalFormatting>
  <dataValidations count="1">
    <dataValidation type="whole" operator="greaterThanOrEqual" allowBlank="1" showInputMessage="1" promptTitle="Display Week" prompt="Changing this number will scroll the Gantt Chart view." sqref="E5" xr:uid="{00000000-0002-0000-0000-000000000000}">
      <formula1>1</formula1>
    </dataValidation>
  </dataValidations>
  <hyperlinks>
    <hyperlink ref="I1" r:id="rId1" xr:uid="{00000000-0004-0000-0000-000001000000}"/>
    <hyperlink ref="I2" r:id="rId2" xr:uid="{F4D3AF02-B04F-4A63-9CD1-0B685039DBD3}"/>
  </hyperlinks>
  <printOptions horizontalCentered="1"/>
  <pageMargins left="0.35" right="0.35" top="0.35" bottom="0.5" header="0.3" footer="0.3"/>
  <pageSetup paperSize="9" scale="45"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D8:D58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25" customWidth="1"/>
    <col min="2" max="16384" width="9.1796875" style="2"/>
  </cols>
  <sheetData>
    <row r="1" spans="1:2" ht="46.5" customHeight="1" x14ac:dyDescent="0.3"/>
    <row r="2" spans="1:2" s="27" customFormat="1" ht="15.5" x14ac:dyDescent="0.35">
      <c r="A2" s="26" t="s">
        <v>22</v>
      </c>
      <c r="B2" s="26"/>
    </row>
    <row r="3" spans="1:2" s="31" customFormat="1" ht="27" customHeight="1" x14ac:dyDescent="0.35">
      <c r="A3" s="47" t="s">
        <v>23</v>
      </c>
      <c r="B3" s="32"/>
    </row>
    <row r="4" spans="1:2" s="28" customFormat="1" ht="26" x14ac:dyDescent="0.6">
      <c r="A4" s="29" t="s">
        <v>24</v>
      </c>
    </row>
    <row r="5" spans="1:2" ht="74.150000000000006" customHeight="1" x14ac:dyDescent="0.3">
      <c r="A5" s="30" t="s">
        <v>25</v>
      </c>
    </row>
    <row r="6" spans="1:2" ht="26.25" customHeight="1" x14ac:dyDescent="0.3">
      <c r="A6" s="29" t="s">
        <v>26</v>
      </c>
    </row>
    <row r="7" spans="1:2" s="25" customFormat="1" ht="205" customHeight="1" x14ac:dyDescent="0.35">
      <c r="A7" s="34" t="s">
        <v>27</v>
      </c>
    </row>
    <row r="8" spans="1:2" s="28" customFormat="1" ht="26" x14ac:dyDescent="0.6">
      <c r="A8" s="29" t="s">
        <v>28</v>
      </c>
    </row>
    <row r="9" spans="1:2" ht="58" x14ac:dyDescent="0.3">
      <c r="A9" s="30" t="s">
        <v>29</v>
      </c>
    </row>
    <row r="10" spans="1:2" s="25" customFormat="1" ht="28" customHeight="1" x14ac:dyDescent="0.35">
      <c r="A10" s="33" t="s">
        <v>30</v>
      </c>
    </row>
    <row r="11" spans="1:2" s="28" customFormat="1" ht="26" x14ac:dyDescent="0.6">
      <c r="A11" s="29" t="s">
        <v>31</v>
      </c>
    </row>
    <row r="12" spans="1:2" ht="29" x14ac:dyDescent="0.3">
      <c r="A12" s="30" t="s">
        <v>32</v>
      </c>
    </row>
    <row r="13" spans="1:2" s="25" customFormat="1" ht="28" customHeight="1" x14ac:dyDescent="0.35">
      <c r="A13" s="33" t="s">
        <v>33</v>
      </c>
    </row>
    <row r="14" spans="1:2" s="28" customFormat="1" ht="26" x14ac:dyDescent="0.6">
      <c r="A14" s="29" t="s">
        <v>34</v>
      </c>
    </row>
    <row r="15" spans="1:2" ht="75" customHeight="1" x14ac:dyDescent="0.3">
      <c r="A15" s="30" t="s">
        <v>35</v>
      </c>
    </row>
    <row r="16" spans="1:2" ht="72.5" x14ac:dyDescent="0.3">
      <c r="A16" s="30"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2023-09-27T18:50:21Z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